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L43" i="24"/>
  <c r="I43" i="24"/>
  <c r="H43" i="24"/>
  <c r="G43" i="24"/>
  <c r="F43" i="24"/>
  <c r="E43" i="24"/>
  <c r="D43" i="24"/>
  <c r="C43" i="24"/>
  <c r="B43" i="24"/>
  <c r="K43" i="24" s="1"/>
  <c r="L42" i="24"/>
  <c r="K42" i="24"/>
  <c r="I42" i="24"/>
  <c r="H42" i="24"/>
  <c r="D42" i="24"/>
  <c r="C42" i="24"/>
  <c r="M42" i="24" s="1"/>
  <c r="B42" i="24"/>
  <c r="J42" i="24" s="1"/>
  <c r="M41" i="24"/>
  <c r="L41" i="24"/>
  <c r="I41" i="24"/>
  <c r="H41" i="24"/>
  <c r="G41" i="24"/>
  <c r="F41" i="24"/>
  <c r="E41" i="24"/>
  <c r="D41" i="24"/>
  <c r="C41" i="24"/>
  <c r="B41" i="24"/>
  <c r="K41" i="24" s="1"/>
  <c r="L40" i="24"/>
  <c r="K40" i="24"/>
  <c r="I40" i="24"/>
  <c r="H40" i="24"/>
  <c r="D40" i="24"/>
  <c r="C40" i="24"/>
  <c r="M40" i="24" s="1"/>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K35" i="24" s="1"/>
  <c r="B34" i="24"/>
  <c r="B33" i="24"/>
  <c r="B32" i="24"/>
  <c r="B31" i="24"/>
  <c r="B30" i="24"/>
  <c r="B29" i="24"/>
  <c r="K29" i="24" s="1"/>
  <c r="B28" i="24"/>
  <c r="B27" i="24"/>
  <c r="B26" i="24"/>
  <c r="B25" i="24"/>
  <c r="B24" i="24"/>
  <c r="B23" i="24"/>
  <c r="K23" i="24" s="1"/>
  <c r="B22" i="24"/>
  <c r="B21" i="24"/>
  <c r="B20" i="24"/>
  <c r="B19" i="24"/>
  <c r="K19" i="24" s="1"/>
  <c r="B18" i="24"/>
  <c r="B17" i="24"/>
  <c r="B16" i="24"/>
  <c r="B15" i="24"/>
  <c r="B9" i="24"/>
  <c r="B8" i="24"/>
  <c r="B7" i="24"/>
  <c r="B45" i="24" l="1"/>
  <c r="B39" i="24"/>
  <c r="K16" i="24"/>
  <c r="J16" i="24"/>
  <c r="H16" i="24"/>
  <c r="F16" i="24"/>
  <c r="D16" i="24"/>
  <c r="K26" i="24"/>
  <c r="J26" i="24"/>
  <c r="H26" i="24"/>
  <c r="F26" i="24"/>
  <c r="D26" i="24"/>
  <c r="G7" i="24"/>
  <c r="M7" i="24"/>
  <c r="E7" i="24"/>
  <c r="L7" i="24"/>
  <c r="I7" i="24"/>
  <c r="G9" i="24"/>
  <c r="M9" i="24"/>
  <c r="E9" i="24"/>
  <c r="L9" i="24"/>
  <c r="I9" i="24"/>
  <c r="I24" i="24"/>
  <c r="M24" i="24"/>
  <c r="E24" i="24"/>
  <c r="L24" i="24"/>
  <c r="G24" i="24"/>
  <c r="G27" i="24"/>
  <c r="M27" i="24"/>
  <c r="E27" i="24"/>
  <c r="L27" i="24"/>
  <c r="I27" i="24"/>
  <c r="H37" i="24"/>
  <c r="F37" i="24"/>
  <c r="D37" i="24"/>
  <c r="K37" i="24"/>
  <c r="J37" i="24"/>
  <c r="I18" i="24"/>
  <c r="M18" i="24"/>
  <c r="E18" i="24"/>
  <c r="L18" i="24"/>
  <c r="G18" i="24"/>
  <c r="G21" i="24"/>
  <c r="M21" i="24"/>
  <c r="E21" i="24"/>
  <c r="L21" i="24"/>
  <c r="I21" i="24"/>
  <c r="I34" i="24"/>
  <c r="M34" i="24"/>
  <c r="E34" i="24"/>
  <c r="L34" i="24"/>
  <c r="G34" i="24"/>
  <c r="K20" i="24"/>
  <c r="J20" i="24"/>
  <c r="H20" i="24"/>
  <c r="F20" i="24"/>
  <c r="D20" i="24"/>
  <c r="K30" i="24"/>
  <c r="J30" i="24"/>
  <c r="H30" i="24"/>
  <c r="F30" i="24"/>
  <c r="D30" i="24"/>
  <c r="G15" i="24"/>
  <c r="M15" i="24"/>
  <c r="E15" i="24"/>
  <c r="L15" i="24"/>
  <c r="I15" i="24"/>
  <c r="I28" i="24"/>
  <c r="M28" i="24"/>
  <c r="E28" i="24"/>
  <c r="L28" i="24"/>
  <c r="G28" i="24"/>
  <c r="G31" i="24"/>
  <c r="M31" i="24"/>
  <c r="E31" i="24"/>
  <c r="L31" i="24"/>
  <c r="I31" i="24"/>
  <c r="B14" i="24"/>
  <c r="B6" i="24"/>
  <c r="F7" i="24"/>
  <c r="D7" i="24"/>
  <c r="J7" i="24"/>
  <c r="H7" i="24"/>
  <c r="K7" i="24"/>
  <c r="K24" i="24"/>
  <c r="J24" i="24"/>
  <c r="H24" i="24"/>
  <c r="F24" i="24"/>
  <c r="D24" i="24"/>
  <c r="I22" i="24"/>
  <c r="M22" i="24"/>
  <c r="E22" i="24"/>
  <c r="L22" i="24"/>
  <c r="G22" i="24"/>
  <c r="G25" i="24"/>
  <c r="M25" i="24"/>
  <c r="E25" i="24"/>
  <c r="L25" i="24"/>
  <c r="I25" i="24"/>
  <c r="C45" i="24"/>
  <c r="C39" i="24"/>
  <c r="K18" i="24"/>
  <c r="J18" i="24"/>
  <c r="H18" i="24"/>
  <c r="F18" i="24"/>
  <c r="D18" i="24"/>
  <c r="K34" i="24"/>
  <c r="J34" i="24"/>
  <c r="H34" i="24"/>
  <c r="F34" i="24"/>
  <c r="D34" i="24"/>
  <c r="I16" i="24"/>
  <c r="M16" i="24"/>
  <c r="E16" i="24"/>
  <c r="L16" i="24"/>
  <c r="G16" i="24"/>
  <c r="G19" i="24"/>
  <c r="M19" i="24"/>
  <c r="E19" i="24"/>
  <c r="L19" i="24"/>
  <c r="I19" i="24"/>
  <c r="I32" i="24"/>
  <c r="M32" i="24"/>
  <c r="E32" i="24"/>
  <c r="L32" i="24"/>
  <c r="G32" i="24"/>
  <c r="G35" i="24"/>
  <c r="M35" i="24"/>
  <c r="E35" i="24"/>
  <c r="L35" i="24"/>
  <c r="I35" i="24"/>
  <c r="F9" i="24"/>
  <c r="D9" i="24"/>
  <c r="J9" i="24"/>
  <c r="H9" i="24"/>
  <c r="K9" i="24"/>
  <c r="K28" i="24"/>
  <c r="J28" i="24"/>
  <c r="H28" i="24"/>
  <c r="F28" i="24"/>
  <c r="D28" i="24"/>
  <c r="I26" i="24"/>
  <c r="M26" i="24"/>
  <c r="E26" i="24"/>
  <c r="L26" i="24"/>
  <c r="G26" i="24"/>
  <c r="G29" i="24"/>
  <c r="M29" i="24"/>
  <c r="E29" i="24"/>
  <c r="L29" i="24"/>
  <c r="I29" i="24"/>
  <c r="I20" i="24"/>
  <c r="M20" i="24"/>
  <c r="E20" i="24"/>
  <c r="L20" i="24"/>
  <c r="G20" i="24"/>
  <c r="G23" i="24"/>
  <c r="M23" i="24"/>
  <c r="E23" i="24"/>
  <c r="L23" i="24"/>
  <c r="I23" i="24"/>
  <c r="I37" i="24"/>
  <c r="G37" i="24"/>
  <c r="L37" i="24"/>
  <c r="E37" i="24"/>
  <c r="M37" i="24"/>
  <c r="K22" i="24"/>
  <c r="J22" i="24"/>
  <c r="H22" i="24"/>
  <c r="F22" i="24"/>
  <c r="D22" i="24"/>
  <c r="K32" i="24"/>
  <c r="J32" i="24"/>
  <c r="H32" i="24"/>
  <c r="F32" i="24"/>
  <c r="D32" i="24"/>
  <c r="I8" i="24"/>
  <c r="M8" i="24"/>
  <c r="E8" i="24"/>
  <c r="L8" i="24"/>
  <c r="G8" i="24"/>
  <c r="C14" i="24"/>
  <c r="C6" i="24"/>
  <c r="G17" i="24"/>
  <c r="M17" i="24"/>
  <c r="E17" i="24"/>
  <c r="L17" i="24"/>
  <c r="I17" i="24"/>
  <c r="I30" i="24"/>
  <c r="M30" i="24"/>
  <c r="E30" i="24"/>
  <c r="L30" i="24"/>
  <c r="G30" i="24"/>
  <c r="G33" i="24"/>
  <c r="M33" i="24"/>
  <c r="E33" i="24"/>
  <c r="L33" i="24"/>
  <c r="I33" i="24"/>
  <c r="F27" i="24"/>
  <c r="D27" i="24"/>
  <c r="J27" i="24"/>
  <c r="H27" i="24"/>
  <c r="K27" i="24"/>
  <c r="F17" i="24"/>
  <c r="D17" i="24"/>
  <c r="J17" i="24"/>
  <c r="H17" i="24"/>
  <c r="F25" i="24"/>
  <c r="D25" i="24"/>
  <c r="J25" i="24"/>
  <c r="H25" i="24"/>
  <c r="F33" i="24"/>
  <c r="D33" i="24"/>
  <c r="J33" i="24"/>
  <c r="H33" i="24"/>
  <c r="M38" i="24"/>
  <c r="E38" i="24"/>
  <c r="L38" i="24"/>
  <c r="G38" i="24"/>
  <c r="K17" i="24"/>
  <c r="K33" i="24"/>
  <c r="I38" i="24"/>
  <c r="K8" i="24"/>
  <c r="J8" i="24"/>
  <c r="H8" i="24"/>
  <c r="F8" i="24"/>
  <c r="D8" i="24"/>
  <c r="F15" i="24"/>
  <c r="D15" i="24"/>
  <c r="J15" i="24"/>
  <c r="H15" i="24"/>
  <c r="F23" i="24"/>
  <c r="D23" i="24"/>
  <c r="J23" i="24"/>
  <c r="H23" i="24"/>
  <c r="F31" i="24"/>
  <c r="D31" i="24"/>
  <c r="J31" i="24"/>
  <c r="H31"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F21" i="24"/>
  <c r="D21" i="24"/>
  <c r="J21" i="24"/>
  <c r="H21" i="24"/>
  <c r="F29" i="24"/>
  <c r="D29" i="24"/>
  <c r="J29" i="24"/>
  <c r="H29" i="24"/>
  <c r="K25" i="24"/>
  <c r="D38" i="24"/>
  <c r="K38" i="24"/>
  <c r="J38" i="24"/>
  <c r="H38" i="24"/>
  <c r="F38" i="24"/>
  <c r="K15" i="24"/>
  <c r="K31" i="24"/>
  <c r="F19" i="24"/>
  <c r="D19" i="24"/>
  <c r="J19" i="24"/>
  <c r="H19" i="24"/>
  <c r="F35" i="24"/>
  <c r="D35" i="24"/>
  <c r="J35" i="24"/>
  <c r="H35" i="24"/>
  <c r="K21"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J41" i="24"/>
  <c r="F42" i="24"/>
  <c r="J43" i="24"/>
  <c r="F44" i="24"/>
  <c r="G40" i="24"/>
  <c r="G42" i="24"/>
  <c r="G44" i="24"/>
  <c r="H44" i="24"/>
  <c r="E40" i="24"/>
  <c r="E42" i="24"/>
  <c r="E44" i="24"/>
  <c r="J79" i="24" l="1"/>
  <c r="J78" i="24"/>
  <c r="K77" i="24"/>
  <c r="I6" i="24"/>
  <c r="M6" i="24"/>
  <c r="E6" i="24"/>
  <c r="L6" i="24"/>
  <c r="G6" i="24"/>
  <c r="K6" i="24"/>
  <c r="J6" i="24"/>
  <c r="H6" i="24"/>
  <c r="F6" i="24"/>
  <c r="D6" i="24"/>
  <c r="I14" i="24"/>
  <c r="M14" i="24"/>
  <c r="E14" i="24"/>
  <c r="L14" i="24"/>
  <c r="G14" i="24"/>
  <c r="K14" i="24"/>
  <c r="J14" i="24"/>
  <c r="H14" i="24"/>
  <c r="F14" i="24"/>
  <c r="D14" i="24"/>
  <c r="I39" i="24"/>
  <c r="G39" i="24"/>
  <c r="L39" i="24"/>
  <c r="M39" i="24"/>
  <c r="E39" i="24"/>
  <c r="I45" i="24"/>
  <c r="G45" i="24"/>
  <c r="M45" i="24"/>
  <c r="E45" i="24"/>
  <c r="L45" i="24"/>
  <c r="I78" i="24"/>
  <c r="I79" i="24"/>
  <c r="H39" i="24"/>
  <c r="F39" i="24"/>
  <c r="D39" i="24"/>
  <c r="K39" i="24"/>
  <c r="J39" i="24"/>
  <c r="H45" i="24"/>
  <c r="F45" i="24"/>
  <c r="D45" i="24"/>
  <c r="K45" i="24"/>
  <c r="J45" i="24"/>
  <c r="I83" i="24" l="1"/>
  <c r="I82" i="24"/>
  <c r="K79" i="24"/>
  <c r="K78" i="24"/>
  <c r="I81" i="24" s="1"/>
</calcChain>
</file>

<file path=xl/sharedStrings.xml><?xml version="1.0" encoding="utf-8"?>
<sst xmlns="http://schemas.openxmlformats.org/spreadsheetml/2006/main" count="1698" uniqueCount="521">
  <si>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</si>
  <si>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</si>
  <si>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</si>
  <si>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</si>
  <si>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</si>
  <si>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</si>
  <si>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</si>
  <si>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</si>
  <si>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</si>
  <si>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</si>
  <si>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</si>
  <si>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</si>
  <si>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</si>
  <si>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Rheingau-Taunus-Kreis (06439)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</si>
  <si>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</si>
  <si>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</si>
  <si>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</si>
  <si>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</si>
  <si>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</si>
  <si>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</si>
  <si>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</si>
  <si>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</si>
  <si>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</si>
  <si>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</si>
  <si>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</si>
  <si>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</si>
  <si>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</si>
  <si>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</si>
  <si>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</si>
  <si>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</si>
  <si>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</si>
  <si>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</si>
  <si>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</si>
  <si>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</si>
  <si>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</si>
  <si>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</si>
  <si>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</si>
  <si>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</si>
  <si>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</si>
  <si>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</si>
  <si>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</si>
  <si>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</si>
  <si>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</si>
  <si>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</si>
  <si>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</si>
  <si>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</si>
  <si>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</si>
  <si>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</si>
  <si>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</si>
  <si>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</si>
  <si>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</si>
  <si>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</si>
  <si>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</si>
  <si>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</si>
  <si>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</si>
  <si>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</si>
  <si>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</si>
  <si>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</si>
  <si>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</si>
  <si>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</si>
  <si>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</si>
  <si>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</si>
  <si>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</si>
  <si>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</si>
  <si>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</si>
  <si>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</si>
  <si>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</si>
  <si>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</si>
  <si>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</si>
  <si>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</si>
  <si>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</si>
  <si>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</si>
  <si>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</si>
  <si>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</si>
  <si>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</si>
  <si>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</si>
  <si>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</si>
  <si>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</si>
  <si>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</si>
  <si>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</si>
  <si>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</si>
  <si>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</si>
  <si>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</si>
  <si>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</si>
  <si>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</si>
  <si>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</si>
  <si>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</si>
  <si>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</si>
  <si>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</si>
  <si>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</si>
  <si>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</si>
  <si>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</si>
  <si>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Rheingau-Taunus-Kreis (06439);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</si>
  <si>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</si>
  <si>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</si>
  <si>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</si>
  <si>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</si>
  <si>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</si>
  <si>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</si>
  <si>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</si>
  <si>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</si>
  <si>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</si>
  <si>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</si>
  <si>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</si>
  <si>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</si>
  <si>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</si>
  <si>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</si>
  <si>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</si>
  <si>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</si>
  <si>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</si>
  <si>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</si>
  <si>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</si>
  <si>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</si>
  <si>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</si>
  <si>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</si>
  <si>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</si>
  <si>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</si>
  <si>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</si>
  <si>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</si>
  <si>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</si>
  <si>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</si>
  <si>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</si>
  <si>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</si>
  <si>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</si>
  <si>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</si>
  <si>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</si>
  <si>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</si>
  <si>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</si>
  <si>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</si>
  <si>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</si>
  <si>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</si>
  <si>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</si>
  <si>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</si>
  <si>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</si>
  <si>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</si>
  <si>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</si>
  <si>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</si>
  <si>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</si>
  <si>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</si>
  <si>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</si>
  <si>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</si>
  <si>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</si>
  <si>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</si>
  <si>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</si>
  <si>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</si>
  <si>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</si>
  <si>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</si>
  <si>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</si>
  <si>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</si>
  <si>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</si>
  <si>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</si>
  <si>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</si>
  <si>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</si>
  <si>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</si>
  <si>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</si>
  <si>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</si>
  <si>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</si>
  <si>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</si>
  <si>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</si>
  <si>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</si>
  <si>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</si>
  <si>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</si>
  <si>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</si>
  <si>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</si>
  <si>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</si>
  <si>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</si>
  <si>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</si>
  <si>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</si>
  <si>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</si>
  <si>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</si>
  <si>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</si>
  <si>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</si>
  <si>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</si>
  <si>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</si>
  <si>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</si>
  <si>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</si>
  <si>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</si>
  <si>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</si>
  <si>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</si>
  <si>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</si>
  <si>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</si>
  <si>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</si>
  <si>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</si>
  <si>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Rheingau-Taunus-Kreis (06439)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</si>
  <si>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</si>
  <si>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</si>
  <si>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</si>
  <si>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</si>
  <si>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</si>
  <si>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</si>
  <si>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</si>
  <si>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</si>
  <si>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</si>
  <si>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</si>
  <si>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</si>
  <si>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</si>
  <si>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</si>
  <si>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</si>
  <si>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</si>
  <si>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</si>
  <si>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</si>
  <si>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</si>
  <si>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</si>
  <si>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</si>
  <si>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</si>
  <si>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</si>
  <si>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</si>
  <si>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</si>
  <si>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</si>
  <si>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</si>
  <si>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</si>
  <si>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</si>
  <si>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</si>
  <si>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</si>
  <si>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</si>
  <si>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</si>
  <si>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</si>
  <si>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</si>
  <si>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</si>
  <si>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</si>
  <si>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</si>
  <si>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</si>
  <si>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</si>
  <si>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</si>
  <si>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</si>
  <si>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</si>
  <si>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</si>
  <si>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</si>
  <si>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</si>
  <si>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</si>
  <si>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</si>
  <si>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</si>
  <si>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</si>
  <si>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</si>
  <si>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</si>
  <si>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</si>
  <si>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</si>
  <si>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</si>
  <si>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</si>
  <si>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</si>
  <si>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</si>
  <si>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</si>
  <si>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</si>
  <si>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</si>
  <si>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</si>
  <si>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</si>
  <si>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</si>
  <si>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</si>
  <si>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</si>
  <si>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</si>
  <si>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</si>
  <si>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</si>
  <si>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</si>
  <si>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</si>
  <si>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</si>
  <si>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</si>
  <si>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</si>
  <si>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</si>
  <si>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</si>
  <si>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</si>
  <si>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</si>
  <si>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</si>
  <si>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</si>
  <si>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</si>
  <si>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</si>
  <si>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</si>
  <si>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</si>
  <si>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</si>
  <si>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</si>
  <si>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</si>
  <si>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</si>
  <si>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</si>
  <si>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</si>
  <si>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</si>
  <si>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</si>
  <si>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</si>
  <si>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</si>
  <si>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</si>
  <si>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</si>
  <si>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</si>
  <si>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</si>
  <si>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</si>
  <si>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</si>
  <si>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</si>
  <si>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</si>
  <si>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</si>
  <si>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</si>
  <si>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</si>
  <si>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</si>
  <si>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</si>
  <si>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</si>
  <si>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</si>
  <si>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</si>
  <si>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</si>
  <si>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</si>
  <si>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</si>
  <si>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</si>
  <si>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</si>
  <si>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</si>
  <si>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</si>
  <si>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</si>
  <si>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</si>
  <si>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</si>
  <si>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</si>
  <si>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</si>
  <si>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</si>
  <si>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</si>
  <si>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</si>
  <si>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</si>
  <si>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</si>
  <si>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</si>
  <si>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</si>
  <si>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</si>
  <si>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</si>
  <si>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</si>
  <si>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</si>
  <si>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</si>
  <si>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</si>
  <si>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</si>
  <si>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</si>
  <si>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</si>
  <si>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</si>
  <si>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</si>
  <si>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</si>
  <si>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</si>
  <si>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</si>
  <si>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</si>
  <si>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</si>
  <si>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</si>
  <si>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</si>
  <si>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</si>
  <si>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</si>
  <si>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</si>
  <si>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</si>
  <si>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</si>
  <si>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</si>
  <si>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</si>
  <si>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</si>
  <si>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</si>
  <si>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</si>
  <si>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</si>
  <si>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</si>
  <si>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</si>
  <si>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</si>
  <si>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</si>
  <si>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</si>
  <si>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</si>
  <si>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</si>
  <si>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</si>
  <si>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</si>
  <si>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</si>
  <si>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</si>
  <si>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</si>
  <si>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</si>
  <si>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</si>
  <si>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</si>
  <si>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</si>
  <si>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</si>
  <si>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</si>
  <si>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</si>
  <si>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</si>
  <si>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</si>
  <si>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</si>
  <si>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</si>
  <si>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</si>
  <si>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</si>
  <si>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</si>
  <si>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</si>
  <si>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</si>
  <si>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</si>
  <si>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</si>
  <si>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</si>
  <si>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</si>
  <si>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Rheingau-Taunus-Kreis (06439);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</si>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</sst>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{A67D24D1-3996-4F2A-AB96-00FDA2600C70}</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D505-43C6-A202-3FB3B9FC22F2}"/>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{D1362C92-E121-4F4C-A7BE-B27B8A219FE4}</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D505-43C6-A202-3FB3B9FC22F2}"/>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{A98AF960-29FE-4754-9C30-A944B91A6A63}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505-43C6-A202-3FB3B9FC22F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{4ECE4B0B-F68D-412C-8364-1B81BEA6F678}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505-43C6-A202-3FB3B9FC22F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1.301489630137896</c:v>
                </c:pt>
                <c:pt idx="1">
                  <c:v>1.1168123612881518</c:v>
                </c:pt>
                <c:pt idx="2">
                  <c:v>1.1186464311118853</c:v>
                </c:pt>
                <c:pt idx="3">
                  <c:v>1.0875687030768</c:v>
                </c:pt>
              </c:numCache>
            </c:numRef>
          </c:val>
          <c:extLst>
            <c:ext xmlns:c16="http://schemas.microsoft.com/office/drawing/2014/chart" uri="{C3380CC4-5D6E-409C-BE32-E72D297353CC}">
              <c16:uniqueId val="{00000004-D505-43C6-A202-3FB3B9FC22F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{E95AB763-CACB-4EEF-9DD9-6F1134DF92E4}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505-43C6-A202-3FB3B9FC22F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{ED34004F-B32A-4C23-AB5E-3CC0DB1324A8}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505-43C6-A202-3FB3B9FC22F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{1B22919A-A9C3-47FF-879E-A1F0A8FA29A5}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505-43C6-A202-3FB3B9FC22F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{BDA6831D-8288-4139-B7B4-8EAA2CF6234D}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505-43C6-A202-3FB3B9FC22F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505-43C6-A202-3FB3B9FC22F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505-43C6-A202-3FB3B9FC22F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{A7EC6E83-7C08-4486-990B-EE4FE8872F81}</c15:txfldGUID>
                      <c15:f>Daten_Diagramme!$E$6</c15:f>
                      <c15:dlblFieldTableCache>
                        <c:ptCount val="1"/>
                        <c:pt idx="0">
                          <c:v>-3.1</c:v>
                        </c:pt>
                      </c15:dlblFieldTableCache>
                    </c15:dlblFTEntry>
                  </c15:dlblFieldTable>
                  <c15:showDataLabelsRange val="0"/>
                </c:ext>
                <c:ext xmlns:c16="http://schemas.microsoft.com/office/drawing/2014/chart" uri="{C3380CC4-5D6E-409C-BE32-E72D297353CC}">
                  <c16:uniqueId val="{00000000-DE98-4241-9B12-0553143000F6}"/>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{2073DD3A-904A-4796-B94D-59D86BEAEF2D}</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DE98-4241-9B12-0553143000F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{5D3595F1-EE76-4926-9DCE-4A12A385FA8A}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E98-4241-9B12-0553143000F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{654AF93E-E635-4DBA-AB2F-79E7A9260F80}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E98-4241-9B12-0553143000F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-3.0879446640316206</c:v>
                </c:pt>
                <c:pt idx="1">
                  <c:v>-2.6469525004774508</c:v>
                </c:pt>
                <c:pt idx="2">
                  <c:v>-2.7637010795899166</c:v>
                </c:pt>
                <c:pt idx="3">
                  <c:v>-2.8655893304673015</c:v>
                </c:pt>
              </c:numCache>
            </c:numRef>
          </c:val>
          <c:extLst>
            <c:ext xmlns:c16="http://schemas.microsoft.com/office/drawing/2014/chart" uri="{C3380CC4-5D6E-409C-BE32-E72D297353CC}">
              <c16:uniqueId val="{00000004-DE98-4241-9B12-0553143000F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{6F65A8D6-FC23-4B30-A37D-A7ACC8965E7C}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E98-4241-9B12-0553143000F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{31B0AF2E-E3E6-4987-8D68-5DDCBD4B3A56}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E98-4241-9B12-0553143000F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{BF41E226-65DF-4AC6-8FBF-8E0D7C6E7A2D}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E98-4241-9B12-0553143000F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{BB0595F8-C940-4D74-9009-E332BDB358FD}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E98-4241-9B12-0553143000F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E98-4241-9B12-0553143000F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E98-4241-9B12-0553143000F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{4A1B1D10-D746-447E-AE3A-59762046E839}</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E7E4-4BE8-806B-A34F3A9B1E2B}"/>
                </c:ext>
              </c:extLst>
            </c:dLbl>
            <c:dLbl>
              <c:idx val="1"/>
              <c:tx>
                <c:strRef>
                  <c:f>Daten_Diagramme!$D$15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{94879BA2-229A-4815-B4DE-2F9784E02C92}</c15:txfldGUID>
                      <c15:f>Daten_Diagramme!$D$15</c15:f>
                      <c15:dlblFieldTableCache>
                        <c:ptCount val="1"/>
                        <c:pt idx="0">
                          <c:v>-4.3</c:v>
                        </c:pt>
                      </c15:dlblFieldTableCache>
                    </c15:dlblFTEntry>
                  </c15:dlblFieldTable>
                  <c15:showDataLabelsRange val="0"/>
                </c:ext>
                <c:ext xmlns:c16="http://schemas.microsoft.com/office/drawing/2014/chart" uri="{C3380CC4-5D6E-409C-BE32-E72D297353CC}">
                  <c16:uniqueId val="{00000001-E7E4-4BE8-806B-A34F3A9B1E2B}"/>
                </c:ext>
              </c:extLst>
            </c:dLbl>
            <c:dLbl>
              <c:idx val="2"/>
              <c:tx>
                <c:strRef>
                  <c:f>Daten_Diagramme!$D$16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{607C0F0F-7D61-43D1-AF9A-3933B018DA63}</c15:txfldGUID>
                      <c15:f>Daten_Diagramme!$D$16</c15:f>
                      <c15:dlblFieldTableCache>
                        <c:ptCount val="1"/>
                        <c:pt idx="0">
                          <c:v>3.6</c:v>
                        </c:pt>
                      </c15:dlblFieldTableCache>
                    </c15:dlblFTEntry>
                  </c15:dlblFieldTable>
                  <c15:showDataLabelsRange val="0"/>
                </c:ext>
                <c:ext xmlns:c16="http://schemas.microsoft.com/office/drawing/2014/chart" uri="{C3380CC4-5D6E-409C-BE32-E72D297353CC}">
                  <c16:uniqueId val="{00000002-E7E4-4BE8-806B-A34F3A9B1E2B}"/>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{6A94A51E-65EE-4131-B7FB-47ED36260B11}</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E7E4-4BE8-806B-A34F3A9B1E2B}"/>
                </c:ext>
              </c:extLst>
            </c:dLbl>
            <c:dLbl>
              <c:idx val="4"/>
              <c:tx>
                <c:strRef>
                  <c:f>Daten_Diagramme!$D$18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{BCA15E6A-ED05-4ABE-B538-B5D395AF285F}</c15:txfldGUID>
                      <c15:f>Daten_Diagramme!$D$18</c15:f>
                      <c15:dlblFieldTableCache>
                        <c:ptCount val="1"/>
                        <c:pt idx="0">
                          <c:v>3.3</c:v>
                        </c:pt>
                      </c15:dlblFieldTableCache>
                    </c15:dlblFTEntry>
                  </c15:dlblFieldTable>
                  <c15:showDataLabelsRange val="0"/>
                </c:ext>
                <c:ext xmlns:c16="http://schemas.microsoft.com/office/drawing/2014/chart" uri="{C3380CC4-5D6E-409C-BE32-E72D297353CC}">
                  <c16:uniqueId val="{00000004-E7E4-4BE8-806B-A34F3A9B1E2B}"/>
                </c:ext>
              </c:extLst>
            </c:dLbl>
            <c:dLbl>
              <c:idx val="5"/>
              <c:tx>
                <c:strRef>
                  <c:f>Daten_Diagramme!$D$19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{7E213886-41EB-414A-8965-91E4D53DA31D}</c15:txfldGUID>
                      <c15:f>Daten_Diagramme!$D$19</c15:f>
                      <c15:dlblFieldTableCache>
                        <c:ptCount val="1"/>
                        <c:pt idx="0">
                          <c:v>-1.5</c:v>
                        </c:pt>
                      </c15:dlblFieldTableCache>
                    </c15:dlblFTEntry>
                  </c15:dlblFieldTable>
                  <c15:showDataLabelsRange val="0"/>
                </c:ext>
                <c:ext xmlns:c16="http://schemas.microsoft.com/office/drawing/2014/chart" uri="{C3380CC4-5D6E-409C-BE32-E72D297353CC}">
                  <c16:uniqueId val="{00000005-E7E4-4BE8-806B-A34F3A9B1E2B}"/>
                </c:ext>
              </c:extLst>
            </c:dLbl>
            <c:dLbl>
              <c:idx val="6"/>
              <c:tx>
                <c:strRef>
                  <c:f>Daten_Diagramme!$D$20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{ECCCC3DC-154B-4B2F-A94B-0FDD87303AD9}</c15:txfldGUID>
                      <c15:f>Daten_Diagramme!$D$20</c15:f>
                      <c15:dlblFieldTableCache>
                        <c:ptCount val="1"/>
                        <c:pt idx="0">
                          <c:v>-1.2</c:v>
                        </c:pt>
                      </c15:dlblFieldTableCache>
                    </c15:dlblFTEntry>
                  </c15:dlblFieldTable>
                  <c15:showDataLabelsRange val="0"/>
                </c:ext>
                <c:ext xmlns:c16="http://schemas.microsoft.com/office/drawing/2014/chart" uri="{C3380CC4-5D6E-409C-BE32-E72D297353CC}">
                  <c16:uniqueId val="{00000006-E7E4-4BE8-806B-A34F3A9B1E2B}"/>
                </c:ext>
              </c:extLst>
            </c:dLbl>
            <c:dLbl>
              <c:idx val="7"/>
              <c:tx>
                <c:strRef>
                  <c:f>Daten_Diagramme!$D$21</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{7ABA6BE2-625E-403D-9941-05727D51945F}</c15:txfldGUID>
                      <c15:f>Daten_Diagramme!$D$21</c15:f>
                      <c15:dlblFieldTableCache>
                        <c:ptCount val="1"/>
                        <c:pt idx="0">
                          <c:v>4.6</c:v>
                        </c:pt>
                      </c15:dlblFieldTableCache>
                    </c15:dlblFTEntry>
                  </c15:dlblFieldTable>
                  <c15:showDataLabelsRange val="0"/>
                </c:ext>
                <c:ext xmlns:c16="http://schemas.microsoft.com/office/drawing/2014/chart" uri="{C3380CC4-5D6E-409C-BE32-E72D297353CC}">
                  <c16:uniqueId val="{00000007-E7E4-4BE8-806B-A34F3A9B1E2B}"/>
                </c:ext>
              </c:extLst>
            </c:dLbl>
            <c:dLbl>
              <c:idx val="8"/>
              <c:tx>
                <c:strRef>
                  <c:f>Daten_Diagramme!$D$22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{DE3D7AEA-FAC1-433C-A08E-981DD2037EE4}</c15:txfldGUID>
                      <c15:f>Daten_Diagramme!$D$22</c15:f>
                      <c15:dlblFieldTableCache>
                        <c:ptCount val="1"/>
                        <c:pt idx="0">
                          <c:v>2.0</c:v>
                        </c:pt>
                      </c15:dlblFieldTableCache>
                    </c15:dlblFTEntry>
                  </c15:dlblFieldTable>
                  <c15:showDataLabelsRange val="0"/>
                </c:ext>
                <c:ext xmlns:c16="http://schemas.microsoft.com/office/drawing/2014/chart" uri="{C3380CC4-5D6E-409C-BE32-E72D297353CC}">
                  <c16:uniqueId val="{00000008-E7E4-4BE8-806B-A34F3A9B1E2B}"/>
                </c:ext>
              </c:extLst>
            </c:dLbl>
            <c:dLbl>
              <c:idx val="9"/>
              <c:tx>
                <c:strRef>
                  <c:f>Daten_Diagramme!$D$23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{B0E370D6-07C7-4D82-905F-494493289AF4}</c15:txfldGUID>
                      <c15:f>Daten_Diagramme!$D$23</c15:f>
                      <c15:dlblFieldTableCache>
                        <c:ptCount val="1"/>
                        <c:pt idx="0">
                          <c:v>3.5</c:v>
                        </c:pt>
                      </c15:dlblFieldTableCache>
                    </c15:dlblFTEntry>
                  </c15:dlblFieldTable>
                  <c15:showDataLabelsRange val="0"/>
                </c:ext>
                <c:ext xmlns:c16="http://schemas.microsoft.com/office/drawing/2014/chart" uri="{C3380CC4-5D6E-409C-BE32-E72D297353CC}">
                  <c16:uniqueId val="{00000009-E7E4-4BE8-806B-A34F3A9B1E2B}"/>
                </c:ext>
              </c:extLst>
            </c:dLbl>
            <c:dLbl>
              <c:idx val="10"/>
              <c:tx>
                <c:strRef>
                  <c:f>Daten_Diagramme!$D$24</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{C2E0671C-CB4F-411D-87FD-9A7B1638F4B1}</c15:txfldGUID>
                      <c15:f>Daten_Diagramme!$D$24</c15:f>
                      <c15:dlblFieldTableCache>
                        <c:ptCount val="1"/>
                        <c:pt idx="0">
                          <c:v>-9.2</c:v>
                        </c:pt>
                      </c15:dlblFieldTableCache>
                    </c15:dlblFTEntry>
                  </c15:dlblFieldTable>
                  <c15:showDataLabelsRange val="0"/>
                </c:ext>
                <c:ext xmlns:c16="http://schemas.microsoft.com/office/drawing/2014/chart" uri="{C3380CC4-5D6E-409C-BE32-E72D297353CC}">
                  <c16:uniqueId val="{0000000A-E7E4-4BE8-806B-A34F3A9B1E2B}"/>
                </c:ext>
              </c:extLst>
            </c:dLbl>
            <c:dLbl>
              <c:idx val="11"/>
              <c:tx>
                <c:strRef>
                  <c:f>Daten_Diagramme!$D$25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{C76C2CF2-7F1E-43D5-BAF0-E6D28927726C}</c15:txfldGUID>
                      <c15:f>Daten_Diagramme!$D$25</c15:f>
                      <c15:dlblFieldTableCache>
                        <c:ptCount val="1"/>
                        <c:pt idx="0">
                          <c:v>4.8</c:v>
                        </c:pt>
                      </c15:dlblFieldTableCache>
                    </c15:dlblFTEntry>
                  </c15:dlblFieldTable>
                  <c15:showDataLabelsRange val="0"/>
                </c:ext>
                <c:ext xmlns:c16="http://schemas.microsoft.com/office/drawing/2014/chart" uri="{C3380CC4-5D6E-409C-BE32-E72D297353CC}">
                  <c16:uniqueId val="{0000000B-E7E4-4BE8-806B-A34F3A9B1E2B}"/>
                </c:ext>
              </c:extLst>
            </c:dLbl>
            <c:dLbl>
              <c:idx val="12"/>
              <c:tx>
                <c:strRef>
                  <c:f>Daten_Diagramme!$D$26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{80A397D9-E597-4E83-AACA-CD5AC5A376A9}</c15:txfldGUID>
                      <c15:f>Daten_Diagramme!$D$26</c15:f>
                      <c15:dlblFieldTableCache>
                        <c:ptCount val="1"/>
                        <c:pt idx="0">
                          <c:v>3.6</c:v>
                        </c:pt>
                      </c15:dlblFieldTableCache>
                    </c15:dlblFTEntry>
                  </c15:dlblFieldTable>
                  <c15:showDataLabelsRange val="0"/>
                </c:ext>
                <c:ext xmlns:c16="http://schemas.microsoft.com/office/drawing/2014/chart" uri="{C3380CC4-5D6E-409C-BE32-E72D297353CC}">
                  <c16:uniqueId val="{0000000C-E7E4-4BE8-806B-A34F3A9B1E2B}"/>
                </c:ext>
              </c:extLst>
            </c:dLbl>
            <c:dLbl>
              <c:idx val="13"/>
              <c:tx>
                <c:strRef>
                  <c:f>Daten_Diagramme!$D$27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{9CCBE276-13AB-4337-90CB-DBF66BE6B172}</c15:txfldGUID>
                      <c15:f>Daten_Diagramme!$D$27</c15:f>
                      <c15:dlblFieldTableCache>
                        <c:ptCount val="1"/>
                        <c:pt idx="0">
                          <c:v>1.2</c:v>
                        </c:pt>
                      </c15:dlblFieldTableCache>
                    </c15:dlblFTEntry>
                  </c15:dlblFieldTable>
                  <c15:showDataLabelsRange val="0"/>
                </c:ext>
                <c:ext xmlns:c16="http://schemas.microsoft.com/office/drawing/2014/chart" uri="{C3380CC4-5D6E-409C-BE32-E72D297353CC}">
                  <c16:uniqueId val="{0000000D-E7E4-4BE8-806B-A34F3A9B1E2B}"/>
                </c:ext>
              </c:extLst>
            </c:dLbl>
            <c:dLbl>
              <c:idx val="14"/>
              <c:tx>
                <c:strRef>
                  <c:f>Daten_Diagramme!$D$28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{C753E0A9-89BE-47B4-B5FB-E72FF9635D91}</c15:txfldGUID>
                      <c15:f>Daten_Diagramme!$D$28</c15:f>
                      <c15:dlblFieldTableCache>
                        <c:ptCount val="1"/>
                        <c:pt idx="0">
                          <c:v>0.4</c:v>
                        </c:pt>
                      </c15:dlblFieldTableCache>
                    </c15:dlblFTEntry>
                  </c15:dlblFieldTable>
                  <c15:showDataLabelsRange val="0"/>
                </c:ext>
                <c:ext xmlns:c16="http://schemas.microsoft.com/office/drawing/2014/chart" uri="{C3380CC4-5D6E-409C-BE32-E72D297353CC}">
                  <c16:uniqueId val="{0000000E-E7E4-4BE8-806B-A34F3A9B1E2B}"/>
                </c:ext>
              </c:extLst>
            </c:dLbl>
            <c:dLbl>
              <c:idx val="15"/>
              <c:tx>
                <c:strRef>
                  <c:f>Daten_Diagramme!$D$29</c:f>
                  <c:strCache>
                    <c:ptCount val="1"/>
                    <c:pt idx="0">
                      <c:v>-36.0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{69E57265-34A7-491E-9CB9-A57BCBC7CAA3}</c15:txfldGUID>
                      <c15:f>Daten_Diagramme!$D$29</c15:f>
                      <c15:dlblFieldTableCache>
                        <c:ptCount val="1"/>
                        <c:pt idx="0">
                          <c:v>-36.0</c:v>
                        </c:pt>
                      </c15:dlblFieldTableCache>
                    </c15:dlblFTEntry>
                  </c15:dlblFieldTable>
                  <c15:showDataLabelsRange val="0"/>
                </c:ext>
                <c:ext xmlns:c16="http://schemas.microsoft.com/office/drawing/2014/chart" uri="{C3380CC4-5D6E-409C-BE32-E72D297353CC}">
                  <c16:uniqueId val="{0000000F-E7E4-4BE8-806B-A34F3A9B1E2B}"/>
                </c:ext>
              </c:extLst>
            </c:dLbl>
            <c:dLbl>
              <c:idx val="16"/>
              <c:tx>
                <c:strRef>
                  <c:f>Daten_Diagramme!$D$30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{29D0E4E3-0DF5-4BC0-B722-DB19EB48DFB9}</c15:txfldGUID>
                      <c15:f>Daten_Diagramme!$D$30</c15:f>
                      <c15:dlblFieldTableCache>
                        <c:ptCount val="1"/>
                        <c:pt idx="0">
                          <c:v>2.4</c:v>
                        </c:pt>
                      </c15:dlblFieldTableCache>
                    </c15:dlblFTEntry>
                  </c15:dlblFieldTable>
                  <c15:showDataLabelsRange val="0"/>
                </c:ext>
                <c:ext xmlns:c16="http://schemas.microsoft.com/office/drawing/2014/chart" uri="{C3380CC4-5D6E-409C-BE32-E72D297353CC}">
                  <c16:uniqueId val="{00000010-E7E4-4BE8-806B-A34F3A9B1E2B}"/>
                </c:ext>
              </c:extLst>
            </c:dLbl>
            <c:dLbl>
              <c:idx val="17"/>
              <c:tx>
                <c:strRef>
                  <c:f>Daten_Diagramme!$D$31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{BEF3D863-89AC-45D7-8544-FAB98D6A1494}</c15:txfldGUID>
                      <c15:f>Daten_Diagramme!$D$31</c15:f>
                      <c15:dlblFieldTableCache>
                        <c:ptCount val="1"/>
                        <c:pt idx="0">
                          <c:v>3.8</c:v>
                        </c:pt>
                      </c15:dlblFieldTableCache>
                    </c15:dlblFTEntry>
                  </c15:dlblFieldTable>
                  <c15:showDataLabelsRange val="0"/>
                </c:ext>
                <c:ext xmlns:c16="http://schemas.microsoft.com/office/drawing/2014/chart" uri="{C3380CC4-5D6E-409C-BE32-E72D297353CC}">
                  <c16:uniqueId val="{00000011-E7E4-4BE8-806B-A34F3A9B1E2B}"/>
                </c:ext>
              </c:extLst>
            </c:dLbl>
            <c:dLbl>
              <c:idx val="18"/>
              <c:tx>
                <c:strRef>
                  <c:f>Daten_Diagramme!$D$32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{811587E0-3241-42EB-8C20-1CFC21A29AB3}</c15:txfldGUID>
                      <c15:f>Daten_Diagramme!$D$32</c15:f>
                      <c15:dlblFieldTableCache>
                        <c:ptCount val="1"/>
                        <c:pt idx="0">
                          <c:v>2.9</c:v>
                        </c:pt>
                      </c15:dlblFieldTableCache>
                    </c15:dlblFTEntry>
                  </c15:dlblFieldTable>
                  <c15:showDataLabelsRange val="0"/>
                </c:ext>
                <c:ext xmlns:c16="http://schemas.microsoft.com/office/drawing/2014/chart" uri="{C3380CC4-5D6E-409C-BE32-E72D297353CC}">
                  <c16:uniqueId val="{00000012-E7E4-4BE8-806B-A34F3A9B1E2B}"/>
                </c:ext>
              </c:extLst>
            </c:dLbl>
            <c:dLbl>
              <c:idx val="19"/>
              <c:tx>
                <c:strRef>
                  <c:f>Daten_Diagramme!$D$33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{32BAE6D6-6396-4E0C-B61B-307C05AF07BA}</c15:txfldGUID>
                      <c15:f>Daten_Diagramme!$D$33</c15:f>
                      <c15:dlblFieldTableCache>
                        <c:ptCount val="1"/>
                        <c:pt idx="0">
                          <c:v>2.4</c:v>
                        </c:pt>
                      </c15:dlblFieldTableCache>
                    </c15:dlblFTEntry>
                  </c15:dlblFieldTable>
                  <c15:showDataLabelsRange val="0"/>
                </c:ext>
                <c:ext xmlns:c16="http://schemas.microsoft.com/office/drawing/2014/chart" uri="{C3380CC4-5D6E-409C-BE32-E72D297353CC}">
                  <c16:uniqueId val="{00000013-E7E4-4BE8-806B-A34F3A9B1E2B}"/>
                </c:ext>
              </c:extLst>
            </c:dLbl>
            <c:dLbl>
              <c:idx val="20"/>
              <c:tx>
                <c:strRef>
                  <c:f>Daten_Diagramme!$D$34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{4D5363CE-3D02-4478-9BAA-6B1DBFFD3B5A}</c15:txfldGUID>
                      <c15:f>Daten_Diagramme!$D$34</c15:f>
                      <c15:dlblFieldTableCache>
                        <c:ptCount val="1"/>
                        <c:pt idx="0">
                          <c:v>0.1</c:v>
                        </c:pt>
                      </c15:dlblFieldTableCache>
                    </c15:dlblFTEntry>
                  </c15:dlblFieldTable>
                  <c15:showDataLabelsRange val="0"/>
                </c:ext>
                <c:ext xmlns:c16="http://schemas.microsoft.com/office/drawing/2014/chart" uri="{C3380CC4-5D6E-409C-BE32-E72D297353CC}">
                  <c16:uniqueId val="{00000014-E7E4-4BE8-806B-A34F3A9B1E2B}"/>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{389B54D9-656F-45DF-8F41-073241FC23FF}</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E7E4-4BE8-806B-A34F3A9B1E2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{CCA7D65E-AE90-434F-98A4-0E9C7C6AE293}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7E4-4BE8-806B-A34F3A9B1E2B}"/>
                </c:ext>
              </c:extLst>
            </c:dLbl>
            <c:dLbl>
              <c:idx val="23"/>
              <c:tx>
                <c:strRef>
                  <c:f>Daten_Diagramme!$D$37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{0A1CE9FA-ACA2-4B2D-BF6C-2C9E025B1349}</c15:txfldGUID>
                      <c15:f>Daten_Diagramme!$D$37</c15:f>
                      <c15:dlblFieldTableCache>
                        <c:ptCount val="1"/>
                        <c:pt idx="0">
                          <c:v>-4.3</c:v>
                        </c:pt>
                      </c15:dlblFieldTableCache>
                    </c15:dlblFTEntry>
                  </c15:dlblFieldTable>
                  <c15:showDataLabelsRange val="0"/>
                </c:ext>
                <c:ext xmlns:c16="http://schemas.microsoft.com/office/drawing/2014/chart" uri="{C3380CC4-5D6E-409C-BE32-E72D297353CC}">
                  <c16:uniqueId val="{00000017-E7E4-4BE8-806B-A34F3A9B1E2B}"/>
                </c:ext>
              </c:extLst>
            </c:dLbl>
            <c:dLbl>
              <c:idx val="24"/>
              <c:layout>
                <c:manualLayout>
                  <c:x val="4.7769028871392123E-3"/>
                  <c:y val="-4.6876052205785108E-5"/>
                </c:manualLayout>
              </c:layout>
              <c:tx>
                <c:strRef>
                  <c:f>Daten_Diagramme!$D$38</c:f>
                  <c:strCache>
                    <c:ptCount val="1"/>
                    <c:pt idx="0">
                      <c:v>1.2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{BFD23A17-2416-4F4F-9721-E0CEF912CE80}</c15:txfldGUID>
                      <c15:f>Daten_Diagramme!$D$38</c15:f>
                      <c15:dlblFieldTableCache>
                        <c:ptCount val="1"/>
                        <c:pt idx="0">
                          <c:v>1.2</c:v>
                        </c:pt>
                      </c15:dlblFieldTableCache>
                    </c15:dlblFTEntry>
                  </c15:dlblFieldTable>
                  <c15:showDataLabelsRange val="0"/>
                </c:ext>
                <c:ext xmlns:c16="http://schemas.microsoft.com/office/drawing/2014/chart" uri="{C3380CC4-5D6E-409C-BE32-E72D297353CC}">
                  <c16:uniqueId val="{00000018-E7E4-4BE8-806B-A34F3A9B1E2B}"/>
                </c:ext>
              </c:extLst>
            </c:dLbl>
            <c:dLbl>
              <c:idx val="25"/>
              <c:tx>
                <c:strRef>
                  <c:f>Daten_Diagramme!$D$39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{17A37866-0CE6-4FF5-BA2B-B6C55848E9A7}</c15:txfldGUID>
                      <c15:f>Daten_Diagramme!$D$39</c15:f>
                      <c15:dlblFieldTableCache>
                        <c:ptCount val="1"/>
                        <c:pt idx="0">
                          <c:v>1.4</c:v>
                        </c:pt>
                      </c15:dlblFieldTableCache>
                    </c15:dlblFTEntry>
                  </c15:dlblFieldTable>
                  <c15:showDataLabelsRange val="0"/>
                </c:ext>
                <c:ext xmlns:c16="http://schemas.microsoft.com/office/drawing/2014/chart" uri="{C3380CC4-5D6E-409C-BE32-E72D297353CC}">
                  <c16:uniqueId val="{00000019-E7E4-4BE8-806B-A34F3A9B1E2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{33123907-F419-4396-94EE-FA23A8DA9716}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7E4-4BE8-806B-A34F3A9B1E2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{F837F6A2-E35A-4E9A-9948-CDA6B2AB5690}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7E4-4BE8-806B-A34F3A9B1E2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{4713BB7C-E7A1-41CC-8BE0-2F1A53A4D0D6}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7E4-4BE8-806B-A34F3A9B1E2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{1A5C71B9-D2CF-4A5F-881D-DDFCF82509F0}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7E4-4BE8-806B-A34F3A9B1E2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{2278563E-C898-4B30-BB77-794A492930D0}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7E4-4BE8-806B-A34F3A9B1E2B}"/>
                </c:ext>
              </c:extLst>
            </c:dLbl>
            <c:dLbl>
              <c:idx val="31"/>
              <c:tx>
                <c:strRef>
                  <c:f>Daten_Diagramme!$D$45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{679722EC-B150-464C-81B6-CF1258C5273F}</c15:txfldGUID>
                      <c15:f>Daten_Diagramme!$D$45</c15:f>
                      <c15:dlblFieldTableCache>
                        <c:ptCount val="1"/>
                        <c:pt idx="0">
                          <c:v>1.4</c:v>
                        </c:pt>
                      </c15:dlblFieldTableCache>
                    </c15:dlblFTEntry>
                  </c15:dlblFieldTable>
                  <c15:showDataLabelsRange val="0"/>
                </c:ext>
                <c:ext xmlns:c16="http://schemas.microsoft.com/office/drawing/2014/chart" uri="{C3380CC4-5D6E-409C-BE32-E72D297353CC}">
                  <c16:uniqueId val="{0000001F-E7E4-4BE8-806B-A34F3A9B1E2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1.301489630137896</c:v>
                </c:pt>
                <c:pt idx="1">
                  <c:v>-4.3392504930966469</c:v>
                </c:pt>
                <c:pt idx="2">
                  <c:v>3.5984848484848486</c:v>
                </c:pt>
                <c:pt idx="3">
                  <c:v>-0.14584346135148274</c:v>
                </c:pt>
                <c:pt idx="4">
                  <c:v>3.3171163202122953</c:v>
                </c:pt>
                <c:pt idx="5">
                  <c:v>-1.5245158632056037</c:v>
                </c:pt>
                <c:pt idx="6">
                  <c:v>-1.1680143755615453</c:v>
                </c:pt>
                <c:pt idx="7">
                  <c:v>4.6067785455742021</c:v>
                </c:pt>
                <c:pt idx="8">
                  <c:v>2.0408163265306123</c:v>
                </c:pt>
                <c:pt idx="9">
                  <c:v>3.4503271861986913</c:v>
                </c:pt>
                <c:pt idx="10">
                  <c:v>-9.1831286705819544</c:v>
                </c:pt>
                <c:pt idx="11">
                  <c:v>4.7717842323651452</c:v>
                </c:pt>
                <c:pt idx="12">
                  <c:v>3.6388140161725069</c:v>
                </c:pt>
                <c:pt idx="13">
                  <c:v>1.1630912380460068</c:v>
                </c:pt>
                <c:pt idx="14">
                  <c:v>0.38910505836575876</c:v>
                </c:pt>
                <c:pt idx="15">
                  <c:v>-35.978835978835981</c:v>
                </c:pt>
                <c:pt idx="16">
                  <c:v>2.4061246810061978</c:v>
                </c:pt>
                <c:pt idx="17">
                  <c:v>3.7781629116117852</c:v>
                </c:pt>
                <c:pt idx="18">
                  <c:v>2.8931750741839761</c:v>
                </c:pt>
                <c:pt idx="19">
                  <c:v>2.4273214789726221</c:v>
                </c:pt>
                <c:pt idx="20">
                  <c:v>6.8166325835037497E-2</c:v>
                </c:pt>
                <c:pt idx="21">
                  <c:v>0</c:v>
                </c:pt>
                <c:pt idx="23">
                  <c:v>-4.3392504930966469</c:v>
                </c:pt>
                <c:pt idx="24">
                  <c:v>1.2462908011869436</c:v>
                </c:pt>
                <c:pt idx="25">
                  <c:v>1.4056652569446557</c:v>
                </c:pt>
              </c:numCache>
            </c:numRef>
          </c:val>
          <c:extLst>
            <c:ext xmlns:c16="http://schemas.microsoft.com/office/drawing/2014/chart" uri="{C3380CC4-5D6E-409C-BE32-E72D297353CC}">
              <c16:uniqueId val="{00000020-E7E4-4BE8-806B-A34F3A9B1E2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{9AC02E96-61AB-4CC0-A365-10409C303AC1}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7E4-4BE8-806B-A34F3A9B1E2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{17D3D9EC-2BAB-4834-8E93-3154FB126236}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7E4-4BE8-806B-A34F3A9B1E2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{36D47186-A8B1-4D06-902C-E20FC3B0741E}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7E4-4BE8-806B-A34F3A9B1E2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{A9B08116-F9EF-47AE-94A5-DB3FFAC549CE}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7E4-4BE8-806B-A34F3A9B1E2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{FC884306-C1B2-457F-B108-9191DCB0E0EA}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7E4-4BE8-806B-A34F3A9B1E2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{C7350AFE-E48C-4E1F-8109-040A414CAD0E}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7E4-4BE8-806B-A34F3A9B1E2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{505C117A-5CF8-469D-ACA9-DA07BB99615F}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7E4-4BE8-806B-A34F3A9B1E2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{D012D35F-FC3A-4087-8BB8-610FA64717A8}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7E4-4BE8-806B-A34F3A9B1E2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{9D79DF46-D86D-466C-AD54-7C0D27C6992E}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7E4-4BE8-806B-A34F3A9B1E2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{58499238-4CF8-4AFE-8309-DF3E35BE768A}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7E4-4BE8-806B-A34F3A9B1E2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{450301FF-82F3-45A9-9A3A-AC93AD067795}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7E4-4BE8-806B-A34F3A9B1E2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{66D0E3FE-1A40-49B0-8E9F-166748C1E5EC}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7E4-4BE8-806B-A34F3A9B1E2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{A3BE4F77-C5DC-4029-9072-9512305D20CE}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7E4-4BE8-806B-A34F3A9B1E2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{8900A445-A452-4A66-B5AE-5036432DC2D8}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7E4-4BE8-806B-A34F3A9B1E2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{CB8648BF-11F2-421C-A1AC-37667074264F}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7E4-4BE8-806B-A34F3A9B1E2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{991C5CFD-0E26-4632-BA43-559CD158E93C}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7E4-4BE8-806B-A34F3A9B1E2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{568D0611-27FA-45DD-A026-83698A14CB24}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7E4-4BE8-806B-A34F3A9B1E2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{DA920C39-E1EB-47DF-A7D4-C89BE197C832}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7E4-4BE8-806B-A34F3A9B1E2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{89442352-1B85-48AC-8DD3-91E549324050}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7E4-4BE8-806B-A34F3A9B1E2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{B647F5EB-9280-4742-B96D-1F7E7B843185}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7E4-4BE8-806B-A34F3A9B1E2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{120867B6-E2EC-47F3-A6FF-466A8CDA3BDB}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7E4-4BE8-806B-A34F3A9B1E2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{9FB76EC2-9C6E-4CE9-8301-4129723FF76E}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7E4-4BE8-806B-A34F3A9B1E2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{B27F9E01-1CCB-4B63-8A70-5D2C6A6AC6C1}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7E4-4BE8-806B-A34F3A9B1E2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{4711E7E9-2CF0-42C3-8060-7B10A31E819E}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7E4-4BE8-806B-A34F3A9B1E2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{BB733914-C59D-478A-8ED3-0748D169AB1A}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7E4-4BE8-806B-A34F3A9B1E2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{7DBFB435-8ABD-4A4F-9108-D57AEF20ED2F}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7E4-4BE8-806B-A34F3A9B1E2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{21E8853F-4B93-47D1-A6F7-634A3653D73F}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7E4-4BE8-806B-A34F3A9B1E2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{E0D4FE1B-BD70-4FF8-B92D-762AEDE301EC}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7E4-4BE8-806B-A34F3A9B1E2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{811696EB-A3C3-480A-A37E-AFDAA968D4B1}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7E4-4BE8-806B-A34F3A9B1E2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{E96C1D13-CCCE-4771-92FF-6E99FD907A07}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7E4-4BE8-806B-A34F3A9B1E2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{2676A0FD-BC60-44C6-BB39-B3509570B7D6}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7E4-4BE8-806B-A34F3A9B1E2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{B52CB780-2568-4278-9D20-F17AC19878B3}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7E4-4BE8-806B-A34F3A9B1E2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7E4-4BE8-806B-A34F3A9B1E2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7E4-4BE8-806B-A34F3A9B1E2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{801059CB-8047-49C1-8F0C-4F6F74386B73}</c15:txfldGUID>
                      <c15:f>Daten_Diagramme!$E$14</c15:f>
                      <c15:dlblFieldTableCache>
                        <c:ptCount val="1"/>
                        <c:pt idx="0">
                          <c:v>-3.1</c:v>
                        </c:pt>
                      </c15:dlblFieldTableCache>
                    </c15:dlblFTEntry>
                  </c15:dlblFieldTable>
                  <c15:showDataLabelsRange val="0"/>
                </c:ext>
                <c:ext xmlns:c16="http://schemas.microsoft.com/office/drawing/2014/chart" uri="{C3380CC4-5D6E-409C-BE32-E72D297353CC}">
                  <c16:uniqueId val="{00000000-F2CE-489E-AB16-8C869FF339BB}"/>
                </c:ext>
              </c:extLst>
            </c:dLbl>
            <c:dLbl>
              <c:idx val="1"/>
              <c:tx>
                <c:strRef>
                  <c:f>Daten_Diagramme!$E$15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{02E5A740-9DBC-4F18-B696-3D470D206F3D}</c15:txfldGUID>
                      <c15:f>Daten_Diagramme!$E$15</c15:f>
                      <c15:dlblFieldTableCache>
                        <c:ptCount val="1"/>
                        <c:pt idx="0">
                          <c:v>0.5</c:v>
                        </c:pt>
                      </c15:dlblFieldTableCache>
                    </c15:dlblFTEntry>
                  </c15:dlblFieldTable>
                  <c15:showDataLabelsRange val="0"/>
                </c:ext>
                <c:ext xmlns:c16="http://schemas.microsoft.com/office/drawing/2014/chart" uri="{C3380CC4-5D6E-409C-BE32-E72D297353CC}">
                  <c16:uniqueId val="{00000001-F2CE-489E-AB16-8C869FF339BB}"/>
                </c:ext>
              </c:extLst>
            </c:dLbl>
            <c:dLbl>
              <c:idx val="2"/>
              <c:tx>
                <c:strRef>
                  <c:f>Daten_Diagramme!$E$16</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{F91F643A-7371-44F5-8938-9D7DE512AF27}</c15:txfldGUID>
                      <c15:f>Daten_Diagramme!$E$16</c15:f>
                      <c15:dlblFieldTableCache>
                        <c:ptCount val="1"/>
                        <c:pt idx="0">
                          <c:v>-7.9</c:v>
                        </c:pt>
                      </c15:dlblFieldTableCache>
                    </c15:dlblFTEntry>
                  </c15:dlblFieldTable>
                  <c15:showDataLabelsRange val="0"/>
                </c:ext>
                <c:ext xmlns:c16="http://schemas.microsoft.com/office/drawing/2014/chart" uri="{C3380CC4-5D6E-409C-BE32-E72D297353CC}">
                  <c16:uniqueId val="{00000002-F2CE-489E-AB16-8C869FF339BB}"/>
                </c:ext>
              </c:extLst>
            </c:dLbl>
            <c:dLbl>
              <c:idx val="3"/>
              <c:tx>
                <c:strRef>
                  <c:f>Daten_Diagramme!$E$17</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{664DC33C-3E22-4813-868C-69AB2F9E16E7}</c15:txfldGUID>
                      <c15:f>Daten_Diagramme!$E$17</c15:f>
                      <c15:dlblFieldTableCache>
                        <c:ptCount val="1"/>
                        <c:pt idx="0">
                          <c:v>-8.6</c:v>
                        </c:pt>
                      </c15:dlblFieldTableCache>
                    </c15:dlblFTEntry>
                  </c15:dlblFieldTable>
                  <c15:showDataLabelsRange val="0"/>
                </c:ext>
                <c:ext xmlns:c16="http://schemas.microsoft.com/office/drawing/2014/chart" uri="{C3380CC4-5D6E-409C-BE32-E72D297353CC}">
                  <c16:uniqueId val="{00000003-F2CE-489E-AB16-8C869FF339BB}"/>
                </c:ext>
              </c:extLst>
            </c:dLbl>
            <c:dLbl>
              <c:idx val="4"/>
              <c:tx>
                <c:strRef>
                  <c:f>Daten_Diagramme!$E$18</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{FEED14E9-DEA7-4BD0-BCAD-6FA5A03B8AA9}</c15:txfldGUID>
                      <c15:f>Daten_Diagramme!$E$18</c15:f>
                      <c15:dlblFieldTableCache>
                        <c:ptCount val="1"/>
                        <c:pt idx="0">
                          <c:v>-12.8</c:v>
                        </c:pt>
                      </c15:dlblFieldTableCache>
                    </c15:dlblFTEntry>
                  </c15:dlblFieldTable>
                  <c15:showDataLabelsRange val="0"/>
                </c:ext>
                <c:ext xmlns:c16="http://schemas.microsoft.com/office/drawing/2014/chart" uri="{C3380CC4-5D6E-409C-BE32-E72D297353CC}">
                  <c16:uniqueId val="{00000004-F2CE-489E-AB16-8C869FF339BB}"/>
                </c:ext>
              </c:extLst>
            </c:dLbl>
            <c:dLbl>
              <c:idx val="5"/>
              <c:tx>
                <c:strRef>
                  <c:f>Daten_Diagramme!$E$19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{2759ED1C-EC2C-44F8-9B0D-FF61E6044066}</c15:txfldGUID>
                      <c15:f>Daten_Diagramme!$E$19</c15:f>
                      <c15:dlblFieldTableCache>
                        <c:ptCount val="1"/>
                        <c:pt idx="0">
                          <c:v>-2.0</c:v>
                        </c:pt>
                      </c15:dlblFieldTableCache>
                    </c15:dlblFTEntry>
                  </c15:dlblFieldTable>
                  <c15:showDataLabelsRange val="0"/>
                </c:ext>
                <c:ext xmlns:c16="http://schemas.microsoft.com/office/drawing/2014/chart" uri="{C3380CC4-5D6E-409C-BE32-E72D297353CC}">
                  <c16:uniqueId val="{00000005-F2CE-489E-AB16-8C869FF339BB}"/>
                </c:ext>
              </c:extLst>
            </c:dLbl>
            <c:dLbl>
              <c:idx val="6"/>
              <c:tx>
                <c:strRef>
                  <c:f>Daten_Diagramme!$E$20</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{73BD1B0A-01BC-40F2-AC19-8C2E3598F0D7}</c15:txfldGUID>
                      <c15:f>Daten_Diagramme!$E$20</c15:f>
                      <c15:dlblFieldTableCache>
                        <c:ptCount val="1"/>
                        <c:pt idx="0">
                          <c:v>-4.2</c:v>
                        </c:pt>
                      </c15:dlblFieldTableCache>
                    </c15:dlblFTEntry>
                  </c15:dlblFieldTable>
                  <c15:showDataLabelsRange val="0"/>
                </c:ext>
                <c:ext xmlns:c16="http://schemas.microsoft.com/office/drawing/2014/chart" uri="{C3380CC4-5D6E-409C-BE32-E72D297353CC}">
                  <c16:uniqueId val="{00000006-F2CE-489E-AB16-8C869FF339BB}"/>
                </c:ext>
              </c:extLst>
            </c:dLbl>
            <c:dLbl>
              <c:idx val="7"/>
              <c:tx>
                <c:strRef>
                  <c:f>Daten_Diagramme!$E$21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{B465F96D-ACAC-45ED-B4F6-36E65413B841}</c15:txfldGUID>
                      <c15:f>Daten_Diagramme!$E$21</c15:f>
                      <c15:dlblFieldTableCache>
                        <c:ptCount val="1"/>
                        <c:pt idx="0">
                          <c:v>1.6</c:v>
                        </c:pt>
                      </c15:dlblFieldTableCache>
                    </c15:dlblFTEntry>
                  </c15:dlblFieldTable>
                  <c15:showDataLabelsRange val="0"/>
                </c:ext>
                <c:ext xmlns:c16="http://schemas.microsoft.com/office/drawing/2014/chart" uri="{C3380CC4-5D6E-409C-BE32-E72D297353CC}">
                  <c16:uniqueId val="{00000007-F2CE-489E-AB16-8C869FF339BB}"/>
                </c:ext>
              </c:extLst>
            </c:dLbl>
            <c:dLbl>
              <c:idx val="8"/>
              <c:tx>
                <c:strRef>
                  <c:f>Daten_Diagramme!$E$22</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{3B9706BC-8539-491B-A4E4-AD93AB93B573}</c15:txfldGUID>
                      <c15:f>Daten_Diagramme!$E$22</c15:f>
                      <c15:dlblFieldTableCache>
                        <c:ptCount val="1"/>
                        <c:pt idx="0">
                          <c:v>-6.9</c:v>
                        </c:pt>
                      </c15:dlblFieldTableCache>
                    </c15:dlblFTEntry>
                  </c15:dlblFieldTable>
                  <c15:showDataLabelsRange val="0"/>
                </c:ext>
                <c:ext xmlns:c16="http://schemas.microsoft.com/office/drawing/2014/chart" uri="{C3380CC4-5D6E-409C-BE32-E72D297353CC}">
                  <c16:uniqueId val="{00000008-F2CE-489E-AB16-8C869FF339BB}"/>
                </c:ext>
              </c:extLst>
            </c:dLbl>
            <c:dLbl>
              <c:idx val="9"/>
              <c:tx>
                <c:strRef>
                  <c:f>Daten_Diagramme!$E$23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{E427F904-82A9-4936-86A9-B3BC2F56BEE1}</c15:txfldGUID>
                      <c15:f>Daten_Diagramme!$E$23</c15:f>
                      <c15:dlblFieldTableCache>
                        <c:ptCount val="1"/>
                        <c:pt idx="0">
                          <c:v>0.7</c:v>
                        </c:pt>
                      </c15:dlblFieldTableCache>
                    </c15:dlblFTEntry>
                  </c15:dlblFieldTable>
                  <c15:showDataLabelsRange val="0"/>
                </c:ext>
                <c:ext xmlns:c16="http://schemas.microsoft.com/office/drawing/2014/chart" uri="{C3380CC4-5D6E-409C-BE32-E72D297353CC}">
                  <c16:uniqueId val="{00000009-F2CE-489E-AB16-8C869FF339BB}"/>
                </c:ext>
              </c:extLst>
            </c:dLbl>
            <c:dLbl>
              <c:idx val="10"/>
              <c:tx>
                <c:strRef>
                  <c:f>Daten_Diagramme!$E$24</c:f>
                  <c:strCache>
                    <c:ptCount val="1"/>
                    <c:pt idx="0">
                      <c:v>-14.0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{5B430F5D-70B8-4DD4-9A47-71B2335DB0F0}</c15:txfldGUID>
                      <c15:f>Daten_Diagramme!$E$24</c15:f>
                      <c15:dlblFieldTableCache>
                        <c:ptCount val="1"/>
                        <c:pt idx="0">
                          <c:v>-14.0</c:v>
                        </c:pt>
                      </c15:dlblFieldTableCache>
                    </c15:dlblFTEntry>
                  </c15:dlblFieldTable>
                  <c15:showDataLabelsRange val="0"/>
                </c:ext>
                <c:ext xmlns:c16="http://schemas.microsoft.com/office/drawing/2014/chart" uri="{C3380CC4-5D6E-409C-BE32-E72D297353CC}">
                  <c16:uniqueId val="{0000000A-F2CE-489E-AB16-8C869FF339BB}"/>
                </c:ext>
              </c:extLst>
            </c:dLbl>
            <c:dLbl>
              <c:idx val="11"/>
              <c:tx>
                <c:strRef>
                  <c:f>Daten_Diagramme!$E$25</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{BC48F8B8-EBD9-48BB-84AF-81ADD85EC951}</c15:txfldGUID>
                      <c15:f>Daten_Diagramme!$E$25</c15:f>
                      <c15:dlblFieldTableCache>
                        <c:ptCount val="1"/>
                        <c:pt idx="0">
                          <c:v>-5.6</c:v>
                        </c:pt>
                      </c15:dlblFieldTableCache>
                    </c15:dlblFTEntry>
                  </c15:dlblFieldTable>
                  <c15:showDataLabelsRange val="0"/>
                </c:ext>
                <c:ext xmlns:c16="http://schemas.microsoft.com/office/drawing/2014/chart" uri="{C3380CC4-5D6E-409C-BE32-E72D297353CC}">
                  <c16:uniqueId val="{0000000B-F2CE-489E-AB16-8C869FF339BB}"/>
                </c:ext>
              </c:extLst>
            </c:dLbl>
            <c:dLbl>
              <c:idx val="12"/>
              <c:tx>
                <c:strRef>
                  <c:f>Daten_Diagramme!$E$26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{A6186473-4CF3-41B9-9B5F-B210A48F925B}</c15:txfldGUID>
                      <c15:f>Daten_Diagramme!$E$26</c15:f>
                      <c15:dlblFieldTableCache>
                        <c:ptCount val="1"/>
                        <c:pt idx="0">
                          <c:v>-2.3</c:v>
                        </c:pt>
                      </c15:dlblFieldTableCache>
                    </c15:dlblFTEntry>
                  </c15:dlblFieldTable>
                  <c15:showDataLabelsRange val="0"/>
                </c:ext>
                <c:ext xmlns:c16="http://schemas.microsoft.com/office/drawing/2014/chart" uri="{C3380CC4-5D6E-409C-BE32-E72D297353CC}">
                  <c16:uniqueId val="{0000000C-F2CE-489E-AB16-8C869FF339BB}"/>
                </c:ext>
              </c:extLst>
            </c:dLbl>
            <c:dLbl>
              <c:idx val="13"/>
              <c:tx>
                <c:strRef>
                  <c:f>Daten_Diagramme!$E$27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{AC713709-C8C0-431D-BA81-793B90ED79D6}</c15:txfldGUID>
                      <c15:f>Daten_Diagramme!$E$27</c15:f>
                      <c15:dlblFieldTableCache>
                        <c:ptCount val="1"/>
                        <c:pt idx="0">
                          <c:v>4.1</c:v>
                        </c:pt>
                      </c15:dlblFieldTableCache>
                    </c15:dlblFTEntry>
                  </c15:dlblFieldTable>
                  <c15:showDataLabelsRange val="0"/>
                </c:ext>
                <c:ext xmlns:c16="http://schemas.microsoft.com/office/drawing/2014/chart" uri="{C3380CC4-5D6E-409C-BE32-E72D297353CC}">
                  <c16:uniqueId val="{0000000D-F2CE-489E-AB16-8C869FF339BB}"/>
                </c:ext>
              </c:extLst>
            </c:dLbl>
            <c:dLbl>
              <c:idx val="14"/>
              <c:tx>
                <c:strRef>
                  <c:f>Daten_Diagramme!$E$28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{D13C527E-CBBC-4CFE-B631-CDE8B28A8CA7}</c15:txfldGUID>
                      <c15:f>Daten_Diagramme!$E$28</c15:f>
                      <c15:dlblFieldTableCache>
                        <c:ptCount val="1"/>
                        <c:pt idx="0">
                          <c:v>-0.3</c:v>
                        </c:pt>
                      </c15:dlblFieldTableCache>
                    </c15:dlblFTEntry>
                  </c15:dlblFieldTable>
                  <c15:showDataLabelsRange val="0"/>
                </c:ext>
                <c:ext xmlns:c16="http://schemas.microsoft.com/office/drawing/2014/chart" uri="{C3380CC4-5D6E-409C-BE32-E72D297353CC}">
                  <c16:uniqueId val="{0000000E-F2CE-489E-AB16-8C869FF339BB}"/>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{E52741E4-9EB2-4AA2-A966-9962CB776124}</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F2CE-489E-AB16-8C869FF339BB}"/>
                </c:ext>
              </c:extLst>
            </c:dLbl>
            <c:dLbl>
              <c:idx val="16"/>
              <c:tx>
                <c:strRef>
                  <c:f>Daten_Diagramme!$E$30</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{A32389E4-D6DD-458C-9A8F-BA7E1A048B47}</c15:txfldGUID>
                      <c15:f>Daten_Diagramme!$E$30</c15:f>
                      <c15:dlblFieldTableCache>
                        <c:ptCount val="1"/>
                        <c:pt idx="0">
                          <c:v>-7.8</c:v>
                        </c:pt>
                      </c15:dlblFieldTableCache>
                    </c15:dlblFTEntry>
                  </c15:dlblFieldTable>
                  <c15:showDataLabelsRange val="0"/>
                </c:ext>
                <c:ext xmlns:c16="http://schemas.microsoft.com/office/drawing/2014/chart" uri="{C3380CC4-5D6E-409C-BE32-E72D297353CC}">
                  <c16:uniqueId val="{00000010-F2CE-489E-AB16-8C869FF339BB}"/>
                </c:ext>
              </c:extLst>
            </c:dLbl>
            <c:dLbl>
              <c:idx val="17"/>
              <c:tx>
                <c:strRef>
                  <c:f>Daten_Diagramme!$E$31</c:f>
                  <c:strCache>
                    <c:ptCount val="1"/>
                    <c:pt idx="0">
                      <c:v>30.3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{878801D0-61FB-43E6-A256-5B802BFCA885}</c15:txfldGUID>
                      <c15:f>Daten_Diagramme!$E$31</c15:f>
                      <c15:dlblFieldTableCache>
                        <c:ptCount val="1"/>
                        <c:pt idx="0">
                          <c:v>30.3</c:v>
                        </c:pt>
                      </c15:dlblFieldTableCache>
                    </c15:dlblFTEntry>
                  </c15:dlblFieldTable>
                  <c15:showDataLabelsRange val="0"/>
                </c:ext>
                <c:ext xmlns:c16="http://schemas.microsoft.com/office/drawing/2014/chart" uri="{C3380CC4-5D6E-409C-BE32-E72D297353CC}">
                  <c16:uniqueId val="{00000011-F2CE-489E-AB16-8C869FF339BB}"/>
                </c:ext>
              </c:extLst>
            </c:dLbl>
            <c:dLbl>
              <c:idx val="18"/>
              <c:tx>
                <c:strRef>
                  <c:f>Daten_Diagramme!$E$32</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{7EBF3146-5681-494A-91C2-00F985BCBB28}</c15:txfldGUID>
                      <c15:f>Daten_Diagramme!$E$32</c15:f>
                      <c15:dlblFieldTableCache>
                        <c:ptCount val="1"/>
                        <c:pt idx="0">
                          <c:v>4.4</c:v>
                        </c:pt>
                      </c15:dlblFieldTableCache>
                    </c15:dlblFTEntry>
                  </c15:dlblFieldTable>
                  <c15:showDataLabelsRange val="0"/>
                </c:ext>
                <c:ext xmlns:c16="http://schemas.microsoft.com/office/drawing/2014/chart" uri="{C3380CC4-5D6E-409C-BE32-E72D297353CC}">
                  <c16:uniqueId val="{00000012-F2CE-489E-AB16-8C869FF339BB}"/>
                </c:ext>
              </c:extLst>
            </c:dLbl>
            <c:dLbl>
              <c:idx val="19"/>
              <c:tx>
                <c:strRef>
                  <c:f>Daten_Diagramme!$E$33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{951790DC-2C3D-47A7-9166-F4262140AB03}</c15:txfldGUID>
                      <c15:f>Daten_Diagramme!$E$33</c15:f>
                      <c15:dlblFieldTableCache>
                        <c:ptCount val="1"/>
                        <c:pt idx="0">
                          <c:v>-1.4</c:v>
                        </c:pt>
                      </c15:dlblFieldTableCache>
                    </c15:dlblFTEntry>
                  </c15:dlblFieldTable>
                  <c15:showDataLabelsRange val="0"/>
                </c:ext>
                <c:ext xmlns:c16="http://schemas.microsoft.com/office/drawing/2014/chart" uri="{C3380CC4-5D6E-409C-BE32-E72D297353CC}">
                  <c16:uniqueId val="{00000013-F2CE-489E-AB16-8C869FF339BB}"/>
                </c:ext>
              </c:extLst>
            </c:dLbl>
            <c:dLbl>
              <c:idx val="20"/>
              <c:tx>
                <c:strRef>
                  <c:f>Daten_Diagramme!$E$34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{152642A5-4E12-46CA-A39D-504923EB47C4}</c15:txfldGUID>
                      <c15:f>Daten_Diagramme!$E$34</c15:f>
                      <c15:dlblFieldTableCache>
                        <c:ptCount val="1"/>
                        <c:pt idx="0">
                          <c:v>-2.1</c:v>
                        </c:pt>
                      </c15:dlblFieldTableCache>
                    </c15:dlblFTEntry>
                  </c15:dlblFieldTable>
                  <c15:showDataLabelsRange val="0"/>
                </c:ext>
                <c:ext xmlns:c16="http://schemas.microsoft.com/office/drawing/2014/chart" uri="{C3380CC4-5D6E-409C-BE32-E72D297353CC}">
                  <c16:uniqueId val="{00000014-F2CE-489E-AB16-8C869FF339BB}"/>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{757C66AA-6556-4899-A86E-14D1CA1AEC0C}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F2CE-489E-AB16-8C869FF339B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{CF5D4638-7B69-4B5D-BA08-0DE08EB3BA02}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2CE-489E-AB16-8C869FF339BB}"/>
                </c:ext>
              </c:extLst>
            </c:dLbl>
            <c:dLbl>
              <c:idx val="23"/>
              <c:tx>
                <c:strRef>
                  <c:f>Daten_Diagramme!$E$37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{15EF632B-9391-4ABE-A8BE-E128DE636108}</c15:txfldGUID>
                      <c15:f>Daten_Diagramme!$E$37</c15:f>
                      <c15:dlblFieldTableCache>
                        <c:ptCount val="1"/>
                        <c:pt idx="0">
                          <c:v>0.5</c:v>
                        </c:pt>
                      </c15:dlblFieldTableCache>
                    </c15:dlblFTEntry>
                  </c15:dlblFieldTable>
                  <c15:showDataLabelsRange val="0"/>
                </c:ext>
                <c:ext xmlns:c16="http://schemas.microsoft.com/office/drawing/2014/chart" uri="{C3380CC4-5D6E-409C-BE32-E72D297353CC}">
                  <c16:uniqueId val="{00000017-F2CE-489E-AB16-8C869FF339BB}"/>
                </c:ext>
              </c:extLst>
            </c:dLbl>
            <c:dLbl>
              <c:idx val="24"/>
              <c:tx>
                <c:strRef>
                  <c:f>Daten_Diagramme!$E$38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{E2CE1CA6-6F1B-4674-A6FC-F2DB4F38A4E0}</c15:txfldGUID>
                      <c15:f>Daten_Diagramme!$E$38</c15:f>
                      <c15:dlblFieldTableCache>
                        <c:ptCount val="1"/>
                        <c:pt idx="0">
                          <c:v>-4.6</c:v>
                        </c:pt>
                      </c15:dlblFieldTableCache>
                    </c15:dlblFTEntry>
                  </c15:dlblFieldTable>
                  <c15:showDataLabelsRange val="0"/>
                </c:ext>
                <c:ext xmlns:c16="http://schemas.microsoft.com/office/drawing/2014/chart" uri="{C3380CC4-5D6E-409C-BE32-E72D297353CC}">
                  <c16:uniqueId val="{00000018-F2CE-489E-AB16-8C869FF339BB}"/>
                </c:ext>
              </c:extLst>
            </c:dLbl>
            <c:dLbl>
              <c:idx val="25"/>
              <c:tx>
                <c:strRef>
                  <c:f>Daten_Diagramme!$E$39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{605AEA4B-972F-4E07-93AE-9392F018675F}</c15:txfldGUID>
                      <c15:f>Daten_Diagramme!$E$39</c15:f>
                      <c15:dlblFieldTableCache>
                        <c:ptCount val="1"/>
                        <c:pt idx="0">
                          <c:v>-3.0</c:v>
                        </c:pt>
                      </c15:dlblFieldTableCache>
                    </c15:dlblFTEntry>
                  </c15:dlblFieldTable>
                  <c15:showDataLabelsRange val="0"/>
                </c:ext>
                <c:ext xmlns:c16="http://schemas.microsoft.com/office/drawing/2014/chart" uri="{C3380CC4-5D6E-409C-BE32-E72D297353CC}">
                  <c16:uniqueId val="{00000019-F2CE-489E-AB16-8C869FF339B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{6C693EE7-AA8D-4261-9F94-7D81DF021BB1}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2CE-489E-AB16-8C869FF339B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{6B14BA7F-0421-4398-97AB-B1BCC4FCE4AC}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2CE-489E-AB16-8C869FF339B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{7C240664-DB8D-4B56-BF59-062DEF9C052D}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2CE-489E-AB16-8C869FF339B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{16BA4C63-6D78-4FDB-94D8-287A45B8710E}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2CE-489E-AB16-8C869FF339B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{AA792F53-3454-48F3-B18E-2DC35BD1D411}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2CE-489E-AB16-8C869FF339BB}"/>
                </c:ext>
              </c:extLst>
            </c:dLbl>
            <c:dLbl>
              <c:idx val="31"/>
              <c:tx>
                <c:strRef>
                  <c:f>Daten_Diagramme!$E$45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{F265834B-E6D8-4D66-A533-1A45ABCAA239}</c15:txfldGUID>
                      <c15:f>Daten_Diagramme!$E$45</c15:f>
                      <c15:dlblFieldTableCache>
                        <c:ptCount val="1"/>
                        <c:pt idx="0">
                          <c:v>-3.0</c:v>
                        </c:pt>
                      </c15:dlblFieldTableCache>
                    </c15:dlblFTEntry>
                  </c15:dlblFieldTable>
                  <c15:showDataLabelsRange val="0"/>
                </c:ext>
                <c:ext xmlns:c16="http://schemas.microsoft.com/office/drawing/2014/chart" uri="{C3380CC4-5D6E-409C-BE32-E72D297353CC}">
                  <c16:uniqueId val="{0000001F-F2CE-489E-AB16-8C869FF339B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-3.0879446640316206</c:v>
                </c:pt>
                <c:pt idx="1">
                  <c:v>0.51020408163265307</c:v>
                </c:pt>
                <c:pt idx="2">
                  <c:v>-7.9207920792079207</c:v>
                </c:pt>
                <c:pt idx="3">
                  <c:v>-8.5798816568047336</c:v>
                </c:pt>
                <c:pt idx="4">
                  <c:v>-12.816188870151771</c:v>
                </c:pt>
                <c:pt idx="5">
                  <c:v>-1.9933554817275747</c:v>
                </c:pt>
                <c:pt idx="6">
                  <c:v>-4.166666666666667</c:v>
                </c:pt>
                <c:pt idx="7">
                  <c:v>1.5759312320916905</c:v>
                </c:pt>
                <c:pt idx="8">
                  <c:v>-6.9095477386934672</c:v>
                </c:pt>
                <c:pt idx="9">
                  <c:v>0.68870523415977958</c:v>
                </c:pt>
                <c:pt idx="10">
                  <c:v>-13.997113997113997</c:v>
                </c:pt>
                <c:pt idx="11">
                  <c:v>-5.5555555555555554</c:v>
                </c:pt>
                <c:pt idx="12">
                  <c:v>-2.255639097744361</c:v>
                </c:pt>
                <c:pt idx="13">
                  <c:v>4.077791718946048</c:v>
                </c:pt>
                <c:pt idx="14">
                  <c:v>-0.29726516052318669</c:v>
                </c:pt>
                <c:pt idx="15">
                  <c:v>-50.526315789473685</c:v>
                </c:pt>
                <c:pt idx="16">
                  <c:v>-7.8125</c:v>
                </c:pt>
                <c:pt idx="17">
                  <c:v>30.311614730878187</c:v>
                </c:pt>
                <c:pt idx="18">
                  <c:v>4.4389642416769419</c:v>
                </c:pt>
                <c:pt idx="19">
                  <c:v>-1.4469453376205788</c:v>
                </c:pt>
                <c:pt idx="20">
                  <c:v>-2.1036814425244179</c:v>
                </c:pt>
                <c:pt idx="21">
                  <c:v>0</c:v>
                </c:pt>
                <c:pt idx="23">
                  <c:v>0.51020408163265307</c:v>
                </c:pt>
                <c:pt idx="24">
                  <c:v>-4.6332046332046328</c:v>
                </c:pt>
                <c:pt idx="25">
                  <c:v>-2.9884893115035389</c:v>
                </c:pt>
              </c:numCache>
            </c:numRef>
          </c:val>
          <c:extLst>
            <c:ext xmlns:c16="http://schemas.microsoft.com/office/drawing/2014/chart" uri="{C3380CC4-5D6E-409C-BE32-E72D297353CC}">
              <c16:uniqueId val="{00000020-F2CE-489E-AB16-8C869FF339B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{753DCFE7-F711-4987-92D9-DDC73ADB8854}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2CE-489E-AB16-8C869FF339B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{6CA5F3BB-62B5-474B-B6E9-16C9E629F606}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2CE-489E-AB16-8C869FF339B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{C91E5349-E532-4C6A-BE49-E4E854B89801}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2CE-489E-AB16-8C869FF339B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{DF1E91B0-FFA4-476A-95FD-723134ACA16A}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2CE-489E-AB16-8C869FF339B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{FEF7941C-0E58-431E-BCBC-199D2D696631}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2CE-489E-AB16-8C869FF339B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{0DB5860F-1A15-471F-915B-481C7F895658}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2CE-489E-AB16-8C869FF339B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{C770651F-B8A3-4B8E-8670-0FB56C79862C}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2CE-489E-AB16-8C869FF339B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{3DD1668B-A10E-498B-9868-B1999BC3F6FD}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2CE-489E-AB16-8C869FF339B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{ADC57E8E-B9A1-4292-BDA4-F862FA523417}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2CE-489E-AB16-8C869FF339B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{08FCBE01-2F92-4A33-9C0F-50AB648907D5}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2CE-489E-AB16-8C869FF339B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{78F0A28B-C3FD-42B4-8A40-6040BB454124}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2CE-489E-AB16-8C869FF339B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{AE496CE3-3CB3-4C6D-9FF3-E3A544EA083F}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2CE-489E-AB16-8C869FF339B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{3EE1BBEA-4703-4D1E-9DE5-218D210FEA79}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2CE-489E-AB16-8C869FF339B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{4BB105C3-34DA-403F-B79D-B153FE3177CD}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2CE-489E-AB16-8C869FF339B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{8A9CCAD3-65C5-4E73-8274-FCC6E7BE21B2}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2CE-489E-AB16-8C869FF339BB}"/>
                </c:ext>
              </c:extLst>
            </c:dLbl>
            <c:dLbl>
              <c:idx val="15"/>
              <c:tx>
                <c:strRef>
                  <c:f>Daten_Diagramme!$G$29</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{64AA374B-DD38-43AD-8D40-55C5AD0C5BE8}</c15:txfldGUID>
                      <c15:f>Daten_Diagramme!$G$29</c15:f>
                      <c15:dlblFieldTableCache>
                        <c:ptCount val="1"/>
                        <c:pt idx="0">
                          <c:v>&lt; -50</c:v>
                        </c:pt>
                      </c15:dlblFieldTableCache>
                    </c15:dlblFTEntry>
                  </c15:dlblFieldTable>
                  <c15:showDataLabelsRange val="0"/>
                </c:ext>
                <c:ext xmlns:c16="http://schemas.microsoft.com/office/drawing/2014/chart" uri="{C3380CC4-5D6E-409C-BE32-E72D297353CC}">
                  <c16:uniqueId val="{00000030-F2CE-489E-AB16-8C869FF339B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{1F883863-16A4-4FE2-89FE-3482F2DFC618}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2CE-489E-AB16-8C869FF339B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{200A40EE-E105-4469-94EB-D8349BA1649D}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2CE-489E-AB16-8C869FF339B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{4ACD4403-C389-40AF-B3EB-B77E407814B9}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2CE-489E-AB16-8C869FF339B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{5BD451E2-A7DC-4690-8AEE-DD841D943317}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2CE-489E-AB16-8C869FF339B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{625B26E2-8687-4D03-AEEA-849F46274A88}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2CE-489E-AB16-8C869FF339B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{F5A76020-A985-40A4-B87A-C359F0CEE3C4}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2CE-489E-AB16-8C869FF339B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{2FFC4E4C-2159-426A-88D6-14D9C03CED7F}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2CE-489E-AB16-8C869FF339B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{2094FD69-A49B-4286-A998-D9A53B5E8B8B}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2CE-489E-AB16-8C869FF339B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{AE6A58E3-8EC1-4746-9DB2-22513A3B7556}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2CE-489E-AB16-8C869FF339B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{45E0FF57-7AA9-4920-AFCE-35B8E3E136F6}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2CE-489E-AB16-8C869FF339B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{5C394856-CC9D-40AE-8E32-17282FA826B6}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2CE-489E-AB16-8C869FF339B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{07C5F511-CFF7-46B3-93CE-2F67419F459F}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2CE-489E-AB16-8C869FF339B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{03824425-0EE9-4F2F-BB34-D38EFC2C4A66}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2CE-489E-AB16-8C869FF339B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{C81D1EDB-0B9B-4965-A028-559219A358EB}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2CE-489E-AB16-8C869FF339B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{88593CD5-7B26-4E70-84D5-12F0FDA6ED7B}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2CE-489E-AB16-8C869FF339B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{D96E5D01-2E43-498F-9304-983527C82734}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2CE-489E-AB16-8C869FF339B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2CE-489E-AB16-8C869FF339B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2CE-489E-AB16-8C869FF339B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{37924E0A-A97D-410E-AF65-28E358475F8D}</c15:txfldGUID>
                      <c15:f>Diagramm!$I$46</c15:f>
                      <c15:dlblFieldTableCache>
                        <c:ptCount val="1"/>
                      </c15:dlblFieldTableCache>
                    </c15:dlblFTEntry>
                  </c15:dlblFieldTable>
                  <c15:showDataLabelsRange val="0"/>
                </c:ext>
                <c:ext xmlns:c16="http://schemas.microsoft.com/office/drawing/2014/chart" uri="{C3380CC4-5D6E-409C-BE32-E72D297353CC}">
                  <c16:uniqueId val="{00000000-3177-4E20-875E-5DB346AC85F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{F39C519F-5355-4EAE-9538-DCE933BA71B3}</c15:txfldGUID>
                      <c15:f>Diagramm!$I$47</c15:f>
                      <c15:dlblFieldTableCache>
                        <c:ptCount val="1"/>
                      </c15:dlblFieldTableCache>
                    </c15:dlblFTEntry>
                  </c15:dlblFieldTable>
                  <c15:showDataLabelsRange val="0"/>
                </c:ext>
                <c:ext xmlns:c16="http://schemas.microsoft.com/office/drawing/2014/chart" uri="{C3380CC4-5D6E-409C-BE32-E72D297353CC}">
                  <c16:uniqueId val="{00000001-3177-4E20-875E-5DB346AC85F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{0AD581CA-3F5A-4F02-A637-94E2F7E16BF2}</c15:txfldGUID>
                      <c15:f>Diagramm!$I$48</c15:f>
                      <c15:dlblFieldTableCache>
                        <c:ptCount val="1"/>
                      </c15:dlblFieldTableCache>
                    </c15:dlblFTEntry>
                  </c15:dlblFieldTable>
                  <c15:showDataLabelsRange val="0"/>
                </c:ext>
                <c:ext xmlns:c16="http://schemas.microsoft.com/office/drawing/2014/chart" uri="{C3380CC4-5D6E-409C-BE32-E72D297353CC}">
                  <c16:uniqueId val="{00000002-3177-4E20-875E-5DB346AC85F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{8314E44D-8911-4966-A3BC-55E2B4F7B3CF}</c15:txfldGUID>
                      <c15:f>Diagramm!$I$49</c15:f>
                      <c15:dlblFieldTableCache>
                        <c:ptCount val="1"/>
                      </c15:dlblFieldTableCache>
                    </c15:dlblFTEntry>
                  </c15:dlblFieldTable>
                  <c15:showDataLabelsRange val="0"/>
                </c:ext>
                <c:ext xmlns:c16="http://schemas.microsoft.com/office/drawing/2014/chart" uri="{C3380CC4-5D6E-409C-BE32-E72D297353CC}">
                  <c16:uniqueId val="{00000003-3177-4E20-875E-5DB346AC85F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{447359FE-3910-446A-A203-17CF1D50AC26}</c15:txfldGUID>
                      <c15:f>Diagramm!$I$50</c15:f>
                      <c15:dlblFieldTableCache>
                        <c:ptCount val="1"/>
                      </c15:dlblFieldTableCache>
                    </c15:dlblFTEntry>
                  </c15:dlblFieldTable>
                  <c15:showDataLabelsRange val="0"/>
                </c:ext>
                <c:ext xmlns:c16="http://schemas.microsoft.com/office/drawing/2014/chart" uri="{C3380CC4-5D6E-409C-BE32-E72D297353CC}">
                  <c16:uniqueId val="{00000004-3177-4E20-875E-5DB346AC85F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{2B7F9DAB-70B5-4F0D-B0CB-ADE31376C542}</c15:txfldGUID>
                      <c15:f>Diagramm!$I$51</c15:f>
                      <c15:dlblFieldTableCache>
                        <c:ptCount val="1"/>
                      </c15:dlblFieldTableCache>
                    </c15:dlblFTEntry>
                  </c15:dlblFieldTable>
                  <c15:showDataLabelsRange val="0"/>
                </c:ext>
                <c:ext xmlns:c16="http://schemas.microsoft.com/office/drawing/2014/chart" uri="{C3380CC4-5D6E-409C-BE32-E72D297353CC}">
                  <c16:uniqueId val="{00000005-3177-4E20-875E-5DB346AC85F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{E1EC1C07-E1A1-4078-8FA9-47D033F58BE8}</c15:txfldGUID>
                      <c15:f>Diagramm!$I$52</c15:f>
                      <c15:dlblFieldTableCache>
                        <c:ptCount val="1"/>
                      </c15:dlblFieldTableCache>
                    </c15:dlblFTEntry>
                  </c15:dlblFieldTable>
                  <c15:showDataLabelsRange val="0"/>
                </c:ext>
                <c:ext xmlns:c16="http://schemas.microsoft.com/office/drawing/2014/chart" uri="{C3380CC4-5D6E-409C-BE32-E72D297353CC}">
                  <c16:uniqueId val="{00000006-3177-4E20-875E-5DB346AC85F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{12BFC101-CB8F-4F7A-BB19-1AC455E37A3C}</c15:txfldGUID>
                      <c15:f>Diagramm!$I$53</c15:f>
                      <c15:dlblFieldTableCache>
                        <c:ptCount val="1"/>
                      </c15:dlblFieldTableCache>
                    </c15:dlblFTEntry>
                  </c15:dlblFieldTable>
                  <c15:showDataLabelsRange val="0"/>
                </c:ext>
                <c:ext xmlns:c16="http://schemas.microsoft.com/office/drawing/2014/chart" uri="{C3380CC4-5D6E-409C-BE32-E72D297353CC}">
                  <c16:uniqueId val="{00000007-3177-4E20-875E-5DB346AC85F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{6B882156-BD96-406E-B2B1-86BB510D694E}</c15:txfldGUID>
                      <c15:f>Diagramm!$I$54</c15:f>
                      <c15:dlblFieldTableCache>
                        <c:ptCount val="1"/>
                      </c15:dlblFieldTableCache>
                    </c15:dlblFTEntry>
                  </c15:dlblFieldTable>
                  <c15:showDataLabelsRange val="0"/>
                </c:ext>
                <c:ext xmlns:c16="http://schemas.microsoft.com/office/drawing/2014/chart" uri="{C3380CC4-5D6E-409C-BE32-E72D297353CC}">
                  <c16:uniqueId val="{00000008-3177-4E20-875E-5DB346AC85F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{FD03D957-FFCC-460D-8AD0-B43F957F8EED}</c15:txfldGUID>
                      <c15:f>Diagramm!$I$55</c15:f>
                      <c15:dlblFieldTableCache>
                        <c:ptCount val="1"/>
                      </c15:dlblFieldTableCache>
                    </c15:dlblFTEntry>
                  </c15:dlblFieldTable>
                  <c15:showDataLabelsRange val="0"/>
                </c:ext>
                <c:ext xmlns:c16="http://schemas.microsoft.com/office/drawing/2014/chart" uri="{C3380CC4-5D6E-409C-BE32-E72D297353CC}">
                  <c16:uniqueId val="{00000009-3177-4E20-875E-5DB346AC85F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{C117C53D-A77A-4F70-8C73-19EB6D738CFB}</c15:txfldGUID>
                      <c15:f>Diagramm!$I$56</c15:f>
                      <c15:dlblFieldTableCache>
                        <c:ptCount val="1"/>
                      </c15:dlblFieldTableCache>
                    </c15:dlblFTEntry>
                  </c15:dlblFieldTable>
                  <c15:showDataLabelsRange val="0"/>
                </c:ext>
                <c:ext xmlns:c16="http://schemas.microsoft.com/office/drawing/2014/chart" uri="{C3380CC4-5D6E-409C-BE32-E72D297353CC}">
                  <c16:uniqueId val="{0000000A-3177-4E20-875E-5DB346AC85F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{1B411C7B-403B-40EB-A15E-4FFC9CB81BB5}</c15:txfldGUID>
                      <c15:f>Diagramm!$I$57</c15:f>
                      <c15:dlblFieldTableCache>
                        <c:ptCount val="1"/>
                      </c15:dlblFieldTableCache>
                    </c15:dlblFTEntry>
                  </c15:dlblFieldTable>
                  <c15:showDataLabelsRange val="0"/>
                </c:ext>
                <c:ext xmlns:c16="http://schemas.microsoft.com/office/drawing/2014/chart" uri="{C3380CC4-5D6E-409C-BE32-E72D297353CC}">
                  <c16:uniqueId val="{0000000B-3177-4E20-875E-5DB346AC85F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{A6396DB6-3F40-4ACD-92F7-F5A277827AF6}</c15:txfldGUID>
                      <c15:f>Diagramm!$I$58</c15:f>
                      <c15:dlblFieldTableCache>
                        <c:ptCount val="1"/>
                      </c15:dlblFieldTableCache>
                    </c15:dlblFTEntry>
                  </c15:dlblFieldTable>
                  <c15:showDataLabelsRange val="0"/>
                </c:ext>
                <c:ext xmlns:c16="http://schemas.microsoft.com/office/drawing/2014/chart" uri="{C3380CC4-5D6E-409C-BE32-E72D297353CC}">
                  <c16:uniqueId val="{0000000C-3177-4E20-875E-5DB346AC85F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{08E9A908-309D-47AE-AD2B-5EE98DD57B33}</c15:txfldGUID>
                      <c15:f>Diagramm!$I$59</c15:f>
                      <c15:dlblFieldTableCache>
                        <c:ptCount val="1"/>
                      </c15:dlblFieldTableCache>
                    </c15:dlblFTEntry>
                  </c15:dlblFieldTable>
                  <c15:showDataLabelsRange val="0"/>
                </c:ext>
                <c:ext xmlns:c16="http://schemas.microsoft.com/office/drawing/2014/chart" uri="{C3380CC4-5D6E-409C-BE32-E72D297353CC}">
                  <c16:uniqueId val="{0000000D-3177-4E20-875E-5DB346AC85F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{2488D8EC-042C-4B42-A7FF-D3165C8C9A0A}</c15:txfldGUID>
                      <c15:f>Diagramm!$I$60</c15:f>
                      <c15:dlblFieldTableCache>
                        <c:ptCount val="1"/>
                      </c15:dlblFieldTableCache>
                    </c15:dlblFTEntry>
                  </c15:dlblFieldTable>
                  <c15:showDataLabelsRange val="0"/>
                </c:ext>
                <c:ext xmlns:c16="http://schemas.microsoft.com/office/drawing/2014/chart" uri="{C3380CC4-5D6E-409C-BE32-E72D297353CC}">
                  <c16:uniqueId val="{0000000E-3177-4E20-875E-5DB346AC85F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{765761A9-D115-4F1A-8A1C-88E0B6CD26B5}</c15:txfldGUID>
                      <c15:f>Diagramm!$I$61</c15:f>
                      <c15:dlblFieldTableCache>
                        <c:ptCount val="1"/>
                      </c15:dlblFieldTableCache>
                    </c15:dlblFTEntry>
                  </c15:dlblFieldTable>
                  <c15:showDataLabelsRange val="0"/>
                </c:ext>
                <c:ext xmlns:c16="http://schemas.microsoft.com/office/drawing/2014/chart" uri="{C3380CC4-5D6E-409C-BE32-E72D297353CC}">
                  <c16:uniqueId val="{0000000F-3177-4E20-875E-5DB346AC85F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{33228129-0887-4F82-AF48-26F3FEC920E7}</c15:txfldGUID>
                      <c15:f>Diagramm!$I$62</c15:f>
                      <c15:dlblFieldTableCache>
                        <c:ptCount val="1"/>
                      </c15:dlblFieldTableCache>
                    </c15:dlblFTEntry>
                  </c15:dlblFieldTable>
                  <c15:showDataLabelsRange val="0"/>
                </c:ext>
                <c:ext xmlns:c16="http://schemas.microsoft.com/office/drawing/2014/chart" uri="{C3380CC4-5D6E-409C-BE32-E72D297353CC}">
                  <c16:uniqueId val="{00000010-3177-4E20-875E-5DB346AC85F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{55B82261-B9BC-43C2-8615-C19C3B2EB3B6}</c15:txfldGUID>
                      <c15:f>Diagramm!$I$63</c15:f>
                      <c15:dlblFieldTableCache>
                        <c:ptCount val="1"/>
                      </c15:dlblFieldTableCache>
                    </c15:dlblFTEntry>
                  </c15:dlblFieldTable>
                  <c15:showDataLabelsRange val="0"/>
                </c:ext>
                <c:ext xmlns:c16="http://schemas.microsoft.com/office/drawing/2014/chart" uri="{C3380CC4-5D6E-409C-BE32-E72D297353CC}">
                  <c16:uniqueId val="{00000011-3177-4E20-875E-5DB346AC85F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{F672D88A-D113-4A59-9A08-EC6B01926783}</c15:txfldGUID>
                      <c15:f>Diagramm!$I$64</c15:f>
                      <c15:dlblFieldTableCache>
                        <c:ptCount val="1"/>
                      </c15:dlblFieldTableCache>
                    </c15:dlblFTEntry>
                  </c15:dlblFieldTable>
                  <c15:showDataLabelsRange val="0"/>
                </c:ext>
                <c:ext xmlns:c16="http://schemas.microsoft.com/office/drawing/2014/chart" uri="{C3380CC4-5D6E-409C-BE32-E72D297353CC}">
                  <c16:uniqueId val="{00000012-3177-4E20-875E-5DB346AC85F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{64A43417-458C-448F-9C2F-9DA3FD80AF18}</c15:txfldGUID>
                      <c15:f>Diagramm!$I$65</c15:f>
                      <c15:dlblFieldTableCache>
                        <c:ptCount val="1"/>
                      </c15:dlblFieldTableCache>
                    </c15:dlblFTEntry>
                  </c15:dlblFieldTable>
                  <c15:showDataLabelsRange val="0"/>
                </c:ext>
                <c:ext xmlns:c16="http://schemas.microsoft.com/office/drawing/2014/chart" uri="{C3380CC4-5D6E-409C-BE32-E72D297353CC}">
                  <c16:uniqueId val="{00000013-3177-4E20-875E-5DB346AC85F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{B2154E4E-2B98-4249-993D-DB7E828E93BD}</c15:txfldGUID>
                      <c15:f>Diagramm!$I$66</c15:f>
                      <c15:dlblFieldTableCache>
                        <c:ptCount val="1"/>
                      </c15:dlblFieldTableCache>
                    </c15:dlblFTEntry>
                  </c15:dlblFieldTable>
                  <c15:showDataLabelsRange val="0"/>
                </c:ext>
                <c:ext xmlns:c16="http://schemas.microsoft.com/office/drawing/2014/chart" uri="{C3380CC4-5D6E-409C-BE32-E72D297353CC}">
                  <c16:uniqueId val="{00000014-3177-4E20-875E-5DB346AC85F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{37E2EBAD-632E-4F26-ADA4-03CCE7C5A8FE}</c15:txfldGUID>
                      <c15:f>Diagramm!$I$67</c15:f>
                      <c15:dlblFieldTableCache>
                        <c:ptCount val="1"/>
                      </c15:dlblFieldTableCache>
                    </c15:dlblFTEntry>
                  </c15:dlblFieldTable>
                  <c15:showDataLabelsRange val="0"/>
                </c:ext>
                <c:ext xmlns:c16="http://schemas.microsoft.com/office/drawing/2014/chart" uri="{C3380CC4-5D6E-409C-BE32-E72D297353CC}">
                  <c16:uniqueId val="{00000015-3177-4E20-875E-5DB346AC85F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177-4E20-875E-5DB346AC85F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{0C90F47E-878C-4D53-8708-462D1CED839B}</c15:txfldGUID>
                      <c15:f>Diagramm!$K$46</c15:f>
                      <c15:dlblFieldTableCache>
                        <c:ptCount val="1"/>
                      </c15:dlblFieldTableCache>
                    </c15:dlblFTEntry>
                  </c15:dlblFieldTable>
                  <c15:showDataLabelsRange val="0"/>
                </c:ext>
                <c:ext xmlns:c16="http://schemas.microsoft.com/office/drawing/2014/chart" uri="{C3380CC4-5D6E-409C-BE32-E72D297353CC}">
                  <c16:uniqueId val="{00000017-3177-4E20-875E-5DB346AC85F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{01AFCAE3-80AA-41C3-B0FE-CF2208A1E2BD}</c15:txfldGUID>
                      <c15:f>Diagramm!$K$47</c15:f>
                      <c15:dlblFieldTableCache>
                        <c:ptCount val="1"/>
                      </c15:dlblFieldTableCache>
                    </c15:dlblFTEntry>
                  </c15:dlblFieldTable>
                  <c15:showDataLabelsRange val="0"/>
                </c:ext>
                <c:ext xmlns:c16="http://schemas.microsoft.com/office/drawing/2014/chart" uri="{C3380CC4-5D6E-409C-BE32-E72D297353CC}">
                  <c16:uniqueId val="{00000018-3177-4E20-875E-5DB346AC85F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{63053B6B-94A3-4A97-A620-1535B91F6E98}</c15:txfldGUID>
                      <c15:f>Diagramm!$K$48</c15:f>
                      <c15:dlblFieldTableCache>
                        <c:ptCount val="1"/>
                      </c15:dlblFieldTableCache>
                    </c15:dlblFTEntry>
                  </c15:dlblFieldTable>
                  <c15:showDataLabelsRange val="0"/>
                </c:ext>
                <c:ext xmlns:c16="http://schemas.microsoft.com/office/drawing/2014/chart" uri="{C3380CC4-5D6E-409C-BE32-E72D297353CC}">
                  <c16:uniqueId val="{00000019-3177-4E20-875E-5DB346AC85F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{5B6EE5BC-3149-4D14-817C-96490649156D}</c15:txfldGUID>
                      <c15:f>Diagramm!$K$49</c15:f>
                      <c15:dlblFieldTableCache>
                        <c:ptCount val="1"/>
                      </c15:dlblFieldTableCache>
                    </c15:dlblFTEntry>
                  </c15:dlblFieldTable>
                  <c15:showDataLabelsRange val="0"/>
                </c:ext>
                <c:ext xmlns:c16="http://schemas.microsoft.com/office/drawing/2014/chart" uri="{C3380CC4-5D6E-409C-BE32-E72D297353CC}">
                  <c16:uniqueId val="{0000001A-3177-4E20-875E-5DB346AC85F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{461A096F-26CA-49FF-B81F-04718E0467BD}</c15:txfldGUID>
                      <c15:f>Diagramm!$K$50</c15:f>
                      <c15:dlblFieldTableCache>
                        <c:ptCount val="1"/>
                      </c15:dlblFieldTableCache>
                    </c15:dlblFTEntry>
                  </c15:dlblFieldTable>
                  <c15:showDataLabelsRange val="0"/>
                </c:ext>
                <c:ext xmlns:c16="http://schemas.microsoft.com/office/drawing/2014/chart" uri="{C3380CC4-5D6E-409C-BE32-E72D297353CC}">
                  <c16:uniqueId val="{0000001B-3177-4E20-875E-5DB346AC85F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{27ADA8CA-6396-43B4-AECE-1E38D0D560A9}</c15:txfldGUID>
                      <c15:f>Diagramm!$K$51</c15:f>
                      <c15:dlblFieldTableCache>
                        <c:ptCount val="1"/>
                      </c15:dlblFieldTableCache>
                    </c15:dlblFTEntry>
                  </c15:dlblFieldTable>
                  <c15:showDataLabelsRange val="0"/>
                </c:ext>
                <c:ext xmlns:c16="http://schemas.microsoft.com/office/drawing/2014/chart" uri="{C3380CC4-5D6E-409C-BE32-E72D297353CC}">
                  <c16:uniqueId val="{0000001C-3177-4E20-875E-5DB346AC85F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{AD3736F7-BB09-452A-8343-8CAD3E8F0C88}</c15:txfldGUID>
                      <c15:f>Diagramm!$K$52</c15:f>
                      <c15:dlblFieldTableCache>
                        <c:ptCount val="1"/>
                      </c15:dlblFieldTableCache>
                    </c15:dlblFTEntry>
                  </c15:dlblFieldTable>
                  <c15:showDataLabelsRange val="0"/>
                </c:ext>
                <c:ext xmlns:c16="http://schemas.microsoft.com/office/drawing/2014/chart" uri="{C3380CC4-5D6E-409C-BE32-E72D297353CC}">
                  <c16:uniqueId val="{0000001D-3177-4E20-875E-5DB346AC85F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{AA0916B4-99C5-4113-A4CC-D6A7A7A68929}</c15:txfldGUID>
                      <c15:f>Diagramm!$K$53</c15:f>
                      <c15:dlblFieldTableCache>
                        <c:ptCount val="1"/>
                      </c15:dlblFieldTableCache>
                    </c15:dlblFTEntry>
                  </c15:dlblFieldTable>
                  <c15:showDataLabelsRange val="0"/>
                </c:ext>
                <c:ext xmlns:c16="http://schemas.microsoft.com/office/drawing/2014/chart" uri="{C3380CC4-5D6E-409C-BE32-E72D297353CC}">
                  <c16:uniqueId val="{0000001E-3177-4E20-875E-5DB346AC85F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{59D581CD-8E8D-4537-84C9-87D1EABA9BA2}</c15:txfldGUID>
                      <c15:f>Diagramm!$K$54</c15:f>
                      <c15:dlblFieldTableCache>
                        <c:ptCount val="1"/>
                      </c15:dlblFieldTableCache>
                    </c15:dlblFTEntry>
                  </c15:dlblFieldTable>
                  <c15:showDataLabelsRange val="0"/>
                </c:ext>
                <c:ext xmlns:c16="http://schemas.microsoft.com/office/drawing/2014/chart" uri="{C3380CC4-5D6E-409C-BE32-E72D297353CC}">
                  <c16:uniqueId val="{0000001F-3177-4E20-875E-5DB346AC85F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{5A1CC5DF-BDBD-4459-B021-D3674C7CF1D3}</c15:txfldGUID>
                      <c15:f>Diagramm!$K$55</c15:f>
                      <c15:dlblFieldTableCache>
                        <c:ptCount val="1"/>
                      </c15:dlblFieldTableCache>
                    </c15:dlblFTEntry>
                  </c15:dlblFieldTable>
                  <c15:showDataLabelsRange val="0"/>
                </c:ext>
                <c:ext xmlns:c16="http://schemas.microsoft.com/office/drawing/2014/chart" uri="{C3380CC4-5D6E-409C-BE32-E72D297353CC}">
                  <c16:uniqueId val="{00000020-3177-4E20-875E-5DB346AC85F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{3B42B4CE-7D71-4592-8ECB-7547F65D1B4D}</c15:txfldGUID>
                      <c15:f>Diagramm!$K$56</c15:f>
                      <c15:dlblFieldTableCache>
                        <c:ptCount val="1"/>
                      </c15:dlblFieldTableCache>
                    </c15:dlblFTEntry>
                  </c15:dlblFieldTable>
                  <c15:showDataLabelsRange val="0"/>
                </c:ext>
                <c:ext xmlns:c16="http://schemas.microsoft.com/office/drawing/2014/chart" uri="{C3380CC4-5D6E-409C-BE32-E72D297353CC}">
                  <c16:uniqueId val="{00000021-3177-4E20-875E-5DB346AC85F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{0935BCA4-33D8-416B-9595-728E16E5D374}</c15:txfldGUID>
                      <c15:f>Diagramm!$K$57</c15:f>
                      <c15:dlblFieldTableCache>
                        <c:ptCount val="1"/>
                      </c15:dlblFieldTableCache>
                    </c15:dlblFTEntry>
                  </c15:dlblFieldTable>
                  <c15:showDataLabelsRange val="0"/>
                </c:ext>
                <c:ext xmlns:c16="http://schemas.microsoft.com/office/drawing/2014/chart" uri="{C3380CC4-5D6E-409C-BE32-E72D297353CC}">
                  <c16:uniqueId val="{00000022-3177-4E20-875E-5DB346AC85F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{79FA508B-C1D0-41C8-ADDC-2A7F85997E75}</c15:txfldGUID>
                      <c15:f>Diagramm!$K$58</c15:f>
                      <c15:dlblFieldTableCache>
                        <c:ptCount val="1"/>
                      </c15:dlblFieldTableCache>
                    </c15:dlblFTEntry>
                  </c15:dlblFieldTable>
                  <c15:showDataLabelsRange val="0"/>
                </c:ext>
                <c:ext xmlns:c16="http://schemas.microsoft.com/office/drawing/2014/chart" uri="{C3380CC4-5D6E-409C-BE32-E72D297353CC}">
                  <c16:uniqueId val="{00000023-3177-4E20-875E-5DB346AC85F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{08594516-BD13-4D78-8A16-32FDB5A78D59}</c15:txfldGUID>
                      <c15:f>Diagramm!$K$59</c15:f>
                      <c15:dlblFieldTableCache>
                        <c:ptCount val="1"/>
                      </c15:dlblFieldTableCache>
                    </c15:dlblFTEntry>
                  </c15:dlblFieldTable>
                  <c15:showDataLabelsRange val="0"/>
                </c:ext>
                <c:ext xmlns:c16="http://schemas.microsoft.com/office/drawing/2014/chart" uri="{C3380CC4-5D6E-409C-BE32-E72D297353CC}">
                  <c16:uniqueId val="{00000024-3177-4E20-875E-5DB346AC85F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{BB491F06-2C9A-4FA4-AD53-3B23D8261EBD}</c15:txfldGUID>
                      <c15:f>Diagramm!$K$60</c15:f>
                      <c15:dlblFieldTableCache>
                        <c:ptCount val="1"/>
                      </c15:dlblFieldTableCache>
                    </c15:dlblFTEntry>
                  </c15:dlblFieldTable>
                  <c15:showDataLabelsRange val="0"/>
                </c:ext>
                <c:ext xmlns:c16="http://schemas.microsoft.com/office/drawing/2014/chart" uri="{C3380CC4-5D6E-409C-BE32-E72D297353CC}">
                  <c16:uniqueId val="{00000025-3177-4E20-875E-5DB346AC85F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{C710202A-D828-44EA-A4DB-AAB4AE1184D0}</c15:txfldGUID>
                      <c15:f>Diagramm!$K$61</c15:f>
                      <c15:dlblFieldTableCache>
                        <c:ptCount val="1"/>
                      </c15:dlblFieldTableCache>
                    </c15:dlblFTEntry>
                  </c15:dlblFieldTable>
                  <c15:showDataLabelsRange val="0"/>
                </c:ext>
                <c:ext xmlns:c16="http://schemas.microsoft.com/office/drawing/2014/chart" uri="{C3380CC4-5D6E-409C-BE32-E72D297353CC}">
                  <c16:uniqueId val="{00000026-3177-4E20-875E-5DB346AC85F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{AC18C114-8B36-4575-A5C3-C373682E113E}</c15:txfldGUID>
                      <c15:f>Diagramm!$K$62</c15:f>
                      <c15:dlblFieldTableCache>
                        <c:ptCount val="1"/>
                      </c15:dlblFieldTableCache>
                    </c15:dlblFTEntry>
                  </c15:dlblFieldTable>
                  <c15:showDataLabelsRange val="0"/>
                </c:ext>
                <c:ext xmlns:c16="http://schemas.microsoft.com/office/drawing/2014/chart" uri="{C3380CC4-5D6E-409C-BE32-E72D297353CC}">
                  <c16:uniqueId val="{00000027-3177-4E20-875E-5DB346AC85F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{EC058756-3DCC-477B-A614-865CAF72F8CD}</c15:txfldGUID>
                      <c15:f>Diagramm!$K$63</c15:f>
                      <c15:dlblFieldTableCache>
                        <c:ptCount val="1"/>
                      </c15:dlblFieldTableCache>
                    </c15:dlblFTEntry>
                  </c15:dlblFieldTable>
                  <c15:showDataLabelsRange val="0"/>
                </c:ext>
                <c:ext xmlns:c16="http://schemas.microsoft.com/office/drawing/2014/chart" uri="{C3380CC4-5D6E-409C-BE32-E72D297353CC}">
                  <c16:uniqueId val="{00000028-3177-4E20-875E-5DB346AC85F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{AD13E20C-6DE0-4A30-8A64-3D06C6DE7E71}</c15:txfldGUID>
                      <c15:f>Diagramm!$K$64</c15:f>
                      <c15:dlblFieldTableCache>
                        <c:ptCount val="1"/>
                      </c15:dlblFieldTableCache>
                    </c15:dlblFTEntry>
                  </c15:dlblFieldTable>
                  <c15:showDataLabelsRange val="0"/>
                </c:ext>
                <c:ext xmlns:c16="http://schemas.microsoft.com/office/drawing/2014/chart" uri="{C3380CC4-5D6E-409C-BE32-E72D297353CC}">
                  <c16:uniqueId val="{00000029-3177-4E20-875E-5DB346AC85F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{64D839AE-31FF-4C93-8D2A-FECD6167CCF6}</c15:txfldGUID>
                      <c15:f>Diagramm!$K$65</c15:f>
                      <c15:dlblFieldTableCache>
                        <c:ptCount val="1"/>
                      </c15:dlblFieldTableCache>
                    </c15:dlblFTEntry>
                  </c15:dlblFieldTable>
                  <c15:showDataLabelsRange val="0"/>
                </c:ext>
                <c:ext xmlns:c16="http://schemas.microsoft.com/office/drawing/2014/chart" uri="{C3380CC4-5D6E-409C-BE32-E72D297353CC}">
                  <c16:uniqueId val="{0000002A-3177-4E20-875E-5DB346AC85F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{6EF378EC-05D0-474A-A57D-3B3AA305132C}</c15:txfldGUID>
                      <c15:f>Diagramm!$K$66</c15:f>
                      <c15:dlblFieldTableCache>
                        <c:ptCount val="1"/>
                      </c15:dlblFieldTableCache>
                    </c15:dlblFTEntry>
                  </c15:dlblFieldTable>
                  <c15:showDataLabelsRange val="0"/>
                </c:ext>
                <c:ext xmlns:c16="http://schemas.microsoft.com/office/drawing/2014/chart" uri="{C3380CC4-5D6E-409C-BE32-E72D297353CC}">
                  <c16:uniqueId val="{0000002B-3177-4E20-875E-5DB346AC85F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{5FC6445F-6786-41BA-A351-05876918BFBF}</c15:txfldGUID>
                      <c15:f>Diagramm!$K$67</c15:f>
                      <c15:dlblFieldTableCache>
                        <c:ptCount val="1"/>
                      </c15:dlblFieldTableCache>
                    </c15:dlblFTEntry>
                  </c15:dlblFieldTable>
                  <c15:showDataLabelsRange val="0"/>
                </c:ext>
                <c:ext xmlns:c16="http://schemas.microsoft.com/office/drawing/2014/chart" uri="{C3380CC4-5D6E-409C-BE32-E72D297353CC}">
                  <c16:uniqueId val="{0000002C-3177-4E20-875E-5DB346AC85F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177-4E20-875E-5DB346AC85F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{507FFFC4-B316-4184-BC7E-72A547A6B9E6}</c15:txfldGUID>
                      <c15:f>Diagramm!$J$46</c15:f>
                      <c15:dlblFieldTableCache>
                        <c:ptCount val="1"/>
                      </c15:dlblFieldTableCache>
                    </c15:dlblFTEntry>
                  </c15:dlblFieldTable>
                  <c15:showDataLabelsRange val="0"/>
                </c:ext>
                <c:ext xmlns:c16="http://schemas.microsoft.com/office/drawing/2014/chart" uri="{C3380CC4-5D6E-409C-BE32-E72D297353CC}">
                  <c16:uniqueId val="{0000002E-3177-4E20-875E-5DB346AC85F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{03B4C71F-737C-42FE-A2D8-75206BA6EE8F}</c15:txfldGUID>
                      <c15:f>Diagramm!$J$47</c15:f>
                      <c15:dlblFieldTableCache>
                        <c:ptCount val="1"/>
                      </c15:dlblFieldTableCache>
                    </c15:dlblFTEntry>
                  </c15:dlblFieldTable>
                  <c15:showDataLabelsRange val="0"/>
                </c:ext>
                <c:ext xmlns:c16="http://schemas.microsoft.com/office/drawing/2014/chart" uri="{C3380CC4-5D6E-409C-BE32-E72D297353CC}">
                  <c16:uniqueId val="{0000002F-3177-4E20-875E-5DB346AC85F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{4B48372C-C26F-4355-B0EA-072C13EB339D}</c15:txfldGUID>
                      <c15:f>Diagramm!$J$48</c15:f>
                      <c15:dlblFieldTableCache>
                        <c:ptCount val="1"/>
                      </c15:dlblFieldTableCache>
                    </c15:dlblFTEntry>
                  </c15:dlblFieldTable>
                  <c15:showDataLabelsRange val="0"/>
                </c:ext>
                <c:ext xmlns:c16="http://schemas.microsoft.com/office/drawing/2014/chart" uri="{C3380CC4-5D6E-409C-BE32-E72D297353CC}">
                  <c16:uniqueId val="{00000030-3177-4E20-875E-5DB346AC85F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{A0C3E07D-0F3F-4116-85B8-78C83558F7CB}</c15:txfldGUID>
                      <c15:f>Diagramm!$J$49</c15:f>
                      <c15:dlblFieldTableCache>
                        <c:ptCount val="1"/>
                      </c15:dlblFieldTableCache>
                    </c15:dlblFTEntry>
                  </c15:dlblFieldTable>
                  <c15:showDataLabelsRange val="0"/>
                </c:ext>
                <c:ext xmlns:c16="http://schemas.microsoft.com/office/drawing/2014/chart" uri="{C3380CC4-5D6E-409C-BE32-E72D297353CC}">
                  <c16:uniqueId val="{00000031-3177-4E20-875E-5DB346AC85F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{F663831B-F8F1-470C-B928-58E97E1D0AD4}</c15:txfldGUID>
                      <c15:f>Diagramm!$J$50</c15:f>
                      <c15:dlblFieldTableCache>
                        <c:ptCount val="1"/>
                      </c15:dlblFieldTableCache>
                    </c15:dlblFTEntry>
                  </c15:dlblFieldTable>
                  <c15:showDataLabelsRange val="0"/>
                </c:ext>
                <c:ext xmlns:c16="http://schemas.microsoft.com/office/drawing/2014/chart" uri="{C3380CC4-5D6E-409C-BE32-E72D297353CC}">
                  <c16:uniqueId val="{00000032-3177-4E20-875E-5DB346AC85F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{133D28AF-CDC0-4B64-A91D-6CAAC8772B41}</c15:txfldGUID>
                      <c15:f>Diagramm!$J$51</c15:f>
                      <c15:dlblFieldTableCache>
                        <c:ptCount val="1"/>
                      </c15:dlblFieldTableCache>
                    </c15:dlblFTEntry>
                  </c15:dlblFieldTable>
                  <c15:showDataLabelsRange val="0"/>
                </c:ext>
                <c:ext xmlns:c16="http://schemas.microsoft.com/office/drawing/2014/chart" uri="{C3380CC4-5D6E-409C-BE32-E72D297353CC}">
                  <c16:uniqueId val="{00000033-3177-4E20-875E-5DB346AC85F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{10FCD665-516D-4949-A5AE-4B8F9FF419AD}</c15:txfldGUID>
                      <c15:f>Diagramm!$J$52</c15:f>
                      <c15:dlblFieldTableCache>
                        <c:ptCount val="1"/>
                      </c15:dlblFieldTableCache>
                    </c15:dlblFTEntry>
                  </c15:dlblFieldTable>
                  <c15:showDataLabelsRange val="0"/>
                </c:ext>
                <c:ext xmlns:c16="http://schemas.microsoft.com/office/drawing/2014/chart" uri="{C3380CC4-5D6E-409C-BE32-E72D297353CC}">
                  <c16:uniqueId val="{00000034-3177-4E20-875E-5DB346AC85F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{42C11F6E-C203-4C7F-A644-64F3AA764A5A}</c15:txfldGUID>
                      <c15:f>Diagramm!$J$53</c15:f>
                      <c15:dlblFieldTableCache>
                        <c:ptCount val="1"/>
                      </c15:dlblFieldTableCache>
                    </c15:dlblFTEntry>
                  </c15:dlblFieldTable>
                  <c15:showDataLabelsRange val="0"/>
                </c:ext>
                <c:ext xmlns:c16="http://schemas.microsoft.com/office/drawing/2014/chart" uri="{C3380CC4-5D6E-409C-BE32-E72D297353CC}">
                  <c16:uniqueId val="{00000035-3177-4E20-875E-5DB346AC85F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{9E117EE1-D5BF-47B9-9EED-AA261ECA994E}</c15:txfldGUID>
                      <c15:f>Diagramm!$J$54</c15:f>
                      <c15:dlblFieldTableCache>
                        <c:ptCount val="1"/>
                      </c15:dlblFieldTableCache>
                    </c15:dlblFTEntry>
                  </c15:dlblFieldTable>
                  <c15:showDataLabelsRange val="0"/>
                </c:ext>
                <c:ext xmlns:c16="http://schemas.microsoft.com/office/drawing/2014/chart" uri="{C3380CC4-5D6E-409C-BE32-E72D297353CC}">
                  <c16:uniqueId val="{00000036-3177-4E20-875E-5DB346AC85F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{9D1DCD11-11B4-46AF-B67E-028D3A1974E2}</c15:txfldGUID>
                      <c15:f>Diagramm!$J$55</c15:f>
                      <c15:dlblFieldTableCache>
                        <c:ptCount val="1"/>
                      </c15:dlblFieldTableCache>
                    </c15:dlblFTEntry>
                  </c15:dlblFieldTable>
                  <c15:showDataLabelsRange val="0"/>
                </c:ext>
                <c:ext xmlns:c16="http://schemas.microsoft.com/office/drawing/2014/chart" uri="{C3380CC4-5D6E-409C-BE32-E72D297353CC}">
                  <c16:uniqueId val="{00000037-3177-4E20-875E-5DB346AC85F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{2F9545B8-77CE-48FA-AE68-922E955CC836}</c15:txfldGUID>
                      <c15:f>Diagramm!$J$56</c15:f>
                      <c15:dlblFieldTableCache>
                        <c:ptCount val="1"/>
                      </c15:dlblFieldTableCache>
                    </c15:dlblFTEntry>
                  </c15:dlblFieldTable>
                  <c15:showDataLabelsRange val="0"/>
                </c:ext>
                <c:ext xmlns:c16="http://schemas.microsoft.com/office/drawing/2014/chart" uri="{C3380CC4-5D6E-409C-BE32-E72D297353CC}">
                  <c16:uniqueId val="{00000038-3177-4E20-875E-5DB346AC85F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{93FCB8F9-F0DF-4EF1-84E8-199FCBD8E924}</c15:txfldGUID>
                      <c15:f>Diagramm!$J$57</c15:f>
                      <c15:dlblFieldTableCache>
                        <c:ptCount val="1"/>
                      </c15:dlblFieldTableCache>
                    </c15:dlblFTEntry>
                  </c15:dlblFieldTable>
                  <c15:showDataLabelsRange val="0"/>
                </c:ext>
                <c:ext xmlns:c16="http://schemas.microsoft.com/office/drawing/2014/chart" uri="{C3380CC4-5D6E-409C-BE32-E72D297353CC}">
                  <c16:uniqueId val="{00000039-3177-4E20-875E-5DB346AC85F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{6EA4F91B-8127-40E3-A7DC-AF08E5CEF153}</c15:txfldGUID>
                      <c15:f>Diagramm!$J$58</c15:f>
                      <c15:dlblFieldTableCache>
                        <c:ptCount val="1"/>
                      </c15:dlblFieldTableCache>
                    </c15:dlblFTEntry>
                  </c15:dlblFieldTable>
                  <c15:showDataLabelsRange val="0"/>
                </c:ext>
                <c:ext xmlns:c16="http://schemas.microsoft.com/office/drawing/2014/chart" uri="{C3380CC4-5D6E-409C-BE32-E72D297353CC}">
                  <c16:uniqueId val="{0000003A-3177-4E20-875E-5DB346AC85F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{74894B17-4D4B-42C3-BC33-7FD128BE7834}</c15:txfldGUID>
                      <c15:f>Diagramm!$J$59</c15:f>
                      <c15:dlblFieldTableCache>
                        <c:ptCount val="1"/>
                      </c15:dlblFieldTableCache>
                    </c15:dlblFTEntry>
                  </c15:dlblFieldTable>
                  <c15:showDataLabelsRange val="0"/>
                </c:ext>
                <c:ext xmlns:c16="http://schemas.microsoft.com/office/drawing/2014/chart" uri="{C3380CC4-5D6E-409C-BE32-E72D297353CC}">
                  <c16:uniqueId val="{0000003B-3177-4E20-875E-5DB346AC85F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{A979D255-1F0C-4046-88A3-F3EEEB7BDCFF}</c15:txfldGUID>
                      <c15:f>Diagramm!$J$60</c15:f>
                      <c15:dlblFieldTableCache>
                        <c:ptCount val="1"/>
                      </c15:dlblFieldTableCache>
                    </c15:dlblFTEntry>
                  </c15:dlblFieldTable>
                  <c15:showDataLabelsRange val="0"/>
                </c:ext>
                <c:ext xmlns:c16="http://schemas.microsoft.com/office/drawing/2014/chart" uri="{C3380CC4-5D6E-409C-BE32-E72D297353CC}">
                  <c16:uniqueId val="{0000003C-3177-4E20-875E-5DB346AC85F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{ADFD96CC-4969-4932-889F-5A33A0C1FD97}</c15:txfldGUID>
                      <c15:f>Diagramm!$J$61</c15:f>
                      <c15:dlblFieldTableCache>
                        <c:ptCount val="1"/>
                      </c15:dlblFieldTableCache>
                    </c15:dlblFTEntry>
                  </c15:dlblFieldTable>
                  <c15:showDataLabelsRange val="0"/>
                </c:ext>
                <c:ext xmlns:c16="http://schemas.microsoft.com/office/drawing/2014/chart" uri="{C3380CC4-5D6E-409C-BE32-E72D297353CC}">
                  <c16:uniqueId val="{0000003D-3177-4E20-875E-5DB346AC85F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{4F29591F-3739-43A3-9B09-B81598A4A465}</c15:txfldGUID>
                      <c15:f>Diagramm!$J$62</c15:f>
                      <c15:dlblFieldTableCache>
                        <c:ptCount val="1"/>
                      </c15:dlblFieldTableCache>
                    </c15:dlblFTEntry>
                  </c15:dlblFieldTable>
                  <c15:showDataLabelsRange val="0"/>
                </c:ext>
                <c:ext xmlns:c16="http://schemas.microsoft.com/office/drawing/2014/chart" uri="{C3380CC4-5D6E-409C-BE32-E72D297353CC}">
                  <c16:uniqueId val="{0000003E-3177-4E20-875E-5DB346AC85F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{87E0DA0A-4C10-4048-9DEF-21C512692AFA}</c15:txfldGUID>
                      <c15:f>Diagramm!$J$63</c15:f>
                      <c15:dlblFieldTableCache>
                        <c:ptCount val="1"/>
                      </c15:dlblFieldTableCache>
                    </c15:dlblFTEntry>
                  </c15:dlblFieldTable>
                  <c15:showDataLabelsRange val="0"/>
                </c:ext>
                <c:ext xmlns:c16="http://schemas.microsoft.com/office/drawing/2014/chart" uri="{C3380CC4-5D6E-409C-BE32-E72D297353CC}">
                  <c16:uniqueId val="{0000003F-3177-4E20-875E-5DB346AC85F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{AC6CB594-FC29-4B96-8DD5-D05C8BFA7A81}</c15:txfldGUID>
                      <c15:f>Diagramm!$J$64</c15:f>
                      <c15:dlblFieldTableCache>
                        <c:ptCount val="1"/>
                      </c15:dlblFieldTableCache>
                    </c15:dlblFTEntry>
                  </c15:dlblFieldTable>
                  <c15:showDataLabelsRange val="0"/>
                </c:ext>
                <c:ext xmlns:c16="http://schemas.microsoft.com/office/drawing/2014/chart" uri="{C3380CC4-5D6E-409C-BE32-E72D297353CC}">
                  <c16:uniqueId val="{00000040-3177-4E20-875E-5DB346AC85F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{F29E6B82-0E6B-4E43-8318-9395248D001F}</c15:txfldGUID>
                      <c15:f>Diagramm!$J$65</c15:f>
                      <c15:dlblFieldTableCache>
                        <c:ptCount val="1"/>
                      </c15:dlblFieldTableCache>
                    </c15:dlblFTEntry>
                  </c15:dlblFieldTable>
                  <c15:showDataLabelsRange val="0"/>
                </c:ext>
                <c:ext xmlns:c16="http://schemas.microsoft.com/office/drawing/2014/chart" uri="{C3380CC4-5D6E-409C-BE32-E72D297353CC}">
                  <c16:uniqueId val="{00000041-3177-4E20-875E-5DB346AC85F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{FC4D506A-5160-4F3A-BE63-39A422967D02}</c15:txfldGUID>
                      <c15:f>Diagramm!$J$66</c15:f>
                      <c15:dlblFieldTableCache>
                        <c:ptCount val="1"/>
                      </c15:dlblFieldTableCache>
                    </c15:dlblFTEntry>
                  </c15:dlblFieldTable>
                  <c15:showDataLabelsRange val="0"/>
                </c:ext>
                <c:ext xmlns:c16="http://schemas.microsoft.com/office/drawing/2014/chart" uri="{C3380CC4-5D6E-409C-BE32-E72D297353CC}">
                  <c16:uniqueId val="{00000042-3177-4E20-875E-5DB346AC85F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{CEA1D411-A303-4802-AE81-99F07A045BA7}</c15:txfldGUID>
                      <c15:f>Diagramm!$J$67</c15:f>
                      <c15:dlblFieldTableCache>
                        <c:ptCount val="1"/>
                      </c15:dlblFieldTableCache>
                    </c15:dlblFTEntry>
                  </c15:dlblFieldTable>
                  <c15:showDataLabelsRange val="0"/>
                </c:ext>
                <c:ext xmlns:c16="http://schemas.microsoft.com/office/drawing/2014/chart" uri="{C3380CC4-5D6E-409C-BE32-E72D297353CC}">
                  <c16:uniqueId val="{00000043-3177-4E20-875E-5DB346AC85F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177-4E20-875E-5DB346AC85F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ACB-4F83-BC0F-697525E8F13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CB-4F83-BC0F-697525E8F13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ACB-4F83-BC0F-697525E8F13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CB-4F83-BC0F-697525E8F13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ACB-4F83-BC0F-697525E8F13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ACB-4F83-BC0F-697525E8F13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ACB-4F83-BC0F-697525E8F13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ACB-4F83-BC0F-697525E8F13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ACB-4F83-BC0F-697525E8F13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ACB-4F83-BC0F-697525E8F13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ACB-4F83-BC0F-697525E8F13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ACB-4F83-BC0F-697525E8F13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ACB-4F83-BC0F-697525E8F13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ACB-4F83-BC0F-697525E8F13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ACB-4F83-BC0F-697525E8F13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ACB-4F83-BC0F-697525E8F13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ACB-4F83-BC0F-697525E8F13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ACB-4F83-BC0F-697525E8F13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ACB-4F83-BC0F-697525E8F13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ACB-4F83-BC0F-697525E8F13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ACB-4F83-BC0F-697525E8F13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ACB-4F83-BC0F-697525E8F13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ACB-4F83-BC0F-697525E8F13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ACB-4F83-BC0F-697525E8F13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ACB-4F83-BC0F-697525E8F13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ACB-4F83-BC0F-697525E8F13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ACB-4F83-BC0F-697525E8F13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ACB-4F83-BC0F-697525E8F13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ACB-4F83-BC0F-697525E8F13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ACB-4F83-BC0F-697525E8F13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ACB-4F83-BC0F-697525E8F13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ACB-4F83-BC0F-697525E8F13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ACB-4F83-BC0F-697525E8F13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ACB-4F83-BC0F-697525E8F13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ACB-4F83-BC0F-697525E8F13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ACB-4F83-BC0F-697525E8F13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ACB-4F83-BC0F-697525E8F13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ACB-4F83-BC0F-697525E8F13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ACB-4F83-BC0F-697525E8F13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ACB-4F83-BC0F-697525E8F13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ACB-4F83-BC0F-697525E8F13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ACB-4F83-BC0F-697525E8F13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ACB-4F83-BC0F-697525E8F13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ACB-4F83-BC0F-697525E8F13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ACB-4F83-BC0F-697525E8F13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ACB-4F83-BC0F-697525E8F13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ACB-4F83-BC0F-697525E8F13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ACB-4F83-BC0F-697525E8F13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ACB-4F83-BC0F-697525E8F13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ACB-4F83-BC0F-697525E8F13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ACB-4F83-BC0F-697525E8F13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ACB-4F83-BC0F-697525E8F13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ACB-4F83-BC0F-697525E8F13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ACB-4F83-BC0F-697525E8F13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ACB-4F83-BC0F-697525E8F13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ACB-4F83-BC0F-697525E8F13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ACB-4F83-BC0F-697525E8F13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ACB-4F83-BC0F-697525E8F13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ACB-4F83-BC0F-697525E8F13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ACB-4F83-BC0F-697525E8F13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ACB-4F83-BC0F-697525E8F13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ACB-4F83-BC0F-697525E8F13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ACB-4F83-BC0F-697525E8F13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ACB-4F83-BC0F-697525E8F13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ACB-4F83-BC0F-697525E8F13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ACB-4F83-BC0F-697525E8F13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ACB-4F83-BC0F-697525E8F13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ACB-4F83-BC0F-697525E8F13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ACB-4F83-BC0F-697525E8F13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101.72025240384615</c:v>
                </c:pt>
                <c:pt idx="2">
                  <c:v>104.22425881410255</c:v>
                </c:pt>
                <c:pt idx="3">
                  <c:v>102.57662259615385</c:v>
                </c:pt>
                <c:pt idx="4">
                  <c:v>103.12750400641026</c:v>
                </c:pt>
                <c:pt idx="5">
                  <c:v>104.89783653846155</c:v>
                </c:pt>
                <c:pt idx="6">
                  <c:v>107.2666266025641</c:v>
                </c:pt>
                <c:pt idx="7">
                  <c:v>106.51292067307692</c:v>
                </c:pt>
                <c:pt idx="8">
                  <c:v>107.97275641025641</c:v>
                </c:pt>
                <c:pt idx="9">
                  <c:v>109.09705528846155</c:v>
                </c:pt>
                <c:pt idx="10">
                  <c:v>111.72626201923077</c:v>
                </c:pt>
                <c:pt idx="11">
                  <c:v>110.8799078525641</c:v>
                </c:pt>
                <c:pt idx="12">
                  <c:v>110.05358573717949</c:v>
                </c:pt>
                <c:pt idx="13">
                  <c:v>111.46834935897436</c:v>
                </c:pt>
                <c:pt idx="14">
                  <c:v>114.49068509615385</c:v>
                </c:pt>
                <c:pt idx="15">
                  <c:v>113.65184294871796</c:v>
                </c:pt>
                <c:pt idx="16">
                  <c:v>113.60927483974359</c:v>
                </c:pt>
                <c:pt idx="17">
                  <c:v>114.44811698717949</c:v>
                </c:pt>
                <c:pt idx="18">
                  <c:v>116.0732171474359</c:v>
                </c:pt>
                <c:pt idx="19">
                  <c:v>113.36388221153845</c:v>
                </c:pt>
                <c:pt idx="20">
                  <c:v>113.12850560897436</c:v>
                </c:pt>
                <c:pt idx="21">
                  <c:v>114.21524439102564</c:v>
                </c:pt>
                <c:pt idx="22">
                  <c:v>116.70422676282051</c:v>
                </c:pt>
                <c:pt idx="23">
                  <c:v>115.03155048076923</c:v>
                </c:pt>
                <c:pt idx="24">
                  <c:v>114.60086137820514</c:v>
                </c:pt>
              </c:numCache>
            </c:numRef>
          </c:val>
          <c:smooth val="0"/>
          <c:extLst>
            <c:ext xmlns:c16="http://schemas.microsoft.com/office/drawing/2014/chart" uri="{C3380CC4-5D6E-409C-BE32-E72D297353CC}">
              <c16:uniqueId val="{00000000-A669-4A79-AA09-4881BEC03740}"/>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103.77177867126173</c:v>
                </c:pt>
                <c:pt idx="2">
                  <c:v>109.43901972046717</c:v>
                </c:pt>
                <c:pt idx="3">
                  <c:v>105.80126364158528</c:v>
                </c:pt>
                <c:pt idx="4">
                  <c:v>104.82481332567491</c:v>
                </c:pt>
                <c:pt idx="5">
                  <c:v>108.94122152019912</c:v>
                </c:pt>
                <c:pt idx="6">
                  <c:v>112.69385410683515</c:v>
                </c:pt>
                <c:pt idx="7">
                  <c:v>109.78364924372966</c:v>
                </c:pt>
                <c:pt idx="8">
                  <c:v>108.76890675856788</c:v>
                </c:pt>
                <c:pt idx="9">
                  <c:v>114.32127130001915</c:v>
                </c:pt>
                <c:pt idx="10">
                  <c:v>117.48037526325868</c:v>
                </c:pt>
                <c:pt idx="11">
                  <c:v>113.78518093049972</c:v>
                </c:pt>
                <c:pt idx="12">
                  <c:v>109.28585104346161</c:v>
                </c:pt>
                <c:pt idx="13">
                  <c:v>114.7999234156615</c:v>
                </c:pt>
                <c:pt idx="14">
                  <c:v>119.08864637181695</c:v>
                </c:pt>
                <c:pt idx="15">
                  <c:v>119.6055906567107</c:v>
                </c:pt>
                <c:pt idx="16">
                  <c:v>119.79705150296765</c:v>
                </c:pt>
                <c:pt idx="17">
                  <c:v>124.58357265939115</c:v>
                </c:pt>
                <c:pt idx="18">
                  <c:v>128.08730614589317</c:v>
                </c:pt>
                <c:pt idx="19">
                  <c:v>123.91345969749186</c:v>
                </c:pt>
                <c:pt idx="20">
                  <c:v>123.54968408960367</c:v>
                </c:pt>
                <c:pt idx="21">
                  <c:v>130.38483630097645</c:v>
                </c:pt>
                <c:pt idx="22">
                  <c:v>132.91211947156808</c:v>
                </c:pt>
                <c:pt idx="23">
                  <c:v>129.12119471568064</c:v>
                </c:pt>
                <c:pt idx="24">
                  <c:v>121.92226689641967</c:v>
                </c:pt>
              </c:numCache>
            </c:numRef>
          </c:val>
          <c:smooth val="0"/>
          <c:extLst>
            <c:ext xmlns:c16="http://schemas.microsoft.com/office/drawing/2014/chart" uri="{C3380CC4-5D6E-409C-BE32-E72D297353CC}">
              <c16:uniqueId val="{00000001-A669-4A79-AA09-4881BEC03740}"/>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102.93880837359097</c:v>
                </c:pt>
                <c:pt idx="2">
                  <c:v>103.14009661835748</c:v>
                </c:pt>
                <c:pt idx="3">
                  <c:v>102.05314009661836</c:v>
                </c:pt>
                <c:pt idx="4">
                  <c:v>100.13083735909822</c:v>
                </c:pt>
                <c:pt idx="5">
                  <c:v>103.11996779388085</c:v>
                </c:pt>
                <c:pt idx="6">
                  <c:v>101.85185185185186</c:v>
                </c:pt>
                <c:pt idx="7">
                  <c:v>100.89573268921094</c:v>
                </c:pt>
                <c:pt idx="8">
                  <c:v>99.798711755233498</c:v>
                </c:pt>
                <c:pt idx="9">
                  <c:v>102.22423510466989</c:v>
                </c:pt>
                <c:pt idx="10">
                  <c:v>99.929549114331735</c:v>
                </c:pt>
                <c:pt idx="11">
                  <c:v>100.15096618357488</c:v>
                </c:pt>
                <c:pt idx="12">
                  <c:v>97.624798711755233</c:v>
                </c:pt>
                <c:pt idx="13">
                  <c:v>99.516908212560381</c:v>
                </c:pt>
                <c:pt idx="14">
                  <c:v>98.278985507246375</c:v>
                </c:pt>
                <c:pt idx="15">
                  <c:v>100.01006441223832</c:v>
                </c:pt>
                <c:pt idx="16">
                  <c:v>101.42914653784219</c:v>
                </c:pt>
                <c:pt idx="17">
                  <c:v>105.24355877616746</c:v>
                </c:pt>
                <c:pt idx="18">
                  <c:v>102.28462157809983</c:v>
                </c:pt>
                <c:pt idx="19">
                  <c:v>98.943236714975853</c:v>
                </c:pt>
                <c:pt idx="20">
                  <c:v>98.017310789049915</c:v>
                </c:pt>
                <c:pt idx="21">
                  <c:v>100.38244766505635</c:v>
                </c:pt>
                <c:pt idx="22">
                  <c:v>98.641304347826093</c:v>
                </c:pt>
                <c:pt idx="23">
                  <c:v>97.997181964573272</c:v>
                </c:pt>
                <c:pt idx="24">
                  <c:v>93.840579710144922</c:v>
                </c:pt>
              </c:numCache>
            </c:numRef>
          </c:val>
          <c:smooth val="0"/>
          <c:extLst>
            <c:ext xmlns:c16="http://schemas.microsoft.com/office/drawing/2014/chart" uri="{C3380CC4-5D6E-409C-BE32-E72D297353CC}">
              <c16:uniqueId val="{00000002-A669-4A79-AA09-4881BEC03740}"/>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669-4A79-AA09-4881BEC03740}"/>
                </c:ext>
              </c:extLst>
            </c:dLbl>
            <c:dLbl>
              <c:idx val="1"/>
              <c:delete val="1"/>
              <c:extLst>
                <c:ext xmlns:c15="http://schemas.microsoft.com/office/drawing/2012/chart" uri="{CE6537A1-D6FC-4f65-9D91-7224C49458BB}"/>
                <c:ext xmlns:c16="http://schemas.microsoft.com/office/drawing/2014/chart" uri="{C3380CC4-5D6E-409C-BE32-E72D297353CC}">
                  <c16:uniqueId val="{00000004-A669-4A79-AA09-4881BEC03740}"/>
                </c:ext>
              </c:extLst>
            </c:dLbl>
            <c:dLbl>
              <c:idx val="2"/>
              <c:delete val="1"/>
              <c:extLst>
                <c:ext xmlns:c15="http://schemas.microsoft.com/office/drawing/2012/chart" uri="{CE6537A1-D6FC-4f65-9D91-7224C49458BB}"/>
                <c:ext xmlns:c16="http://schemas.microsoft.com/office/drawing/2014/chart" uri="{C3380CC4-5D6E-409C-BE32-E72D297353CC}">
                  <c16:uniqueId val="{00000005-A669-4A79-AA09-4881BEC03740}"/>
                </c:ext>
              </c:extLst>
            </c:dLbl>
            <c:dLbl>
              <c:idx val="3"/>
              <c:delete val="1"/>
              <c:extLst>
                <c:ext xmlns:c15="http://schemas.microsoft.com/office/drawing/2012/chart" uri="{CE6537A1-D6FC-4f65-9D91-7224C49458BB}"/>
                <c:ext xmlns:c16="http://schemas.microsoft.com/office/drawing/2014/chart" uri="{C3380CC4-5D6E-409C-BE32-E72D297353CC}">
                  <c16:uniqueId val="{00000006-A669-4A79-AA09-4881BEC03740}"/>
                </c:ext>
              </c:extLst>
            </c:dLbl>
            <c:dLbl>
              <c:idx val="4"/>
              <c:delete val="1"/>
              <c:extLst>
                <c:ext xmlns:c15="http://schemas.microsoft.com/office/drawing/2012/chart" uri="{CE6537A1-D6FC-4f65-9D91-7224C49458BB}"/>
                <c:ext xmlns:c16="http://schemas.microsoft.com/office/drawing/2014/chart" uri="{C3380CC4-5D6E-409C-BE32-E72D297353CC}">
                  <c16:uniqueId val="{00000007-A669-4A79-AA09-4881BEC03740}"/>
                </c:ext>
              </c:extLst>
            </c:dLbl>
            <c:dLbl>
              <c:idx val="5"/>
              <c:delete val="1"/>
              <c:extLst>
                <c:ext xmlns:c15="http://schemas.microsoft.com/office/drawing/2012/chart" uri="{CE6537A1-D6FC-4f65-9D91-7224C49458BB}"/>
                <c:ext xmlns:c16="http://schemas.microsoft.com/office/drawing/2014/chart" uri="{C3380CC4-5D6E-409C-BE32-E72D297353CC}">
                  <c16:uniqueId val="{00000008-A669-4A79-AA09-4881BEC03740}"/>
                </c:ext>
              </c:extLst>
            </c:dLbl>
            <c:dLbl>
              <c:idx val="6"/>
              <c:delete val="1"/>
              <c:extLst>
                <c:ext xmlns:c15="http://schemas.microsoft.com/office/drawing/2012/chart" uri="{CE6537A1-D6FC-4f65-9D91-7224C49458BB}"/>
                <c:ext xmlns:c16="http://schemas.microsoft.com/office/drawing/2014/chart" uri="{C3380CC4-5D6E-409C-BE32-E72D297353CC}">
                  <c16:uniqueId val="{00000009-A669-4A79-AA09-4881BEC03740}"/>
                </c:ext>
              </c:extLst>
            </c:dLbl>
            <c:dLbl>
              <c:idx val="7"/>
              <c:delete val="1"/>
              <c:extLst>
                <c:ext xmlns:c15="http://schemas.microsoft.com/office/drawing/2012/chart" uri="{CE6537A1-D6FC-4f65-9D91-7224C49458BB}"/>
                <c:ext xmlns:c16="http://schemas.microsoft.com/office/drawing/2014/chart" uri="{C3380CC4-5D6E-409C-BE32-E72D297353CC}">
                  <c16:uniqueId val="{0000000A-A669-4A79-AA09-4881BEC03740}"/>
                </c:ext>
              </c:extLst>
            </c:dLbl>
            <c:dLbl>
              <c:idx val="8"/>
              <c:delete val="1"/>
              <c:extLst>
                <c:ext xmlns:c15="http://schemas.microsoft.com/office/drawing/2012/chart" uri="{CE6537A1-D6FC-4f65-9D91-7224C49458BB}"/>
                <c:ext xmlns:c16="http://schemas.microsoft.com/office/drawing/2014/chart" uri="{C3380CC4-5D6E-409C-BE32-E72D297353CC}">
                  <c16:uniqueId val="{0000000B-A669-4A79-AA09-4881BEC03740}"/>
                </c:ext>
              </c:extLst>
            </c:dLbl>
            <c:dLbl>
              <c:idx val="9"/>
              <c:delete val="1"/>
              <c:extLst>
                <c:ext xmlns:c15="http://schemas.microsoft.com/office/drawing/2012/chart" uri="{CE6537A1-D6FC-4f65-9D91-7224C49458BB}"/>
                <c:ext xmlns:c16="http://schemas.microsoft.com/office/drawing/2014/chart" uri="{C3380CC4-5D6E-409C-BE32-E72D297353CC}">
                  <c16:uniqueId val="{0000000C-A669-4A79-AA09-4881BEC03740}"/>
                </c:ext>
              </c:extLst>
            </c:dLbl>
            <c:dLbl>
              <c:idx val="10"/>
              <c:delete val="1"/>
              <c:extLst>
                <c:ext xmlns:c15="http://schemas.microsoft.com/office/drawing/2012/chart" uri="{CE6537A1-D6FC-4f65-9D91-7224C49458BB}"/>
                <c:ext xmlns:c16="http://schemas.microsoft.com/office/drawing/2014/chart" uri="{C3380CC4-5D6E-409C-BE32-E72D297353CC}">
                  <c16:uniqueId val="{0000000D-A669-4A79-AA09-4881BEC03740}"/>
                </c:ext>
              </c:extLst>
            </c:dLbl>
            <c:dLbl>
              <c:idx val="11"/>
              <c:delete val="1"/>
              <c:extLst>
                <c:ext xmlns:c15="http://schemas.microsoft.com/office/drawing/2012/chart" uri="{CE6537A1-D6FC-4f65-9D91-7224C49458BB}"/>
                <c:ext xmlns:c16="http://schemas.microsoft.com/office/drawing/2014/chart" uri="{C3380CC4-5D6E-409C-BE32-E72D297353CC}">
                  <c16:uniqueId val="{0000000E-A669-4A79-AA09-4881BEC03740}"/>
                </c:ext>
              </c:extLst>
            </c:dLbl>
            <c:dLbl>
              <c:idx val="12"/>
              <c:delete val="1"/>
              <c:extLst>
                <c:ext xmlns:c15="http://schemas.microsoft.com/office/drawing/2012/chart" uri="{CE6537A1-D6FC-4f65-9D91-7224C49458BB}"/>
                <c:ext xmlns:c16="http://schemas.microsoft.com/office/drawing/2014/chart" uri="{C3380CC4-5D6E-409C-BE32-E72D297353CC}">
                  <c16:uniqueId val="{0000000F-A669-4A79-AA09-4881BEC03740}"/>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669-4A79-AA09-4881BEC03740}"/>
                </c:ext>
              </c:extLst>
            </c:dLbl>
            <c:dLbl>
              <c:idx val="14"/>
              <c:delete val="1"/>
              <c:extLst>
                <c:ext xmlns:c15="http://schemas.microsoft.com/office/drawing/2012/chart" uri="{CE6537A1-D6FC-4f65-9D91-7224C49458BB}"/>
                <c:ext xmlns:c16="http://schemas.microsoft.com/office/drawing/2014/chart" uri="{C3380CC4-5D6E-409C-BE32-E72D297353CC}">
                  <c16:uniqueId val="{00000011-A669-4A79-AA09-4881BEC03740}"/>
                </c:ext>
              </c:extLst>
            </c:dLbl>
            <c:dLbl>
              <c:idx val="15"/>
              <c:delete val="1"/>
              <c:extLst>
                <c:ext xmlns:c15="http://schemas.microsoft.com/office/drawing/2012/chart" uri="{CE6537A1-D6FC-4f65-9D91-7224C49458BB}"/>
                <c:ext xmlns:c16="http://schemas.microsoft.com/office/drawing/2014/chart" uri="{C3380CC4-5D6E-409C-BE32-E72D297353CC}">
                  <c16:uniqueId val="{00000012-A669-4A79-AA09-4881BEC03740}"/>
                </c:ext>
              </c:extLst>
            </c:dLbl>
            <c:dLbl>
              <c:idx val="16"/>
              <c:delete val="1"/>
              <c:extLst>
                <c:ext xmlns:c15="http://schemas.microsoft.com/office/drawing/2012/chart" uri="{CE6537A1-D6FC-4f65-9D91-7224C49458BB}"/>
                <c:ext xmlns:c16="http://schemas.microsoft.com/office/drawing/2014/chart" uri="{C3380CC4-5D6E-409C-BE32-E72D297353CC}">
                  <c16:uniqueId val="{00000013-A669-4A79-AA09-4881BEC03740}"/>
                </c:ext>
              </c:extLst>
            </c:dLbl>
            <c:dLbl>
              <c:idx val="17"/>
              <c:delete val="1"/>
              <c:extLst>
                <c:ext xmlns:c15="http://schemas.microsoft.com/office/drawing/2012/chart" uri="{CE6537A1-D6FC-4f65-9D91-7224C49458BB}"/>
                <c:ext xmlns:c16="http://schemas.microsoft.com/office/drawing/2014/chart" uri="{C3380CC4-5D6E-409C-BE32-E72D297353CC}">
                  <c16:uniqueId val="{00000014-A669-4A79-AA09-4881BEC03740}"/>
                </c:ext>
              </c:extLst>
            </c:dLbl>
            <c:dLbl>
              <c:idx val="18"/>
              <c:delete val="1"/>
              <c:extLst>
                <c:ext xmlns:c15="http://schemas.microsoft.com/office/drawing/2012/chart" uri="{CE6537A1-D6FC-4f65-9D91-7224C49458BB}"/>
                <c:ext xmlns:c16="http://schemas.microsoft.com/office/drawing/2014/chart" uri="{C3380CC4-5D6E-409C-BE32-E72D297353CC}">
                  <c16:uniqueId val="{00000015-A669-4A79-AA09-4881BEC03740}"/>
                </c:ext>
              </c:extLst>
            </c:dLbl>
            <c:dLbl>
              <c:idx val="19"/>
              <c:delete val="1"/>
              <c:extLst>
                <c:ext xmlns:c15="http://schemas.microsoft.com/office/drawing/2012/chart" uri="{CE6537A1-D6FC-4f65-9D91-7224C49458BB}"/>
                <c:ext xmlns:c16="http://schemas.microsoft.com/office/drawing/2014/chart" uri="{C3380CC4-5D6E-409C-BE32-E72D297353CC}">
                  <c16:uniqueId val="{00000016-A669-4A79-AA09-4881BEC03740}"/>
                </c:ext>
              </c:extLst>
            </c:dLbl>
            <c:dLbl>
              <c:idx val="20"/>
              <c:delete val="1"/>
              <c:extLst>
                <c:ext xmlns:c15="http://schemas.microsoft.com/office/drawing/2012/chart" uri="{CE6537A1-D6FC-4f65-9D91-7224C49458BB}"/>
                <c:ext xmlns:c16="http://schemas.microsoft.com/office/drawing/2014/chart" uri="{C3380CC4-5D6E-409C-BE32-E72D297353CC}">
                  <c16:uniqueId val="{00000017-A669-4A79-AA09-4881BEC03740}"/>
                </c:ext>
              </c:extLst>
            </c:dLbl>
            <c:dLbl>
              <c:idx val="21"/>
              <c:delete val="1"/>
              <c:extLst>
                <c:ext xmlns:c15="http://schemas.microsoft.com/office/drawing/2012/chart" uri="{CE6537A1-D6FC-4f65-9D91-7224C49458BB}"/>
                <c:ext xmlns:c16="http://schemas.microsoft.com/office/drawing/2014/chart" uri="{C3380CC4-5D6E-409C-BE32-E72D297353CC}">
                  <c16:uniqueId val="{00000018-A669-4A79-AA09-4881BEC03740}"/>
                </c:ext>
              </c:extLst>
            </c:dLbl>
            <c:dLbl>
              <c:idx val="22"/>
              <c:delete val="1"/>
              <c:extLst>
                <c:ext xmlns:c15="http://schemas.microsoft.com/office/drawing/2012/chart" uri="{CE6537A1-D6FC-4f65-9D91-7224C49458BB}"/>
                <c:ext xmlns:c16="http://schemas.microsoft.com/office/drawing/2014/chart" uri="{C3380CC4-5D6E-409C-BE32-E72D297353CC}">
                  <c16:uniqueId val="{00000019-A669-4A79-AA09-4881BEC03740}"/>
                </c:ext>
              </c:extLst>
            </c:dLbl>
            <c:dLbl>
              <c:idx val="23"/>
              <c:delete val="1"/>
              <c:extLst>
                <c:ext xmlns:c15="http://schemas.microsoft.com/office/drawing/2012/chart" uri="{CE6537A1-D6FC-4f65-9D91-7224C49458BB}"/>
                <c:ext xmlns:c16="http://schemas.microsoft.com/office/drawing/2014/chart" uri="{C3380CC4-5D6E-409C-BE32-E72D297353CC}">
                  <c16:uniqueId val="{0000001A-A669-4A79-AA09-4881BEC03740}"/>
                </c:ext>
              </c:extLst>
            </c:dLbl>
            <c:dLbl>
              <c:idx val="24"/>
              <c:delete val="1"/>
              <c:extLst>
                <c:ext xmlns:c15="http://schemas.microsoft.com/office/drawing/2012/chart" uri="{CE6537A1-D6FC-4f65-9D91-7224C49458BB}"/>
                <c:ext xmlns:c16="http://schemas.microsoft.com/office/drawing/2014/chart" uri="{C3380CC4-5D6E-409C-BE32-E72D297353CC}">
                  <c16:uniqueId val="{0000001B-A669-4A79-AA09-4881BEC03740}"/>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669-4A79-AA09-4881BEC03740}"/>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Rheingau-Taunus-Kreis (06439)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45767</v>
      </c>
      <c r="F11" s="238">
        <v>45939</v>
      </c>
      <c r="G11" s="238">
        <v>46607</v>
      </c>
      <c r="H11" s="238">
        <v>45613</v>
      </c>
      <c r="I11" s="265">
        <v>45179</v>
      </c>
      <c r="J11" s="263">
        <v>588</v>
      </c>
      <c r="K11" s="266">
        <v>1.301489630137896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15.570170646972709</v>
      </c>
      <c r="E13" s="115">
        <v>7126</v>
      </c>
      <c r="F13" s="114">
        <v>7062</v>
      </c>
      <c r="G13" s="114">
        <v>7480</v>
      </c>
      <c r="H13" s="114">
        <v>7338</v>
      </c>
      <c r="I13" s="140">
        <v>7094</v>
      </c>
      <c r="J13" s="115">
        <v>32</v>
      </c>
      <c r="K13" s="116">
        <v>0.45108542430222726</v>
      </c>
    </row>
    <row r="14" spans="1:255" ht="14.1" customHeight="1" x14ac:dyDescent="0.2">
      <c r="A14" s="306" t="s">
        <v>230</v>
      </c>
      <c r="B14" s="307"/>
      <c r="C14" s="308"/>
      <c r="D14" s="113">
        <v>58.1729193523718</v>
      </c>
      <c r="E14" s="115">
        <v>26624</v>
      </c>
      <c r="F14" s="114">
        <v>26902</v>
      </c>
      <c r="G14" s="114">
        <v>27158</v>
      </c>
      <c r="H14" s="114">
        <v>26528</v>
      </c>
      <c r="I14" s="140">
        <v>26318</v>
      </c>
      <c r="J14" s="115">
        <v>306</v>
      </c>
      <c r="K14" s="116">
        <v>1.1627023330040276</v>
      </c>
    </row>
    <row r="15" spans="1:255" ht="14.1" customHeight="1" x14ac:dyDescent="0.2">
      <c r="A15" s="306" t="s">
        <v>231</v>
      </c>
      <c r="B15" s="307"/>
      <c r="C15" s="308"/>
      <c r="D15" s="113">
        <v>13.662682718989664</v>
      </c>
      <c r="E15" s="115">
        <v>6253</v>
      </c>
      <c r="F15" s="114">
        <v>6230</v>
      </c>
      <c r="G15" s="114">
        <v>6269</v>
      </c>
      <c r="H15" s="114">
        <v>6157</v>
      </c>
      <c r="I15" s="140">
        <v>6152</v>
      </c>
      <c r="J15" s="115">
        <v>101</v>
      </c>
      <c r="K15" s="116">
        <v>1.641742522756827</v>
      </c>
    </row>
    <row r="16" spans="1:255" ht="14.1" customHeight="1" x14ac:dyDescent="0.2">
      <c r="A16" s="306" t="s">
        <v>232</v>
      </c>
      <c r="B16" s="307"/>
      <c r="C16" s="308"/>
      <c r="D16" s="113">
        <v>12.585487359888129</v>
      </c>
      <c r="E16" s="115">
        <v>5760</v>
      </c>
      <c r="F16" s="114">
        <v>5740</v>
      </c>
      <c r="G16" s="114">
        <v>5694</v>
      </c>
      <c r="H16" s="114">
        <v>5518</v>
      </c>
      <c r="I16" s="140">
        <v>5528</v>
      </c>
      <c r="J16" s="115">
        <v>232</v>
      </c>
      <c r="K16" s="116">
        <v>4.1968162083936322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1.5098214870976905</v>
      </c>
      <c r="E18" s="115">
        <v>691</v>
      </c>
      <c r="F18" s="114">
        <v>640</v>
      </c>
      <c r="G18" s="114">
        <v>838</v>
      </c>
      <c r="H18" s="114">
        <v>729</v>
      </c>
      <c r="I18" s="140">
        <v>703</v>
      </c>
      <c r="J18" s="115">
        <v>-12</v>
      </c>
      <c r="K18" s="116">
        <v>-1.7069701280227596</v>
      </c>
    </row>
    <row r="19" spans="1:255" ht="14.1" customHeight="1" x14ac:dyDescent="0.2">
      <c r="A19" s="306" t="s">
        <v>235</v>
      </c>
      <c r="B19" s="307" t="s">
        <v>236</v>
      </c>
      <c r="C19" s="308"/>
      <c r="D19" s="113">
        <v>0.76474315554875782</v>
      </c>
      <c r="E19" s="115">
        <v>350</v>
      </c>
      <c r="F19" s="114">
        <v>298</v>
      </c>
      <c r="G19" s="114">
        <v>490</v>
      </c>
      <c r="H19" s="114">
        <v>397</v>
      </c>
      <c r="I19" s="140">
        <v>370</v>
      </c>
      <c r="J19" s="115">
        <v>-20</v>
      </c>
      <c r="K19" s="116">
        <v>-5.4054054054054053</v>
      </c>
    </row>
    <row r="20" spans="1:255" ht="14.1" customHeight="1" x14ac:dyDescent="0.2">
      <c r="A20" s="306">
        <v>12</v>
      </c>
      <c r="B20" s="307" t="s">
        <v>237</v>
      </c>
      <c r="C20" s="308"/>
      <c r="D20" s="113">
        <v>1.2913234426551883</v>
      </c>
      <c r="E20" s="115">
        <v>591</v>
      </c>
      <c r="F20" s="114">
        <v>586</v>
      </c>
      <c r="G20" s="114">
        <v>612</v>
      </c>
      <c r="H20" s="114">
        <v>590</v>
      </c>
      <c r="I20" s="140">
        <v>544</v>
      </c>
      <c r="J20" s="115">
        <v>47</v>
      </c>
      <c r="K20" s="116">
        <v>8.639705882352942</v>
      </c>
    </row>
    <row r="21" spans="1:255" ht="14.1" customHeight="1" x14ac:dyDescent="0.2">
      <c r="A21" s="306">
        <v>21</v>
      </c>
      <c r="B21" s="307" t="s">
        <v>238</v>
      </c>
      <c r="C21" s="308"/>
      <c r="D21" s="113">
        <v>0.1551336115541766</v>
      </c>
      <c r="E21" s="115">
        <v>71</v>
      </c>
      <c r="F21" s="114">
        <v>70</v>
      </c>
      <c r="G21" s="114">
        <v>74</v>
      </c>
      <c r="H21" s="114">
        <v>76</v>
      </c>
      <c r="I21" s="140">
        <v>72</v>
      </c>
      <c r="J21" s="115">
        <v>-1</v>
      </c>
      <c r="K21" s="116">
        <v>-1.3888888888888888</v>
      </c>
    </row>
    <row r="22" spans="1:255" ht="14.1" customHeight="1" x14ac:dyDescent="0.2">
      <c r="A22" s="306">
        <v>22</v>
      </c>
      <c r="B22" s="307" t="s">
        <v>239</v>
      </c>
      <c r="C22" s="308"/>
      <c r="D22" s="113">
        <v>1.5819258417637163</v>
      </c>
      <c r="E22" s="115">
        <v>724</v>
      </c>
      <c r="F22" s="114">
        <v>704</v>
      </c>
      <c r="G22" s="114">
        <v>741</v>
      </c>
      <c r="H22" s="114">
        <v>735</v>
      </c>
      <c r="I22" s="140">
        <v>708</v>
      </c>
      <c r="J22" s="115">
        <v>16</v>
      </c>
      <c r="K22" s="116">
        <v>2.2598870056497176</v>
      </c>
    </row>
    <row r="23" spans="1:255" ht="14.1" customHeight="1" x14ac:dyDescent="0.2">
      <c r="A23" s="306">
        <v>23</v>
      </c>
      <c r="B23" s="307" t="s">
        <v>240</v>
      </c>
      <c r="C23" s="308"/>
      <c r="D23" s="113">
        <v>0.59212970043918112</v>
      </c>
      <c r="E23" s="115">
        <v>271</v>
      </c>
      <c r="F23" s="114">
        <v>258</v>
      </c>
      <c r="G23" s="114">
        <v>265</v>
      </c>
      <c r="H23" s="114">
        <v>253</v>
      </c>
      <c r="I23" s="140">
        <v>260</v>
      </c>
      <c r="J23" s="115">
        <v>11</v>
      </c>
      <c r="K23" s="116">
        <v>4.2307692307692308</v>
      </c>
    </row>
    <row r="24" spans="1:255" ht="14.1" customHeight="1" x14ac:dyDescent="0.2">
      <c r="A24" s="306">
        <v>24</v>
      </c>
      <c r="B24" s="307" t="s">
        <v>241</v>
      </c>
      <c r="C24" s="308"/>
      <c r="D24" s="113">
        <v>1.4988965848755653</v>
      </c>
      <c r="E24" s="115">
        <v>686</v>
      </c>
      <c r="F24" s="114">
        <v>682</v>
      </c>
      <c r="G24" s="114">
        <v>693</v>
      </c>
      <c r="H24" s="114">
        <v>688</v>
      </c>
      <c r="I24" s="140">
        <v>690</v>
      </c>
      <c r="J24" s="115">
        <v>-4</v>
      </c>
      <c r="K24" s="116">
        <v>-0.57971014492753625</v>
      </c>
    </row>
    <row r="25" spans="1:255" ht="14.1" customHeight="1" x14ac:dyDescent="0.2">
      <c r="A25" s="306">
        <v>25</v>
      </c>
      <c r="B25" s="307" t="s">
        <v>242</v>
      </c>
      <c r="C25" s="308"/>
      <c r="D25" s="113">
        <v>4.9577206284003754</v>
      </c>
      <c r="E25" s="115">
        <v>2269</v>
      </c>
      <c r="F25" s="114">
        <v>2263</v>
      </c>
      <c r="G25" s="114">
        <v>2324</v>
      </c>
      <c r="H25" s="114">
        <v>2079</v>
      </c>
      <c r="I25" s="140">
        <v>2039</v>
      </c>
      <c r="J25" s="115">
        <v>230</v>
      </c>
      <c r="K25" s="116">
        <v>11.280039234919078</v>
      </c>
    </row>
    <row r="26" spans="1:255" ht="14.1" customHeight="1" x14ac:dyDescent="0.2">
      <c r="A26" s="306">
        <v>26</v>
      </c>
      <c r="B26" s="307" t="s">
        <v>243</v>
      </c>
      <c r="C26" s="308"/>
      <c r="D26" s="113">
        <v>2.6503812790875521</v>
      </c>
      <c r="E26" s="115">
        <v>1213</v>
      </c>
      <c r="F26" s="114">
        <v>1211</v>
      </c>
      <c r="G26" s="114">
        <v>1228</v>
      </c>
      <c r="H26" s="114">
        <v>1374</v>
      </c>
      <c r="I26" s="140">
        <v>1393</v>
      </c>
      <c r="J26" s="115">
        <v>-180</v>
      </c>
      <c r="K26" s="116">
        <v>-12.921751615218952</v>
      </c>
    </row>
    <row r="27" spans="1:255" ht="14.1" customHeight="1" x14ac:dyDescent="0.2">
      <c r="A27" s="306">
        <v>27</v>
      </c>
      <c r="B27" s="307" t="s">
        <v>244</v>
      </c>
      <c r="C27" s="308"/>
      <c r="D27" s="113">
        <v>2.5957567679769267</v>
      </c>
      <c r="E27" s="115">
        <v>1188</v>
      </c>
      <c r="F27" s="114">
        <v>1197</v>
      </c>
      <c r="G27" s="114">
        <v>1200</v>
      </c>
      <c r="H27" s="114">
        <v>1173</v>
      </c>
      <c r="I27" s="140">
        <v>1174</v>
      </c>
      <c r="J27" s="115">
        <v>14</v>
      </c>
      <c r="K27" s="116">
        <v>1.192504258943782</v>
      </c>
    </row>
    <row r="28" spans="1:255" ht="14.1" customHeight="1" x14ac:dyDescent="0.2">
      <c r="A28" s="306">
        <v>28</v>
      </c>
      <c r="B28" s="307" t="s">
        <v>245</v>
      </c>
      <c r="C28" s="308"/>
      <c r="D28" s="113">
        <v>0.17042847466515174</v>
      </c>
      <c r="E28" s="115">
        <v>78</v>
      </c>
      <c r="F28" s="114">
        <v>85</v>
      </c>
      <c r="G28" s="114">
        <v>81</v>
      </c>
      <c r="H28" s="114">
        <v>79</v>
      </c>
      <c r="I28" s="140">
        <v>84</v>
      </c>
      <c r="J28" s="115">
        <v>-6</v>
      </c>
      <c r="K28" s="116">
        <v>-7.1428571428571432</v>
      </c>
    </row>
    <row r="29" spans="1:255" ht="14.1" customHeight="1" x14ac:dyDescent="0.2">
      <c r="A29" s="306">
        <v>29</v>
      </c>
      <c r="B29" s="307" t="s">
        <v>246</v>
      </c>
      <c r="C29" s="308"/>
      <c r="D29" s="113">
        <v>3.7122817750781132</v>
      </c>
      <c r="E29" s="115">
        <v>1699</v>
      </c>
      <c r="F29" s="114">
        <v>1761</v>
      </c>
      <c r="G29" s="114">
        <v>1840</v>
      </c>
      <c r="H29" s="114">
        <v>1769</v>
      </c>
      <c r="I29" s="140">
        <v>1655</v>
      </c>
      <c r="J29" s="115">
        <v>44</v>
      </c>
      <c r="K29" s="116">
        <v>2.6586102719033233</v>
      </c>
    </row>
    <row r="30" spans="1:255" ht="14.1" customHeight="1" x14ac:dyDescent="0.2">
      <c r="A30" s="306" t="s">
        <v>247</v>
      </c>
      <c r="B30" s="307" t="s">
        <v>248</v>
      </c>
      <c r="C30" s="308"/>
      <c r="D30" s="113">
        <v>1.2803985404330631</v>
      </c>
      <c r="E30" s="115">
        <v>586</v>
      </c>
      <c r="F30" s="114">
        <v>599</v>
      </c>
      <c r="G30" s="114">
        <v>613</v>
      </c>
      <c r="H30" s="114">
        <v>588</v>
      </c>
      <c r="I30" s="140">
        <v>551</v>
      </c>
      <c r="J30" s="115">
        <v>35</v>
      </c>
      <c r="K30" s="116">
        <v>6.3520871143375679</v>
      </c>
    </row>
    <row r="31" spans="1:255" ht="14.1" customHeight="1" x14ac:dyDescent="0.2">
      <c r="A31" s="306" t="s">
        <v>249</v>
      </c>
      <c r="B31" s="307" t="s">
        <v>250</v>
      </c>
      <c r="C31" s="308"/>
      <c r="D31" s="113">
        <v>2.0888413048703214</v>
      </c>
      <c r="E31" s="115">
        <v>956</v>
      </c>
      <c r="F31" s="114">
        <v>1005</v>
      </c>
      <c r="G31" s="114">
        <v>1070</v>
      </c>
      <c r="H31" s="114">
        <v>1028</v>
      </c>
      <c r="I31" s="140">
        <v>952</v>
      </c>
      <c r="J31" s="115">
        <v>4</v>
      </c>
      <c r="K31" s="116">
        <v>0.42016806722689076</v>
      </c>
    </row>
    <row r="32" spans="1:255" ht="14.1" customHeight="1" x14ac:dyDescent="0.2">
      <c r="A32" s="306">
        <v>31</v>
      </c>
      <c r="B32" s="307" t="s">
        <v>251</v>
      </c>
      <c r="C32" s="308"/>
      <c r="D32" s="113">
        <v>0.68608385954945705</v>
      </c>
      <c r="E32" s="115">
        <v>314</v>
      </c>
      <c r="F32" s="114">
        <v>311</v>
      </c>
      <c r="G32" s="114">
        <v>307</v>
      </c>
      <c r="H32" s="114">
        <v>297</v>
      </c>
      <c r="I32" s="140">
        <v>302</v>
      </c>
      <c r="J32" s="115">
        <v>12</v>
      </c>
      <c r="K32" s="116">
        <v>3.9735099337748343</v>
      </c>
    </row>
    <row r="33" spans="1:11" ht="14.1" customHeight="1" x14ac:dyDescent="0.2">
      <c r="A33" s="306">
        <v>32</v>
      </c>
      <c r="B33" s="307" t="s">
        <v>252</v>
      </c>
      <c r="C33" s="308"/>
      <c r="D33" s="113">
        <v>2.2221251119802479</v>
      </c>
      <c r="E33" s="115">
        <v>1017</v>
      </c>
      <c r="F33" s="114">
        <v>985</v>
      </c>
      <c r="G33" s="114">
        <v>1015</v>
      </c>
      <c r="H33" s="114">
        <v>986</v>
      </c>
      <c r="I33" s="140">
        <v>974</v>
      </c>
      <c r="J33" s="115">
        <v>43</v>
      </c>
      <c r="K33" s="116">
        <v>4.4147843942505132</v>
      </c>
    </row>
    <row r="34" spans="1:11" ht="14.1" customHeight="1" x14ac:dyDescent="0.2">
      <c r="A34" s="306">
        <v>33</v>
      </c>
      <c r="B34" s="307" t="s">
        <v>253</v>
      </c>
      <c r="C34" s="308"/>
      <c r="D34" s="113">
        <v>1.4945266239867152</v>
      </c>
      <c r="E34" s="115">
        <v>684</v>
      </c>
      <c r="F34" s="114">
        <v>678</v>
      </c>
      <c r="G34" s="114">
        <v>714</v>
      </c>
      <c r="H34" s="114">
        <v>706</v>
      </c>
      <c r="I34" s="140">
        <v>705</v>
      </c>
      <c r="J34" s="115">
        <v>-21</v>
      </c>
      <c r="K34" s="116">
        <v>-2.978723404255319</v>
      </c>
    </row>
    <row r="35" spans="1:11" ht="14.1" customHeight="1" x14ac:dyDescent="0.2">
      <c r="A35" s="306">
        <v>34</v>
      </c>
      <c r="B35" s="307" t="s">
        <v>254</v>
      </c>
      <c r="C35" s="308"/>
      <c r="D35" s="113">
        <v>2.4384381759783249</v>
      </c>
      <c r="E35" s="115">
        <v>1116</v>
      </c>
      <c r="F35" s="114">
        <v>1107</v>
      </c>
      <c r="G35" s="114">
        <v>1109</v>
      </c>
      <c r="H35" s="114">
        <v>1149</v>
      </c>
      <c r="I35" s="140">
        <v>1147</v>
      </c>
      <c r="J35" s="115">
        <v>-31</v>
      </c>
      <c r="K35" s="116">
        <v>-2.7027027027027026</v>
      </c>
    </row>
    <row r="36" spans="1:11" ht="14.1" customHeight="1" x14ac:dyDescent="0.2">
      <c r="A36" s="306">
        <v>41</v>
      </c>
      <c r="B36" s="307" t="s">
        <v>255</v>
      </c>
      <c r="C36" s="308"/>
      <c r="D36" s="113">
        <v>1.2956934035440384</v>
      </c>
      <c r="E36" s="115">
        <v>593</v>
      </c>
      <c r="F36" s="114">
        <v>595</v>
      </c>
      <c r="G36" s="114">
        <v>599</v>
      </c>
      <c r="H36" s="114">
        <v>586</v>
      </c>
      <c r="I36" s="140">
        <v>586</v>
      </c>
      <c r="J36" s="115">
        <v>7</v>
      </c>
      <c r="K36" s="116">
        <v>1.1945392491467577</v>
      </c>
    </row>
    <row r="37" spans="1:11" ht="14.1" customHeight="1" x14ac:dyDescent="0.2">
      <c r="A37" s="306">
        <v>42</v>
      </c>
      <c r="B37" s="307" t="s">
        <v>256</v>
      </c>
      <c r="C37" s="308"/>
      <c r="D37" s="113">
        <v>0.11798894399895121</v>
      </c>
      <c r="E37" s="115">
        <v>54</v>
      </c>
      <c r="F37" s="114">
        <v>55</v>
      </c>
      <c r="G37" s="114">
        <v>56</v>
      </c>
      <c r="H37" s="114" t="s">
        <v>513</v>
      </c>
      <c r="I37" s="140">
        <v>57</v>
      </c>
      <c r="J37" s="115">
        <v>-3</v>
      </c>
      <c r="K37" s="116">
        <v>-5.2631578947368425</v>
      </c>
    </row>
    <row r="38" spans="1:11" ht="14.1" customHeight="1" x14ac:dyDescent="0.2">
      <c r="A38" s="306">
        <v>43</v>
      </c>
      <c r="B38" s="307" t="s">
        <v>257</v>
      </c>
      <c r="C38" s="308"/>
      <c r="D38" s="113">
        <v>2.250529857757773</v>
      </c>
      <c r="E38" s="115">
        <v>1030</v>
      </c>
      <c r="F38" s="114">
        <v>1024</v>
      </c>
      <c r="G38" s="114">
        <v>1013</v>
      </c>
      <c r="H38" s="114">
        <v>947</v>
      </c>
      <c r="I38" s="140">
        <v>954</v>
      </c>
      <c r="J38" s="115">
        <v>76</v>
      </c>
      <c r="K38" s="116">
        <v>7.9664570230607969</v>
      </c>
    </row>
    <row r="39" spans="1:11" ht="14.1" customHeight="1" x14ac:dyDescent="0.2">
      <c r="A39" s="306">
        <v>51</v>
      </c>
      <c r="B39" s="307" t="s">
        <v>258</v>
      </c>
      <c r="C39" s="308"/>
      <c r="D39" s="113">
        <v>4.6561933270697224</v>
      </c>
      <c r="E39" s="115">
        <v>2131</v>
      </c>
      <c r="F39" s="114">
        <v>2080</v>
      </c>
      <c r="G39" s="114">
        <v>2110</v>
      </c>
      <c r="H39" s="114">
        <v>2047</v>
      </c>
      <c r="I39" s="140">
        <v>2020</v>
      </c>
      <c r="J39" s="115">
        <v>111</v>
      </c>
      <c r="K39" s="116">
        <v>5.4950495049504955</v>
      </c>
    </row>
    <row r="40" spans="1:11" ht="14.1" customHeight="1" x14ac:dyDescent="0.2">
      <c r="A40" s="306" t="s">
        <v>259</v>
      </c>
      <c r="B40" s="307" t="s">
        <v>260</v>
      </c>
      <c r="C40" s="308"/>
      <c r="D40" s="113">
        <v>3.8739703279655648</v>
      </c>
      <c r="E40" s="115">
        <v>1773</v>
      </c>
      <c r="F40" s="114">
        <v>1728</v>
      </c>
      <c r="G40" s="114">
        <v>1759</v>
      </c>
      <c r="H40" s="114">
        <v>1765</v>
      </c>
      <c r="I40" s="140">
        <v>1740</v>
      </c>
      <c r="J40" s="115">
        <v>33</v>
      </c>
      <c r="K40" s="116">
        <v>1.896551724137931</v>
      </c>
    </row>
    <row r="41" spans="1:11" ht="14.1" customHeight="1" x14ac:dyDescent="0.2">
      <c r="A41" s="306"/>
      <c r="B41" s="307" t="s">
        <v>261</v>
      </c>
      <c r="C41" s="308"/>
      <c r="D41" s="113">
        <v>3.0633425830838812</v>
      </c>
      <c r="E41" s="115">
        <v>1402</v>
      </c>
      <c r="F41" s="114">
        <v>1355</v>
      </c>
      <c r="G41" s="114">
        <v>1397</v>
      </c>
      <c r="H41" s="114">
        <v>1399</v>
      </c>
      <c r="I41" s="140">
        <v>1379</v>
      </c>
      <c r="J41" s="115">
        <v>23</v>
      </c>
      <c r="K41" s="116">
        <v>1.6678752719361856</v>
      </c>
    </row>
    <row r="42" spans="1:11" ht="14.1" customHeight="1" x14ac:dyDescent="0.2">
      <c r="A42" s="306">
        <v>52</v>
      </c>
      <c r="B42" s="307" t="s">
        <v>262</v>
      </c>
      <c r="C42" s="308"/>
      <c r="D42" s="113">
        <v>2.1893504053138724</v>
      </c>
      <c r="E42" s="115">
        <v>1002</v>
      </c>
      <c r="F42" s="114">
        <v>1032</v>
      </c>
      <c r="G42" s="114">
        <v>1042</v>
      </c>
      <c r="H42" s="114">
        <v>1029</v>
      </c>
      <c r="I42" s="140">
        <v>1032</v>
      </c>
      <c r="J42" s="115">
        <v>-30</v>
      </c>
      <c r="K42" s="116">
        <v>-2.9069767441860463</v>
      </c>
    </row>
    <row r="43" spans="1:11" ht="14.1" customHeight="1" x14ac:dyDescent="0.2">
      <c r="A43" s="306" t="s">
        <v>263</v>
      </c>
      <c r="B43" s="307" t="s">
        <v>264</v>
      </c>
      <c r="C43" s="308"/>
      <c r="D43" s="113">
        <v>1.9031179670941945</v>
      </c>
      <c r="E43" s="115">
        <v>871</v>
      </c>
      <c r="F43" s="114">
        <v>900</v>
      </c>
      <c r="G43" s="114">
        <v>903</v>
      </c>
      <c r="H43" s="114">
        <v>889</v>
      </c>
      <c r="I43" s="140">
        <v>891</v>
      </c>
      <c r="J43" s="115">
        <v>-20</v>
      </c>
      <c r="K43" s="116">
        <v>-2.244668911335578</v>
      </c>
    </row>
    <row r="44" spans="1:11" ht="14.1" customHeight="1" x14ac:dyDescent="0.2">
      <c r="A44" s="306">
        <v>53</v>
      </c>
      <c r="B44" s="307" t="s">
        <v>265</v>
      </c>
      <c r="C44" s="308"/>
      <c r="D44" s="113">
        <v>0.77129809688203288</v>
      </c>
      <c r="E44" s="115">
        <v>353</v>
      </c>
      <c r="F44" s="114">
        <v>362</v>
      </c>
      <c r="G44" s="114">
        <v>356</v>
      </c>
      <c r="H44" s="114">
        <v>373</v>
      </c>
      <c r="I44" s="140">
        <v>382</v>
      </c>
      <c r="J44" s="115">
        <v>-29</v>
      </c>
      <c r="K44" s="116">
        <v>-7.5916230366492146</v>
      </c>
    </row>
    <row r="45" spans="1:11" ht="14.1" customHeight="1" x14ac:dyDescent="0.2">
      <c r="A45" s="306" t="s">
        <v>266</v>
      </c>
      <c r="B45" s="307" t="s">
        <v>267</v>
      </c>
      <c r="C45" s="308"/>
      <c r="D45" s="113">
        <v>0.66423405510520683</v>
      </c>
      <c r="E45" s="115">
        <v>304</v>
      </c>
      <c r="F45" s="114">
        <v>315</v>
      </c>
      <c r="G45" s="114">
        <v>311</v>
      </c>
      <c r="H45" s="114">
        <v>325</v>
      </c>
      <c r="I45" s="140">
        <v>336</v>
      </c>
      <c r="J45" s="115">
        <v>-32</v>
      </c>
      <c r="K45" s="116">
        <v>-9.5238095238095237</v>
      </c>
    </row>
    <row r="46" spans="1:11" ht="14.1" customHeight="1" x14ac:dyDescent="0.2">
      <c r="A46" s="306">
        <v>54</v>
      </c>
      <c r="B46" s="307" t="s">
        <v>268</v>
      </c>
      <c r="C46" s="308"/>
      <c r="D46" s="113">
        <v>2.5214674328664759</v>
      </c>
      <c r="E46" s="115">
        <v>1154</v>
      </c>
      <c r="F46" s="114">
        <v>1147</v>
      </c>
      <c r="G46" s="114">
        <v>1162</v>
      </c>
      <c r="H46" s="114">
        <v>1185</v>
      </c>
      <c r="I46" s="140">
        <v>1174</v>
      </c>
      <c r="J46" s="115">
        <v>-20</v>
      </c>
      <c r="K46" s="116">
        <v>-1.7035775127768313</v>
      </c>
    </row>
    <row r="47" spans="1:11" ht="14.1" customHeight="1" x14ac:dyDescent="0.2">
      <c r="A47" s="306">
        <v>61</v>
      </c>
      <c r="B47" s="307" t="s">
        <v>269</v>
      </c>
      <c r="C47" s="308"/>
      <c r="D47" s="113">
        <v>3.7232066773002384</v>
      </c>
      <c r="E47" s="115">
        <v>1704</v>
      </c>
      <c r="F47" s="114">
        <v>1702</v>
      </c>
      <c r="G47" s="114">
        <v>1714</v>
      </c>
      <c r="H47" s="114">
        <v>1679</v>
      </c>
      <c r="I47" s="140">
        <v>1671</v>
      </c>
      <c r="J47" s="115">
        <v>33</v>
      </c>
      <c r="K47" s="116">
        <v>1.9748653500897666</v>
      </c>
    </row>
    <row r="48" spans="1:11" ht="14.1" customHeight="1" x14ac:dyDescent="0.2">
      <c r="A48" s="306">
        <v>62</v>
      </c>
      <c r="B48" s="307" t="s">
        <v>270</v>
      </c>
      <c r="C48" s="308"/>
      <c r="D48" s="113">
        <v>7.669281359931829</v>
      </c>
      <c r="E48" s="115">
        <v>3510</v>
      </c>
      <c r="F48" s="114">
        <v>3601</v>
      </c>
      <c r="G48" s="114">
        <v>3584</v>
      </c>
      <c r="H48" s="114">
        <v>3502</v>
      </c>
      <c r="I48" s="140">
        <v>3485</v>
      </c>
      <c r="J48" s="115">
        <v>25</v>
      </c>
      <c r="K48" s="116">
        <v>0.71736011477761841</v>
      </c>
    </row>
    <row r="49" spans="1:11" ht="14.1" customHeight="1" x14ac:dyDescent="0.2">
      <c r="A49" s="306">
        <v>63</v>
      </c>
      <c r="B49" s="307" t="s">
        <v>271</v>
      </c>
      <c r="C49" s="308"/>
      <c r="D49" s="113">
        <v>2.6875259466427774</v>
      </c>
      <c r="E49" s="115">
        <v>1230</v>
      </c>
      <c r="F49" s="114">
        <v>1359</v>
      </c>
      <c r="G49" s="114">
        <v>1543</v>
      </c>
      <c r="H49" s="114">
        <v>1549</v>
      </c>
      <c r="I49" s="140">
        <v>1347</v>
      </c>
      <c r="J49" s="115">
        <v>-117</v>
      </c>
      <c r="K49" s="116">
        <v>-8.6859688195991094</v>
      </c>
    </row>
    <row r="50" spans="1:11" ht="14.1" customHeight="1" x14ac:dyDescent="0.2">
      <c r="A50" s="306" t="s">
        <v>272</v>
      </c>
      <c r="B50" s="307" t="s">
        <v>273</v>
      </c>
      <c r="C50" s="308"/>
      <c r="D50" s="113">
        <v>0.69045382043830705</v>
      </c>
      <c r="E50" s="115">
        <v>316</v>
      </c>
      <c r="F50" s="114">
        <v>355</v>
      </c>
      <c r="G50" s="114">
        <v>404</v>
      </c>
      <c r="H50" s="114">
        <v>395</v>
      </c>
      <c r="I50" s="140">
        <v>343</v>
      </c>
      <c r="J50" s="115">
        <v>-27</v>
      </c>
      <c r="K50" s="116">
        <v>-7.8717201166180759</v>
      </c>
    </row>
    <row r="51" spans="1:11" ht="14.1" customHeight="1" x14ac:dyDescent="0.2">
      <c r="A51" s="306" t="s">
        <v>274</v>
      </c>
      <c r="B51" s="307" t="s">
        <v>275</v>
      </c>
      <c r="C51" s="308"/>
      <c r="D51" s="113">
        <v>1.6409203137631918</v>
      </c>
      <c r="E51" s="115">
        <v>751</v>
      </c>
      <c r="F51" s="114">
        <v>833</v>
      </c>
      <c r="G51" s="114">
        <v>962</v>
      </c>
      <c r="H51" s="114">
        <v>979</v>
      </c>
      <c r="I51" s="140">
        <v>840</v>
      </c>
      <c r="J51" s="115">
        <v>-89</v>
      </c>
      <c r="K51" s="116">
        <v>-10.595238095238095</v>
      </c>
    </row>
    <row r="52" spans="1:11" ht="14.1" customHeight="1" x14ac:dyDescent="0.2">
      <c r="A52" s="306">
        <v>71</v>
      </c>
      <c r="B52" s="307" t="s">
        <v>276</v>
      </c>
      <c r="C52" s="308"/>
      <c r="D52" s="113">
        <v>11.589136277230319</v>
      </c>
      <c r="E52" s="115">
        <v>5304</v>
      </c>
      <c r="F52" s="114">
        <v>5323</v>
      </c>
      <c r="G52" s="114">
        <v>5296</v>
      </c>
      <c r="H52" s="114">
        <v>5305</v>
      </c>
      <c r="I52" s="140">
        <v>5294</v>
      </c>
      <c r="J52" s="115">
        <v>10</v>
      </c>
      <c r="K52" s="116">
        <v>0.18889308651303363</v>
      </c>
    </row>
    <row r="53" spans="1:11" ht="14.1" customHeight="1" x14ac:dyDescent="0.2">
      <c r="A53" s="306" t="s">
        <v>277</v>
      </c>
      <c r="B53" s="307" t="s">
        <v>278</v>
      </c>
      <c r="C53" s="308"/>
      <c r="D53" s="113">
        <v>3.4260493368584353</v>
      </c>
      <c r="E53" s="115">
        <v>1568</v>
      </c>
      <c r="F53" s="114">
        <v>1577</v>
      </c>
      <c r="G53" s="114">
        <v>1570</v>
      </c>
      <c r="H53" s="114">
        <v>1574</v>
      </c>
      <c r="I53" s="140">
        <v>1556</v>
      </c>
      <c r="J53" s="115">
        <v>12</v>
      </c>
      <c r="K53" s="116">
        <v>0.77120822622107965</v>
      </c>
    </row>
    <row r="54" spans="1:11" ht="14.1" customHeight="1" x14ac:dyDescent="0.2">
      <c r="A54" s="306" t="s">
        <v>279</v>
      </c>
      <c r="B54" s="307" t="s">
        <v>280</v>
      </c>
      <c r="C54" s="308"/>
      <c r="D54" s="113">
        <v>6.8695785172722701</v>
      </c>
      <c r="E54" s="115">
        <v>3144</v>
      </c>
      <c r="F54" s="114">
        <v>3160</v>
      </c>
      <c r="G54" s="114">
        <v>3148</v>
      </c>
      <c r="H54" s="114">
        <v>3144</v>
      </c>
      <c r="I54" s="140">
        <v>3152</v>
      </c>
      <c r="J54" s="115">
        <v>-8</v>
      </c>
      <c r="K54" s="116">
        <v>-0.25380710659898476</v>
      </c>
    </row>
    <row r="55" spans="1:11" ht="14.1" customHeight="1" x14ac:dyDescent="0.2">
      <c r="A55" s="306">
        <v>72</v>
      </c>
      <c r="B55" s="307" t="s">
        <v>281</v>
      </c>
      <c r="C55" s="308"/>
      <c r="D55" s="113">
        <v>3.7472414621889136</v>
      </c>
      <c r="E55" s="115">
        <v>1715</v>
      </c>
      <c r="F55" s="114">
        <v>1709</v>
      </c>
      <c r="G55" s="114">
        <v>1721</v>
      </c>
      <c r="H55" s="114">
        <v>1670</v>
      </c>
      <c r="I55" s="140">
        <v>1658</v>
      </c>
      <c r="J55" s="115">
        <v>57</v>
      </c>
      <c r="K55" s="116">
        <v>3.4378769601930035</v>
      </c>
    </row>
    <row r="56" spans="1:11" ht="14.1" customHeight="1" x14ac:dyDescent="0.2">
      <c r="A56" s="306" t="s">
        <v>282</v>
      </c>
      <c r="B56" s="307" t="s">
        <v>283</v>
      </c>
      <c r="C56" s="308"/>
      <c r="D56" s="113">
        <v>1.557891056875041</v>
      </c>
      <c r="E56" s="115">
        <v>713</v>
      </c>
      <c r="F56" s="114">
        <v>709</v>
      </c>
      <c r="G56" s="114">
        <v>717</v>
      </c>
      <c r="H56" s="114">
        <v>688</v>
      </c>
      <c r="I56" s="140">
        <v>680</v>
      </c>
      <c r="J56" s="115">
        <v>33</v>
      </c>
      <c r="K56" s="116">
        <v>4.8529411764705879</v>
      </c>
    </row>
    <row r="57" spans="1:11" ht="14.1" customHeight="1" x14ac:dyDescent="0.2">
      <c r="A57" s="306" t="s">
        <v>284</v>
      </c>
      <c r="B57" s="307" t="s">
        <v>285</v>
      </c>
      <c r="C57" s="308"/>
      <c r="D57" s="113">
        <v>1.4005724648764393</v>
      </c>
      <c r="E57" s="115">
        <v>641</v>
      </c>
      <c r="F57" s="114">
        <v>642</v>
      </c>
      <c r="G57" s="114">
        <v>639</v>
      </c>
      <c r="H57" s="114">
        <v>632</v>
      </c>
      <c r="I57" s="140">
        <v>627</v>
      </c>
      <c r="J57" s="115">
        <v>14</v>
      </c>
      <c r="K57" s="116">
        <v>2.2328548644338118</v>
      </c>
    </row>
    <row r="58" spans="1:11" ht="14.1" customHeight="1" x14ac:dyDescent="0.2">
      <c r="A58" s="306">
        <v>73</v>
      </c>
      <c r="B58" s="307" t="s">
        <v>286</v>
      </c>
      <c r="C58" s="308"/>
      <c r="D58" s="113">
        <v>3.4435291804138353</v>
      </c>
      <c r="E58" s="115">
        <v>1576</v>
      </c>
      <c r="F58" s="114">
        <v>1564</v>
      </c>
      <c r="G58" s="114">
        <v>1555</v>
      </c>
      <c r="H58" s="114">
        <v>1516</v>
      </c>
      <c r="I58" s="140">
        <v>1514</v>
      </c>
      <c r="J58" s="115">
        <v>62</v>
      </c>
      <c r="K58" s="116">
        <v>4.0951122853368558</v>
      </c>
    </row>
    <row r="59" spans="1:11" ht="14.1" customHeight="1" x14ac:dyDescent="0.2">
      <c r="A59" s="306" t="s">
        <v>287</v>
      </c>
      <c r="B59" s="307" t="s">
        <v>288</v>
      </c>
      <c r="C59" s="308"/>
      <c r="D59" s="113">
        <v>3.0327528568619311</v>
      </c>
      <c r="E59" s="115">
        <v>1388</v>
      </c>
      <c r="F59" s="114">
        <v>1375</v>
      </c>
      <c r="G59" s="114">
        <v>1369</v>
      </c>
      <c r="H59" s="114">
        <v>1331</v>
      </c>
      <c r="I59" s="140">
        <v>1328</v>
      </c>
      <c r="J59" s="115">
        <v>60</v>
      </c>
      <c r="K59" s="116">
        <v>4.5180722891566267</v>
      </c>
    </row>
    <row r="60" spans="1:11" ht="14.1" customHeight="1" x14ac:dyDescent="0.2">
      <c r="A60" s="306">
        <v>81</v>
      </c>
      <c r="B60" s="307" t="s">
        <v>289</v>
      </c>
      <c r="C60" s="308"/>
      <c r="D60" s="113">
        <v>8.6874822470338895</v>
      </c>
      <c r="E60" s="115">
        <v>3976</v>
      </c>
      <c r="F60" s="114">
        <v>3967</v>
      </c>
      <c r="G60" s="114">
        <v>3933</v>
      </c>
      <c r="H60" s="114">
        <v>3844</v>
      </c>
      <c r="I60" s="140">
        <v>3872</v>
      </c>
      <c r="J60" s="115">
        <v>104</v>
      </c>
      <c r="K60" s="116">
        <v>2.6859504132231407</v>
      </c>
    </row>
    <row r="61" spans="1:11" ht="14.1" customHeight="1" x14ac:dyDescent="0.2">
      <c r="A61" s="306" t="s">
        <v>290</v>
      </c>
      <c r="B61" s="307" t="s">
        <v>291</v>
      </c>
      <c r="C61" s="308"/>
      <c r="D61" s="113">
        <v>2.3575938995345993</v>
      </c>
      <c r="E61" s="115">
        <v>1079</v>
      </c>
      <c r="F61" s="114">
        <v>1080</v>
      </c>
      <c r="G61" s="114">
        <v>1084</v>
      </c>
      <c r="H61" s="114">
        <v>1038</v>
      </c>
      <c r="I61" s="140">
        <v>1054</v>
      </c>
      <c r="J61" s="115">
        <v>25</v>
      </c>
      <c r="K61" s="116">
        <v>2.3719165085388996</v>
      </c>
    </row>
    <row r="62" spans="1:11" ht="14.1" customHeight="1" x14ac:dyDescent="0.2">
      <c r="A62" s="306" t="s">
        <v>292</v>
      </c>
      <c r="B62" s="307" t="s">
        <v>293</v>
      </c>
      <c r="C62" s="308"/>
      <c r="D62" s="113">
        <v>3.3233552559704589</v>
      </c>
      <c r="E62" s="115">
        <v>1521</v>
      </c>
      <c r="F62" s="114">
        <v>1533</v>
      </c>
      <c r="G62" s="114">
        <v>1512</v>
      </c>
      <c r="H62" s="114">
        <v>1497</v>
      </c>
      <c r="I62" s="140">
        <v>1506</v>
      </c>
      <c r="J62" s="115">
        <v>15</v>
      </c>
      <c r="K62" s="116">
        <v>0.99601593625498008</v>
      </c>
    </row>
    <row r="63" spans="1:11" ht="14.1" customHeight="1" x14ac:dyDescent="0.2">
      <c r="A63" s="306"/>
      <c r="B63" s="307" t="s">
        <v>294</v>
      </c>
      <c r="C63" s="308"/>
      <c r="D63" s="113">
        <v>3.0327528568619311</v>
      </c>
      <c r="E63" s="115">
        <v>1388</v>
      </c>
      <c r="F63" s="114">
        <v>1397</v>
      </c>
      <c r="G63" s="114">
        <v>1379</v>
      </c>
      <c r="H63" s="114">
        <v>1370</v>
      </c>
      <c r="I63" s="140">
        <v>1376</v>
      </c>
      <c r="J63" s="115">
        <v>12</v>
      </c>
      <c r="K63" s="116">
        <v>0.87209302325581395</v>
      </c>
    </row>
    <row r="64" spans="1:11" ht="14.1" customHeight="1" x14ac:dyDescent="0.2">
      <c r="A64" s="306" t="s">
        <v>295</v>
      </c>
      <c r="B64" s="307" t="s">
        <v>296</v>
      </c>
      <c r="C64" s="308"/>
      <c r="D64" s="113">
        <v>0.83684751021478354</v>
      </c>
      <c r="E64" s="115">
        <v>383</v>
      </c>
      <c r="F64" s="114">
        <v>374</v>
      </c>
      <c r="G64" s="114">
        <v>365</v>
      </c>
      <c r="H64" s="114">
        <v>353</v>
      </c>
      <c r="I64" s="140">
        <v>343</v>
      </c>
      <c r="J64" s="115">
        <v>40</v>
      </c>
      <c r="K64" s="116">
        <v>11.661807580174926</v>
      </c>
    </row>
    <row r="65" spans="1:11" ht="14.1" customHeight="1" x14ac:dyDescent="0.2">
      <c r="A65" s="306" t="s">
        <v>297</v>
      </c>
      <c r="B65" s="307" t="s">
        <v>298</v>
      </c>
      <c r="C65" s="308"/>
      <c r="D65" s="113">
        <v>1.1558546551008368</v>
      </c>
      <c r="E65" s="115">
        <v>529</v>
      </c>
      <c r="F65" s="114">
        <v>517</v>
      </c>
      <c r="G65" s="114">
        <v>522</v>
      </c>
      <c r="H65" s="114">
        <v>510</v>
      </c>
      <c r="I65" s="140">
        <v>516</v>
      </c>
      <c r="J65" s="115">
        <v>13</v>
      </c>
      <c r="K65" s="116">
        <v>2.5193798449612403</v>
      </c>
    </row>
    <row r="66" spans="1:11" ht="14.1" customHeight="1" x14ac:dyDescent="0.2">
      <c r="A66" s="306">
        <v>82</v>
      </c>
      <c r="B66" s="307" t="s">
        <v>299</v>
      </c>
      <c r="C66" s="308"/>
      <c r="D66" s="113">
        <v>3.3146153341927591</v>
      </c>
      <c r="E66" s="115">
        <v>1517</v>
      </c>
      <c r="F66" s="114">
        <v>1526</v>
      </c>
      <c r="G66" s="114">
        <v>1530</v>
      </c>
      <c r="H66" s="114">
        <v>1505</v>
      </c>
      <c r="I66" s="140">
        <v>1506</v>
      </c>
      <c r="J66" s="115">
        <v>11</v>
      </c>
      <c r="K66" s="116">
        <v>0.73041168658698541</v>
      </c>
    </row>
    <row r="67" spans="1:11" ht="14.1" customHeight="1" x14ac:dyDescent="0.2">
      <c r="A67" s="306" t="s">
        <v>300</v>
      </c>
      <c r="B67" s="307" t="s">
        <v>301</v>
      </c>
      <c r="C67" s="308"/>
      <c r="D67" s="113">
        <v>2.2133851902025476</v>
      </c>
      <c r="E67" s="115">
        <v>1013</v>
      </c>
      <c r="F67" s="114">
        <v>1030</v>
      </c>
      <c r="G67" s="114">
        <v>1023</v>
      </c>
      <c r="H67" s="114">
        <v>1010</v>
      </c>
      <c r="I67" s="140">
        <v>1010</v>
      </c>
      <c r="J67" s="115">
        <v>3</v>
      </c>
      <c r="K67" s="116">
        <v>0.29702970297029702</v>
      </c>
    </row>
    <row r="68" spans="1:11" ht="14.1" customHeight="1" x14ac:dyDescent="0.2">
      <c r="A68" s="306" t="s">
        <v>302</v>
      </c>
      <c r="B68" s="307" t="s">
        <v>303</v>
      </c>
      <c r="C68" s="308"/>
      <c r="D68" s="113">
        <v>0.683898879105032</v>
      </c>
      <c r="E68" s="115">
        <v>313</v>
      </c>
      <c r="F68" s="114">
        <v>308</v>
      </c>
      <c r="G68" s="114">
        <v>309</v>
      </c>
      <c r="H68" s="114">
        <v>303</v>
      </c>
      <c r="I68" s="140">
        <v>304</v>
      </c>
      <c r="J68" s="115">
        <v>9</v>
      </c>
      <c r="K68" s="116">
        <v>2.9605263157894739</v>
      </c>
    </row>
    <row r="69" spans="1:11" ht="14.1" customHeight="1" x14ac:dyDescent="0.2">
      <c r="A69" s="306">
        <v>83</v>
      </c>
      <c r="B69" s="307" t="s">
        <v>304</v>
      </c>
      <c r="C69" s="308"/>
      <c r="D69" s="113">
        <v>9.006489391919942</v>
      </c>
      <c r="E69" s="115">
        <v>4122</v>
      </c>
      <c r="F69" s="114">
        <v>4146</v>
      </c>
      <c r="G69" s="114">
        <v>4140</v>
      </c>
      <c r="H69" s="114">
        <v>4036</v>
      </c>
      <c r="I69" s="140">
        <v>4046</v>
      </c>
      <c r="J69" s="115">
        <v>76</v>
      </c>
      <c r="K69" s="116">
        <v>1.8783984181908058</v>
      </c>
    </row>
    <row r="70" spans="1:11" ht="14.1" customHeight="1" x14ac:dyDescent="0.2">
      <c r="A70" s="306" t="s">
        <v>305</v>
      </c>
      <c r="B70" s="307" t="s">
        <v>306</v>
      </c>
      <c r="C70" s="308"/>
      <c r="D70" s="113">
        <v>7.6758363012651039</v>
      </c>
      <c r="E70" s="115">
        <v>3513</v>
      </c>
      <c r="F70" s="114">
        <v>3530</v>
      </c>
      <c r="G70" s="114">
        <v>3524</v>
      </c>
      <c r="H70" s="114">
        <v>3414</v>
      </c>
      <c r="I70" s="140">
        <v>3427</v>
      </c>
      <c r="J70" s="115">
        <v>86</v>
      </c>
      <c r="K70" s="116">
        <v>2.5094835132769187</v>
      </c>
    </row>
    <row r="71" spans="1:11" ht="14.1" customHeight="1" x14ac:dyDescent="0.2">
      <c r="A71" s="306"/>
      <c r="B71" s="307" t="s">
        <v>307</v>
      </c>
      <c r="C71" s="308"/>
      <c r="D71" s="113">
        <v>4.3743308497388949</v>
      </c>
      <c r="E71" s="115">
        <v>2002</v>
      </c>
      <c r="F71" s="114">
        <v>2014</v>
      </c>
      <c r="G71" s="114">
        <v>2007</v>
      </c>
      <c r="H71" s="114">
        <v>1927</v>
      </c>
      <c r="I71" s="140">
        <v>1927</v>
      </c>
      <c r="J71" s="115">
        <v>75</v>
      </c>
      <c r="K71" s="116">
        <v>3.8920601971977167</v>
      </c>
    </row>
    <row r="72" spans="1:11" ht="14.1" customHeight="1" x14ac:dyDescent="0.2">
      <c r="A72" s="306">
        <v>84</v>
      </c>
      <c r="B72" s="307" t="s">
        <v>308</v>
      </c>
      <c r="C72" s="308"/>
      <c r="D72" s="113">
        <v>1.7348744728734677</v>
      </c>
      <c r="E72" s="115">
        <v>794</v>
      </c>
      <c r="F72" s="114">
        <v>807</v>
      </c>
      <c r="G72" s="114">
        <v>801</v>
      </c>
      <c r="H72" s="114">
        <v>722</v>
      </c>
      <c r="I72" s="140">
        <v>755</v>
      </c>
      <c r="J72" s="115">
        <v>39</v>
      </c>
      <c r="K72" s="116">
        <v>5.1655629139072845</v>
      </c>
    </row>
    <row r="73" spans="1:11" ht="14.1" customHeight="1" x14ac:dyDescent="0.2">
      <c r="A73" s="306" t="s">
        <v>309</v>
      </c>
      <c r="B73" s="307" t="s">
        <v>310</v>
      </c>
      <c r="C73" s="308"/>
      <c r="D73" s="113">
        <v>0.5790198177726309</v>
      </c>
      <c r="E73" s="115">
        <v>265</v>
      </c>
      <c r="F73" s="114">
        <v>266</v>
      </c>
      <c r="G73" s="114">
        <v>258</v>
      </c>
      <c r="H73" s="114">
        <v>241</v>
      </c>
      <c r="I73" s="140">
        <v>271</v>
      </c>
      <c r="J73" s="115">
        <v>-6</v>
      </c>
      <c r="K73" s="116">
        <v>-2.2140221402214024</v>
      </c>
    </row>
    <row r="74" spans="1:11" ht="14.1" customHeight="1" x14ac:dyDescent="0.2">
      <c r="A74" s="306" t="s">
        <v>311</v>
      </c>
      <c r="B74" s="307" t="s">
        <v>312</v>
      </c>
      <c r="C74" s="308"/>
      <c r="D74" s="113">
        <v>0.12672886577665129</v>
      </c>
      <c r="E74" s="115">
        <v>58</v>
      </c>
      <c r="F74" s="114">
        <v>57</v>
      </c>
      <c r="G74" s="114">
        <v>58</v>
      </c>
      <c r="H74" s="114">
        <v>49</v>
      </c>
      <c r="I74" s="140">
        <v>49</v>
      </c>
      <c r="J74" s="115">
        <v>9</v>
      </c>
      <c r="K74" s="116">
        <v>18.367346938775512</v>
      </c>
    </row>
    <row r="75" spans="1:11" ht="14.1" customHeight="1" x14ac:dyDescent="0.2">
      <c r="A75" s="306" t="s">
        <v>313</v>
      </c>
      <c r="B75" s="307" t="s">
        <v>314</v>
      </c>
      <c r="C75" s="308"/>
      <c r="D75" s="113">
        <v>0.57683483732820595</v>
      </c>
      <c r="E75" s="115">
        <v>264</v>
      </c>
      <c r="F75" s="114">
        <v>268</v>
      </c>
      <c r="G75" s="114">
        <v>272</v>
      </c>
      <c r="H75" s="114">
        <v>243</v>
      </c>
      <c r="I75" s="140">
        <v>247</v>
      </c>
      <c r="J75" s="115">
        <v>17</v>
      </c>
      <c r="K75" s="116">
        <v>6.8825910931174086</v>
      </c>
    </row>
    <row r="76" spans="1:11" ht="14.1" customHeight="1" x14ac:dyDescent="0.2">
      <c r="A76" s="306">
        <v>91</v>
      </c>
      <c r="B76" s="307" t="s">
        <v>315</v>
      </c>
      <c r="C76" s="308"/>
      <c r="D76" s="113">
        <v>0.36270675377455369</v>
      </c>
      <c r="E76" s="115">
        <v>166</v>
      </c>
      <c r="F76" s="114">
        <v>166</v>
      </c>
      <c r="G76" s="114">
        <v>163</v>
      </c>
      <c r="H76" s="114">
        <v>159</v>
      </c>
      <c r="I76" s="140">
        <v>162</v>
      </c>
      <c r="J76" s="115">
        <v>4</v>
      </c>
      <c r="K76" s="116">
        <v>2.4691358024691357</v>
      </c>
    </row>
    <row r="77" spans="1:11" ht="14.1" customHeight="1" x14ac:dyDescent="0.2">
      <c r="A77" s="306">
        <v>92</v>
      </c>
      <c r="B77" s="307" t="s">
        <v>316</v>
      </c>
      <c r="C77" s="308"/>
      <c r="D77" s="113">
        <v>2.2985994275351236</v>
      </c>
      <c r="E77" s="115">
        <v>1052</v>
      </c>
      <c r="F77" s="114">
        <v>1051</v>
      </c>
      <c r="G77" s="114">
        <v>1052</v>
      </c>
      <c r="H77" s="114">
        <v>955</v>
      </c>
      <c r="I77" s="140">
        <v>939</v>
      </c>
      <c r="J77" s="115">
        <v>113</v>
      </c>
      <c r="K77" s="116">
        <v>12.034078807241746</v>
      </c>
    </row>
    <row r="78" spans="1:11" ht="14.1" customHeight="1" x14ac:dyDescent="0.2">
      <c r="A78" s="306">
        <v>93</v>
      </c>
      <c r="B78" s="307" t="s">
        <v>317</v>
      </c>
      <c r="C78" s="308"/>
      <c r="D78" s="113">
        <v>0.24690279022002753</v>
      </c>
      <c r="E78" s="115">
        <v>113</v>
      </c>
      <c r="F78" s="114">
        <v>115</v>
      </c>
      <c r="G78" s="114">
        <v>120</v>
      </c>
      <c r="H78" s="114">
        <v>123</v>
      </c>
      <c r="I78" s="140">
        <v>130</v>
      </c>
      <c r="J78" s="115">
        <v>-17</v>
      </c>
      <c r="K78" s="116">
        <v>-13.076923076923077</v>
      </c>
    </row>
    <row r="79" spans="1:11" ht="14.1" customHeight="1" x14ac:dyDescent="0.2">
      <c r="A79" s="306">
        <v>94</v>
      </c>
      <c r="B79" s="307" t="s">
        <v>318</v>
      </c>
      <c r="C79" s="308"/>
      <c r="D79" s="113">
        <v>0.11361898311010117</v>
      </c>
      <c r="E79" s="115">
        <v>52</v>
      </c>
      <c r="F79" s="114">
        <v>62</v>
      </c>
      <c r="G79" s="114">
        <v>67</v>
      </c>
      <c r="H79" s="114">
        <v>65</v>
      </c>
      <c r="I79" s="140" t="s">
        <v>513</v>
      </c>
      <c r="J79" s="115" t="s">
        <v>513</v>
      </c>
      <c r="K79" s="116" t="s">
        <v>513</v>
      </c>
    </row>
    <row r="80" spans="1:11" ht="14.1" customHeight="1" x14ac:dyDescent="0.2">
      <c r="A80" s="306" t="s">
        <v>319</v>
      </c>
      <c r="B80" s="307" t="s">
        <v>320</v>
      </c>
      <c r="C80" s="308"/>
      <c r="D80" s="113">
        <v>6.5549413332750672E-3</v>
      </c>
      <c r="E80" s="115">
        <v>3</v>
      </c>
      <c r="F80" s="114">
        <v>3</v>
      </c>
      <c r="G80" s="114">
        <v>3</v>
      </c>
      <c r="H80" s="114" t="s">
        <v>513</v>
      </c>
      <c r="I80" s="140" t="s">
        <v>513</v>
      </c>
      <c r="J80" s="115" t="s">
        <v>513</v>
      </c>
      <c r="K80" s="116" t="s">
        <v>513</v>
      </c>
    </row>
    <row r="81" spans="1:11" ht="14.1" customHeight="1" x14ac:dyDescent="0.2">
      <c r="A81" s="310" t="s">
        <v>321</v>
      </c>
      <c r="B81" s="311" t="s">
        <v>224</v>
      </c>
      <c r="C81" s="312"/>
      <c r="D81" s="125">
        <v>8.7399217777000895E-3</v>
      </c>
      <c r="E81" s="143">
        <v>4</v>
      </c>
      <c r="F81" s="144">
        <v>5</v>
      </c>
      <c r="G81" s="144">
        <v>6</v>
      </c>
      <c r="H81" s="144">
        <v>72</v>
      </c>
      <c r="I81" s="145">
        <v>87</v>
      </c>
      <c r="J81" s="143">
        <v>-83</v>
      </c>
      <c r="K81" s="146">
        <v>-95.402298850574709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15692</v>
      </c>
      <c r="E12" s="114">
        <v>16481</v>
      </c>
      <c r="F12" s="114">
        <v>16743</v>
      </c>
      <c r="G12" s="114">
        <v>16784</v>
      </c>
      <c r="H12" s="140">
        <v>16192</v>
      </c>
      <c r="I12" s="115">
        <v>-500</v>
      </c>
      <c r="J12" s="116">
        <v>-3.0879446640316206</v>
      </c>
      <c r="K12"/>
      <c r="L12"/>
      <c r="M12"/>
      <c r="N12"/>
      <c r="O12"/>
      <c r="P12"/>
    </row>
    <row r="13" spans="1:16" s="110" customFormat="1" ht="14.45" customHeight="1" x14ac:dyDescent="0.2">
      <c r="A13" s="120" t="s">
        <v>105</v>
      </c>
      <c r="B13" s="119" t="s">
        <v>106</v>
      </c>
      <c r="C13" s="113">
        <v>40.855212847310732</v>
      </c>
      <c r="D13" s="115">
        <v>6411</v>
      </c>
      <c r="E13" s="114">
        <v>6757</v>
      </c>
      <c r="F13" s="114">
        <v>6800</v>
      </c>
      <c r="G13" s="114">
        <v>6793</v>
      </c>
      <c r="H13" s="140">
        <v>6535</v>
      </c>
      <c r="I13" s="115">
        <v>-124</v>
      </c>
      <c r="J13" s="116">
        <v>-1.8974751338944147</v>
      </c>
      <c r="K13"/>
      <c r="L13"/>
      <c r="M13"/>
      <c r="N13"/>
      <c r="O13"/>
      <c r="P13"/>
    </row>
    <row r="14" spans="1:16" s="110" customFormat="1" ht="14.45" customHeight="1" x14ac:dyDescent="0.2">
      <c r="A14" s="120"/>
      <c r="B14" s="119" t="s">
        <v>107</v>
      </c>
      <c r="C14" s="113">
        <v>59.144787152689268</v>
      </c>
      <c r="D14" s="115">
        <v>9281</v>
      </c>
      <c r="E14" s="114">
        <v>9724</v>
      </c>
      <c r="F14" s="114">
        <v>9943</v>
      </c>
      <c r="G14" s="114">
        <v>9991</v>
      </c>
      <c r="H14" s="140">
        <v>9657</v>
      </c>
      <c r="I14" s="115">
        <v>-376</v>
      </c>
      <c r="J14" s="116">
        <v>-3.8935487211349282</v>
      </c>
      <c r="K14"/>
      <c r="L14"/>
      <c r="M14"/>
      <c r="N14"/>
      <c r="O14"/>
      <c r="P14"/>
    </row>
    <row r="15" spans="1:16" s="110" customFormat="1" ht="14.45" customHeight="1" x14ac:dyDescent="0.2">
      <c r="A15" s="118" t="s">
        <v>105</v>
      </c>
      <c r="B15" s="121" t="s">
        <v>108</v>
      </c>
      <c r="C15" s="113">
        <v>18.754779505480499</v>
      </c>
      <c r="D15" s="115">
        <v>2943</v>
      </c>
      <c r="E15" s="114">
        <v>3181</v>
      </c>
      <c r="F15" s="114">
        <v>3267</v>
      </c>
      <c r="G15" s="114">
        <v>3283</v>
      </c>
      <c r="H15" s="140">
        <v>3051</v>
      </c>
      <c r="I15" s="115">
        <v>-108</v>
      </c>
      <c r="J15" s="116">
        <v>-3.5398230088495577</v>
      </c>
      <c r="K15"/>
      <c r="L15"/>
      <c r="M15"/>
      <c r="N15"/>
      <c r="O15"/>
      <c r="P15"/>
    </row>
    <row r="16" spans="1:16" s="110" customFormat="1" ht="14.45" customHeight="1" x14ac:dyDescent="0.2">
      <c r="A16" s="118"/>
      <c r="B16" s="121" t="s">
        <v>109</v>
      </c>
      <c r="C16" s="113">
        <v>46.718072903390265</v>
      </c>
      <c r="D16" s="115">
        <v>7331</v>
      </c>
      <c r="E16" s="114">
        <v>7810</v>
      </c>
      <c r="F16" s="114">
        <v>8004</v>
      </c>
      <c r="G16" s="114">
        <v>8080</v>
      </c>
      <c r="H16" s="140">
        <v>7866</v>
      </c>
      <c r="I16" s="115">
        <v>-535</v>
      </c>
      <c r="J16" s="116">
        <v>-6.8014238494787698</v>
      </c>
      <c r="K16"/>
      <c r="L16"/>
      <c r="M16"/>
      <c r="N16"/>
      <c r="O16"/>
      <c r="P16"/>
    </row>
    <row r="17" spans="1:16" s="110" customFormat="1" ht="14.45" customHeight="1" x14ac:dyDescent="0.2">
      <c r="A17" s="118"/>
      <c r="B17" s="121" t="s">
        <v>110</v>
      </c>
      <c r="C17" s="113">
        <v>18.754779505480499</v>
      </c>
      <c r="D17" s="115">
        <v>2943</v>
      </c>
      <c r="E17" s="114">
        <v>3001</v>
      </c>
      <c r="F17" s="114">
        <v>2999</v>
      </c>
      <c r="G17" s="114">
        <v>2975</v>
      </c>
      <c r="H17" s="140">
        <v>2890</v>
      </c>
      <c r="I17" s="115">
        <v>53</v>
      </c>
      <c r="J17" s="116">
        <v>1.833910034602076</v>
      </c>
      <c r="K17"/>
      <c r="L17"/>
      <c r="M17"/>
      <c r="N17"/>
      <c r="O17"/>
      <c r="P17"/>
    </row>
    <row r="18" spans="1:16" s="110" customFormat="1" ht="14.45" customHeight="1" x14ac:dyDescent="0.2">
      <c r="A18" s="120"/>
      <c r="B18" s="121" t="s">
        <v>111</v>
      </c>
      <c r="C18" s="113">
        <v>15.772368085648738</v>
      </c>
      <c r="D18" s="115">
        <v>2475</v>
      </c>
      <c r="E18" s="114">
        <v>2489</v>
      </c>
      <c r="F18" s="114">
        <v>2473</v>
      </c>
      <c r="G18" s="114">
        <v>2446</v>
      </c>
      <c r="H18" s="140">
        <v>2385</v>
      </c>
      <c r="I18" s="115">
        <v>90</v>
      </c>
      <c r="J18" s="116">
        <v>3.7735849056603774</v>
      </c>
      <c r="K18"/>
      <c r="L18"/>
      <c r="M18"/>
      <c r="N18"/>
      <c r="O18"/>
      <c r="P18"/>
    </row>
    <row r="19" spans="1:16" s="110" customFormat="1" ht="14.45" customHeight="1" x14ac:dyDescent="0.2">
      <c r="A19" s="120"/>
      <c r="B19" s="121" t="s">
        <v>112</v>
      </c>
      <c r="C19" s="113">
        <v>1.4593423400458831</v>
      </c>
      <c r="D19" s="115">
        <v>229</v>
      </c>
      <c r="E19" s="114">
        <v>215</v>
      </c>
      <c r="F19" s="114">
        <v>207</v>
      </c>
      <c r="G19" s="114">
        <v>196</v>
      </c>
      <c r="H19" s="140">
        <v>181</v>
      </c>
      <c r="I19" s="115">
        <v>48</v>
      </c>
      <c r="J19" s="116">
        <v>26.519337016574585</v>
      </c>
      <c r="K19"/>
      <c r="L19"/>
      <c r="M19"/>
      <c r="N19"/>
      <c r="O19"/>
      <c r="P19"/>
    </row>
    <row r="20" spans="1:16" s="110" customFormat="1" ht="14.45" customHeight="1" x14ac:dyDescent="0.2">
      <c r="A20" s="120" t="s">
        <v>113</v>
      </c>
      <c r="B20" s="119" t="s">
        <v>116</v>
      </c>
      <c r="C20" s="113">
        <v>85.317359163905181</v>
      </c>
      <c r="D20" s="115">
        <v>13388</v>
      </c>
      <c r="E20" s="114">
        <v>14027</v>
      </c>
      <c r="F20" s="114">
        <v>14240</v>
      </c>
      <c r="G20" s="114">
        <v>14253</v>
      </c>
      <c r="H20" s="140">
        <v>13793</v>
      </c>
      <c r="I20" s="115">
        <v>-405</v>
      </c>
      <c r="J20" s="116">
        <v>-2.9362720220401655</v>
      </c>
      <c r="K20"/>
      <c r="L20"/>
      <c r="M20"/>
      <c r="N20"/>
      <c r="O20"/>
      <c r="P20"/>
    </row>
    <row r="21" spans="1:16" s="110" customFormat="1" ht="14.45" customHeight="1" x14ac:dyDescent="0.2">
      <c r="A21" s="123"/>
      <c r="B21" s="124" t="s">
        <v>117</v>
      </c>
      <c r="C21" s="125">
        <v>14.440479225082845</v>
      </c>
      <c r="D21" s="143">
        <v>2266</v>
      </c>
      <c r="E21" s="144">
        <v>2412</v>
      </c>
      <c r="F21" s="144">
        <v>2460</v>
      </c>
      <c r="G21" s="144">
        <v>2487</v>
      </c>
      <c r="H21" s="145">
        <v>2358</v>
      </c>
      <c r="I21" s="143">
        <v>-92</v>
      </c>
      <c r="J21" s="146">
        <v>-3.9016115351993212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17070</v>
      </c>
      <c r="E56" s="114">
        <v>17770</v>
      </c>
      <c r="F56" s="114">
        <v>18055</v>
      </c>
      <c r="G56" s="114">
        <v>18070</v>
      </c>
      <c r="H56" s="140">
        <v>17540</v>
      </c>
      <c r="I56" s="115">
        <v>-470</v>
      </c>
      <c r="J56" s="116">
        <v>-2.6795895096921321</v>
      </c>
      <c r="K56"/>
      <c r="L56"/>
      <c r="M56"/>
      <c r="N56"/>
      <c r="O56"/>
      <c r="P56"/>
    </row>
    <row r="57" spans="1:16" s="110" customFormat="1" ht="14.45" customHeight="1" x14ac:dyDescent="0.2">
      <c r="A57" s="120" t="s">
        <v>105</v>
      </c>
      <c r="B57" s="119" t="s">
        <v>106</v>
      </c>
      <c r="C57" s="113">
        <v>40.697129466900996</v>
      </c>
      <c r="D57" s="115">
        <v>6947</v>
      </c>
      <c r="E57" s="114">
        <v>7281</v>
      </c>
      <c r="F57" s="114">
        <v>7369</v>
      </c>
      <c r="G57" s="114">
        <v>7339</v>
      </c>
      <c r="H57" s="140">
        <v>7070</v>
      </c>
      <c r="I57" s="115">
        <v>-123</v>
      </c>
      <c r="J57" s="116">
        <v>-1.7397454031117396</v>
      </c>
    </row>
    <row r="58" spans="1:16" s="110" customFormat="1" ht="14.45" customHeight="1" x14ac:dyDescent="0.2">
      <c r="A58" s="120"/>
      <c r="B58" s="119" t="s">
        <v>107</v>
      </c>
      <c r="C58" s="113">
        <v>59.302870533099004</v>
      </c>
      <c r="D58" s="115">
        <v>10123</v>
      </c>
      <c r="E58" s="114">
        <v>10489</v>
      </c>
      <c r="F58" s="114">
        <v>10686</v>
      </c>
      <c r="G58" s="114">
        <v>10731</v>
      </c>
      <c r="H58" s="140">
        <v>10470</v>
      </c>
      <c r="I58" s="115">
        <v>-347</v>
      </c>
      <c r="J58" s="116">
        <v>-3.3142311365807067</v>
      </c>
    </row>
    <row r="59" spans="1:16" s="110" customFormat="1" ht="14.45" customHeight="1" x14ac:dyDescent="0.2">
      <c r="A59" s="118" t="s">
        <v>105</v>
      </c>
      <c r="B59" s="121" t="s">
        <v>108</v>
      </c>
      <c r="C59" s="113">
        <v>18.816637375512595</v>
      </c>
      <c r="D59" s="115">
        <v>3212</v>
      </c>
      <c r="E59" s="114">
        <v>3404</v>
      </c>
      <c r="F59" s="114">
        <v>3570</v>
      </c>
      <c r="G59" s="114">
        <v>3608</v>
      </c>
      <c r="H59" s="140">
        <v>3351</v>
      </c>
      <c r="I59" s="115">
        <v>-139</v>
      </c>
      <c r="J59" s="116">
        <v>-4.1480155177558942</v>
      </c>
    </row>
    <row r="60" spans="1:16" s="110" customFormat="1" ht="14.45" customHeight="1" x14ac:dyDescent="0.2">
      <c r="A60" s="118"/>
      <c r="B60" s="121" t="s">
        <v>109</v>
      </c>
      <c r="C60" s="113">
        <v>46.942003514938492</v>
      </c>
      <c r="D60" s="115">
        <v>8013</v>
      </c>
      <c r="E60" s="114">
        <v>8440</v>
      </c>
      <c r="F60" s="114">
        <v>8533</v>
      </c>
      <c r="G60" s="114">
        <v>8522</v>
      </c>
      <c r="H60" s="140">
        <v>8373</v>
      </c>
      <c r="I60" s="115">
        <v>-360</v>
      </c>
      <c r="J60" s="116">
        <v>-4.2995342171264781</v>
      </c>
    </row>
    <row r="61" spans="1:16" s="110" customFormat="1" ht="14.45" customHeight="1" x14ac:dyDescent="0.2">
      <c r="A61" s="118"/>
      <c r="B61" s="121" t="s">
        <v>110</v>
      </c>
      <c r="C61" s="113">
        <v>18.435852372583479</v>
      </c>
      <c r="D61" s="115">
        <v>3147</v>
      </c>
      <c r="E61" s="114">
        <v>3198</v>
      </c>
      <c r="F61" s="114">
        <v>3199</v>
      </c>
      <c r="G61" s="114">
        <v>3203</v>
      </c>
      <c r="H61" s="140">
        <v>3142</v>
      </c>
      <c r="I61" s="115">
        <v>5</v>
      </c>
      <c r="J61" s="116">
        <v>0.15913430935709738</v>
      </c>
    </row>
    <row r="62" spans="1:16" s="110" customFormat="1" ht="14.45" customHeight="1" x14ac:dyDescent="0.2">
      <c r="A62" s="120"/>
      <c r="B62" s="121" t="s">
        <v>111</v>
      </c>
      <c r="C62" s="113">
        <v>15.805506736965436</v>
      </c>
      <c r="D62" s="115">
        <v>2698</v>
      </c>
      <c r="E62" s="114">
        <v>2728</v>
      </c>
      <c r="F62" s="114">
        <v>2753</v>
      </c>
      <c r="G62" s="114">
        <v>2737</v>
      </c>
      <c r="H62" s="140">
        <v>2674</v>
      </c>
      <c r="I62" s="115">
        <v>24</v>
      </c>
      <c r="J62" s="116">
        <v>0.89753178758414365</v>
      </c>
    </row>
    <row r="63" spans="1:16" s="110" customFormat="1" ht="14.45" customHeight="1" x14ac:dyDescent="0.2">
      <c r="A63" s="120"/>
      <c r="B63" s="121" t="s">
        <v>112</v>
      </c>
      <c r="C63" s="113">
        <v>1.4352665495020505</v>
      </c>
      <c r="D63" s="115">
        <v>245</v>
      </c>
      <c r="E63" s="114">
        <v>242</v>
      </c>
      <c r="F63" s="114">
        <v>239</v>
      </c>
      <c r="G63" s="114">
        <v>209</v>
      </c>
      <c r="H63" s="140">
        <v>199</v>
      </c>
      <c r="I63" s="115">
        <v>46</v>
      </c>
      <c r="J63" s="116">
        <v>23.115577889447238</v>
      </c>
    </row>
    <row r="64" spans="1:16" s="110" customFormat="1" ht="14.45" customHeight="1" x14ac:dyDescent="0.2">
      <c r="A64" s="120" t="s">
        <v>113</v>
      </c>
      <c r="B64" s="119" t="s">
        <v>116</v>
      </c>
      <c r="C64" s="113">
        <v>85.770357352079671</v>
      </c>
      <c r="D64" s="115">
        <v>14641</v>
      </c>
      <c r="E64" s="114">
        <v>15211</v>
      </c>
      <c r="F64" s="114">
        <v>15476</v>
      </c>
      <c r="G64" s="114">
        <v>15539</v>
      </c>
      <c r="H64" s="140">
        <v>15104</v>
      </c>
      <c r="I64" s="115">
        <v>-463</v>
      </c>
      <c r="J64" s="116">
        <v>-3.0654131355932202</v>
      </c>
    </row>
    <row r="65" spans="1:10" s="110" customFormat="1" ht="14.45" customHeight="1" x14ac:dyDescent="0.2">
      <c r="A65" s="123"/>
      <c r="B65" s="124" t="s">
        <v>117</v>
      </c>
      <c r="C65" s="125">
        <v>14.012888107791447</v>
      </c>
      <c r="D65" s="143">
        <v>2392</v>
      </c>
      <c r="E65" s="144">
        <v>2517</v>
      </c>
      <c r="F65" s="144">
        <v>2537</v>
      </c>
      <c r="G65" s="144">
        <v>2487</v>
      </c>
      <c r="H65" s="145">
        <v>2395</v>
      </c>
      <c r="I65" s="143">
        <v>-3</v>
      </c>
      <c r="J65" s="146">
        <v>-0.12526096033402923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15692</v>
      </c>
      <c r="G11" s="114">
        <v>16481</v>
      </c>
      <c r="H11" s="114">
        <v>16743</v>
      </c>
      <c r="I11" s="114">
        <v>16784</v>
      </c>
      <c r="J11" s="140">
        <v>16192</v>
      </c>
      <c r="K11" s="114">
        <v>-500</v>
      </c>
      <c r="L11" s="116">
        <v>-3.0879446640316206</v>
      </c>
    </row>
    <row r="12" spans="1:17" s="110" customFormat="1" ht="24" customHeight="1" x14ac:dyDescent="0.2">
      <c r="A12" s="604" t="s">
        <v>185</v>
      </c>
      <c r="B12" s="605"/>
      <c r="C12" s="605"/>
      <c r="D12" s="606"/>
      <c r="E12" s="113">
        <v>40.855212847310732</v>
      </c>
      <c r="F12" s="115">
        <v>6411</v>
      </c>
      <c r="G12" s="114">
        <v>6757</v>
      </c>
      <c r="H12" s="114">
        <v>6800</v>
      </c>
      <c r="I12" s="114">
        <v>6793</v>
      </c>
      <c r="J12" s="140">
        <v>6535</v>
      </c>
      <c r="K12" s="114">
        <v>-124</v>
      </c>
      <c r="L12" s="116">
        <v>-1.8974751338944147</v>
      </c>
    </row>
    <row r="13" spans="1:17" s="110" customFormat="1" ht="15" customHeight="1" x14ac:dyDescent="0.2">
      <c r="A13" s="120"/>
      <c r="B13" s="612" t="s">
        <v>107</v>
      </c>
      <c r="C13" s="612"/>
      <c r="E13" s="113">
        <v>59.144787152689268</v>
      </c>
      <c r="F13" s="115">
        <v>9281</v>
      </c>
      <c r="G13" s="114">
        <v>9724</v>
      </c>
      <c r="H13" s="114">
        <v>9943</v>
      </c>
      <c r="I13" s="114">
        <v>9991</v>
      </c>
      <c r="J13" s="140">
        <v>9657</v>
      </c>
      <c r="K13" s="114">
        <v>-376</v>
      </c>
      <c r="L13" s="116">
        <v>-3.8935487211349282</v>
      </c>
    </row>
    <row r="14" spans="1:17" s="110" customFormat="1" ht="22.5" customHeight="1" x14ac:dyDescent="0.2">
      <c r="A14" s="604" t="s">
        <v>186</v>
      </c>
      <c r="B14" s="605"/>
      <c r="C14" s="605"/>
      <c r="D14" s="606"/>
      <c r="E14" s="113">
        <v>18.754779505480499</v>
      </c>
      <c r="F14" s="115">
        <v>2943</v>
      </c>
      <c r="G14" s="114">
        <v>3181</v>
      </c>
      <c r="H14" s="114">
        <v>3267</v>
      </c>
      <c r="I14" s="114">
        <v>3283</v>
      </c>
      <c r="J14" s="140">
        <v>3051</v>
      </c>
      <c r="K14" s="114">
        <v>-108</v>
      </c>
      <c r="L14" s="116">
        <v>-3.5398230088495577</v>
      </c>
    </row>
    <row r="15" spans="1:17" s="110" customFormat="1" ht="15" customHeight="1" x14ac:dyDescent="0.2">
      <c r="A15" s="120"/>
      <c r="B15" s="119"/>
      <c r="C15" s="258" t="s">
        <v>106</v>
      </c>
      <c r="E15" s="113">
        <v>49.677200135915733</v>
      </c>
      <c r="F15" s="115">
        <v>1462</v>
      </c>
      <c r="G15" s="114">
        <v>1568</v>
      </c>
      <c r="H15" s="114">
        <v>1571</v>
      </c>
      <c r="I15" s="114">
        <v>1579</v>
      </c>
      <c r="J15" s="140">
        <v>1483</v>
      </c>
      <c r="K15" s="114">
        <v>-21</v>
      </c>
      <c r="L15" s="116">
        <v>-1.4160485502360081</v>
      </c>
    </row>
    <row r="16" spans="1:17" s="110" customFormat="1" ht="15" customHeight="1" x14ac:dyDescent="0.2">
      <c r="A16" s="120"/>
      <c r="B16" s="119"/>
      <c r="C16" s="258" t="s">
        <v>107</v>
      </c>
      <c r="E16" s="113">
        <v>50.322799864084267</v>
      </c>
      <c r="F16" s="115">
        <v>1481</v>
      </c>
      <c r="G16" s="114">
        <v>1613</v>
      </c>
      <c r="H16" s="114">
        <v>1696</v>
      </c>
      <c r="I16" s="114">
        <v>1704</v>
      </c>
      <c r="J16" s="140">
        <v>1568</v>
      </c>
      <c r="K16" s="114">
        <v>-87</v>
      </c>
      <c r="L16" s="116">
        <v>-5.5484693877551017</v>
      </c>
    </row>
    <row r="17" spans="1:12" s="110" customFormat="1" ht="15" customHeight="1" x14ac:dyDescent="0.2">
      <c r="A17" s="120"/>
      <c r="B17" s="121" t="s">
        <v>109</v>
      </c>
      <c r="C17" s="258"/>
      <c r="E17" s="113">
        <v>46.718072903390265</v>
      </c>
      <c r="F17" s="115">
        <v>7331</v>
      </c>
      <c r="G17" s="114">
        <v>7810</v>
      </c>
      <c r="H17" s="114">
        <v>8004</v>
      </c>
      <c r="I17" s="114">
        <v>8080</v>
      </c>
      <c r="J17" s="140">
        <v>7866</v>
      </c>
      <c r="K17" s="114">
        <v>-535</v>
      </c>
      <c r="L17" s="116">
        <v>-6.8014238494787698</v>
      </c>
    </row>
    <row r="18" spans="1:12" s="110" customFormat="1" ht="15" customHeight="1" x14ac:dyDescent="0.2">
      <c r="A18" s="120"/>
      <c r="B18" s="119"/>
      <c r="C18" s="258" t="s">
        <v>106</v>
      </c>
      <c r="E18" s="113">
        <v>36.066021006683947</v>
      </c>
      <c r="F18" s="115">
        <v>2644</v>
      </c>
      <c r="G18" s="114">
        <v>2871</v>
      </c>
      <c r="H18" s="114">
        <v>2907</v>
      </c>
      <c r="I18" s="114">
        <v>2921</v>
      </c>
      <c r="J18" s="140">
        <v>2828</v>
      </c>
      <c r="K18" s="114">
        <v>-184</v>
      </c>
      <c r="L18" s="116">
        <v>-6.5063649222065063</v>
      </c>
    </row>
    <row r="19" spans="1:12" s="110" customFormat="1" ht="15" customHeight="1" x14ac:dyDescent="0.2">
      <c r="A19" s="120"/>
      <c r="B19" s="119"/>
      <c r="C19" s="258" t="s">
        <v>107</v>
      </c>
      <c r="E19" s="113">
        <v>63.933978993316053</v>
      </c>
      <c r="F19" s="115">
        <v>4687</v>
      </c>
      <c r="G19" s="114">
        <v>4939</v>
      </c>
      <c r="H19" s="114">
        <v>5097</v>
      </c>
      <c r="I19" s="114">
        <v>5159</v>
      </c>
      <c r="J19" s="140">
        <v>5038</v>
      </c>
      <c r="K19" s="114">
        <v>-351</v>
      </c>
      <c r="L19" s="116">
        <v>-6.9670504168320759</v>
      </c>
    </row>
    <row r="20" spans="1:12" s="110" customFormat="1" ht="15" customHeight="1" x14ac:dyDescent="0.2">
      <c r="A20" s="120"/>
      <c r="B20" s="121" t="s">
        <v>110</v>
      </c>
      <c r="C20" s="258"/>
      <c r="E20" s="113">
        <v>18.754779505480499</v>
      </c>
      <c r="F20" s="115">
        <v>2943</v>
      </c>
      <c r="G20" s="114">
        <v>3001</v>
      </c>
      <c r="H20" s="114">
        <v>2999</v>
      </c>
      <c r="I20" s="114">
        <v>2975</v>
      </c>
      <c r="J20" s="140">
        <v>2890</v>
      </c>
      <c r="K20" s="114">
        <v>53</v>
      </c>
      <c r="L20" s="116">
        <v>1.833910034602076</v>
      </c>
    </row>
    <row r="21" spans="1:12" s="110" customFormat="1" ht="15" customHeight="1" x14ac:dyDescent="0.2">
      <c r="A21" s="120"/>
      <c r="B21" s="119"/>
      <c r="C21" s="258" t="s">
        <v>106</v>
      </c>
      <c r="E21" s="113">
        <v>34.386680258239892</v>
      </c>
      <c r="F21" s="115">
        <v>1012</v>
      </c>
      <c r="G21" s="114">
        <v>1031</v>
      </c>
      <c r="H21" s="114">
        <v>1030</v>
      </c>
      <c r="I21" s="114">
        <v>1027</v>
      </c>
      <c r="J21" s="140">
        <v>994</v>
      </c>
      <c r="K21" s="114">
        <v>18</v>
      </c>
      <c r="L21" s="116">
        <v>1.8108651911468814</v>
      </c>
    </row>
    <row r="22" spans="1:12" s="110" customFormat="1" ht="15" customHeight="1" x14ac:dyDescent="0.2">
      <c r="A22" s="120"/>
      <c r="B22" s="119"/>
      <c r="C22" s="258" t="s">
        <v>107</v>
      </c>
      <c r="E22" s="113">
        <v>65.613319741760108</v>
      </c>
      <c r="F22" s="115">
        <v>1931</v>
      </c>
      <c r="G22" s="114">
        <v>1970</v>
      </c>
      <c r="H22" s="114">
        <v>1969</v>
      </c>
      <c r="I22" s="114">
        <v>1948</v>
      </c>
      <c r="J22" s="140">
        <v>1896</v>
      </c>
      <c r="K22" s="114">
        <v>35</v>
      </c>
      <c r="L22" s="116">
        <v>1.8459915611814346</v>
      </c>
    </row>
    <row r="23" spans="1:12" s="110" customFormat="1" ht="15" customHeight="1" x14ac:dyDescent="0.2">
      <c r="A23" s="120"/>
      <c r="B23" s="121" t="s">
        <v>111</v>
      </c>
      <c r="C23" s="258"/>
      <c r="E23" s="113">
        <v>15.772368085648738</v>
      </c>
      <c r="F23" s="115">
        <v>2475</v>
      </c>
      <c r="G23" s="114">
        <v>2489</v>
      </c>
      <c r="H23" s="114">
        <v>2473</v>
      </c>
      <c r="I23" s="114">
        <v>2446</v>
      </c>
      <c r="J23" s="140">
        <v>2385</v>
      </c>
      <c r="K23" s="114">
        <v>90</v>
      </c>
      <c r="L23" s="116">
        <v>3.7735849056603774</v>
      </c>
    </row>
    <row r="24" spans="1:12" s="110" customFormat="1" ht="15" customHeight="1" x14ac:dyDescent="0.2">
      <c r="A24" s="120"/>
      <c r="B24" s="119"/>
      <c r="C24" s="258" t="s">
        <v>106</v>
      </c>
      <c r="E24" s="113">
        <v>52.242424242424242</v>
      </c>
      <c r="F24" s="115">
        <v>1293</v>
      </c>
      <c r="G24" s="114">
        <v>1287</v>
      </c>
      <c r="H24" s="114">
        <v>1292</v>
      </c>
      <c r="I24" s="114">
        <v>1266</v>
      </c>
      <c r="J24" s="140">
        <v>1230</v>
      </c>
      <c r="K24" s="114">
        <v>63</v>
      </c>
      <c r="L24" s="116">
        <v>5.1219512195121952</v>
      </c>
    </row>
    <row r="25" spans="1:12" s="110" customFormat="1" ht="15" customHeight="1" x14ac:dyDescent="0.2">
      <c r="A25" s="120"/>
      <c r="B25" s="119"/>
      <c r="C25" s="258" t="s">
        <v>107</v>
      </c>
      <c r="E25" s="113">
        <v>47.757575757575758</v>
      </c>
      <c r="F25" s="115">
        <v>1182</v>
      </c>
      <c r="G25" s="114">
        <v>1202</v>
      </c>
      <c r="H25" s="114">
        <v>1181</v>
      </c>
      <c r="I25" s="114">
        <v>1180</v>
      </c>
      <c r="J25" s="140">
        <v>1155</v>
      </c>
      <c r="K25" s="114">
        <v>27</v>
      </c>
      <c r="L25" s="116">
        <v>2.3376623376623376</v>
      </c>
    </row>
    <row r="26" spans="1:12" s="110" customFormat="1" ht="15" customHeight="1" x14ac:dyDescent="0.2">
      <c r="A26" s="120"/>
      <c r="C26" s="121" t="s">
        <v>187</v>
      </c>
      <c r="D26" s="110" t="s">
        <v>188</v>
      </c>
      <c r="E26" s="113">
        <v>1.4593423400458831</v>
      </c>
      <c r="F26" s="115">
        <v>229</v>
      </c>
      <c r="G26" s="114">
        <v>215</v>
      </c>
      <c r="H26" s="114">
        <v>207</v>
      </c>
      <c r="I26" s="114">
        <v>196</v>
      </c>
      <c r="J26" s="140">
        <v>181</v>
      </c>
      <c r="K26" s="114">
        <v>48</v>
      </c>
      <c r="L26" s="116">
        <v>26.519337016574585</v>
      </c>
    </row>
    <row r="27" spans="1:12" s="110" customFormat="1" ht="15" customHeight="1" x14ac:dyDescent="0.2">
      <c r="A27" s="120"/>
      <c r="B27" s="119"/>
      <c r="D27" s="259" t="s">
        <v>106</v>
      </c>
      <c r="E27" s="113">
        <v>45.851528384279476</v>
      </c>
      <c r="F27" s="115">
        <v>105</v>
      </c>
      <c r="G27" s="114">
        <v>101</v>
      </c>
      <c r="H27" s="114">
        <v>96</v>
      </c>
      <c r="I27" s="114">
        <v>86</v>
      </c>
      <c r="J27" s="140">
        <v>80</v>
      </c>
      <c r="K27" s="114">
        <v>25</v>
      </c>
      <c r="L27" s="116">
        <v>31.25</v>
      </c>
    </row>
    <row r="28" spans="1:12" s="110" customFormat="1" ht="15" customHeight="1" x14ac:dyDescent="0.2">
      <c r="A28" s="120"/>
      <c r="B28" s="119"/>
      <c r="D28" s="259" t="s">
        <v>107</v>
      </c>
      <c r="E28" s="113">
        <v>54.148471615720524</v>
      </c>
      <c r="F28" s="115">
        <v>124</v>
      </c>
      <c r="G28" s="114">
        <v>114</v>
      </c>
      <c r="H28" s="114">
        <v>111</v>
      </c>
      <c r="I28" s="114">
        <v>110</v>
      </c>
      <c r="J28" s="140">
        <v>101</v>
      </c>
      <c r="K28" s="114">
        <v>23</v>
      </c>
      <c r="L28" s="116">
        <v>22.772277227722771</v>
      </c>
    </row>
    <row r="29" spans="1:12" s="110" customFormat="1" ht="24" customHeight="1" x14ac:dyDescent="0.2">
      <c r="A29" s="604" t="s">
        <v>189</v>
      </c>
      <c r="B29" s="605"/>
      <c r="C29" s="605"/>
      <c r="D29" s="606"/>
      <c r="E29" s="113">
        <v>85.317359163905181</v>
      </c>
      <c r="F29" s="115">
        <v>13388</v>
      </c>
      <c r="G29" s="114">
        <v>14027</v>
      </c>
      <c r="H29" s="114">
        <v>14240</v>
      </c>
      <c r="I29" s="114">
        <v>14253</v>
      </c>
      <c r="J29" s="140">
        <v>13793</v>
      </c>
      <c r="K29" s="114">
        <v>-405</v>
      </c>
      <c r="L29" s="116">
        <v>-2.9362720220401655</v>
      </c>
    </row>
    <row r="30" spans="1:12" s="110" customFormat="1" ht="15" customHeight="1" x14ac:dyDescent="0.2">
      <c r="A30" s="120"/>
      <c r="B30" s="119"/>
      <c r="C30" s="258" t="s">
        <v>106</v>
      </c>
      <c r="E30" s="113">
        <v>41.350463101284731</v>
      </c>
      <c r="F30" s="115">
        <v>5536</v>
      </c>
      <c r="G30" s="114">
        <v>5817</v>
      </c>
      <c r="H30" s="114">
        <v>5825</v>
      </c>
      <c r="I30" s="114">
        <v>5826</v>
      </c>
      <c r="J30" s="140">
        <v>5618</v>
      </c>
      <c r="K30" s="114">
        <v>-82</v>
      </c>
      <c r="L30" s="116">
        <v>-1.4595941616233534</v>
      </c>
    </row>
    <row r="31" spans="1:12" s="110" customFormat="1" ht="15" customHeight="1" x14ac:dyDescent="0.2">
      <c r="A31" s="120"/>
      <c r="B31" s="119"/>
      <c r="C31" s="258" t="s">
        <v>107</v>
      </c>
      <c r="E31" s="113">
        <v>58.649536898715269</v>
      </c>
      <c r="F31" s="115">
        <v>7852</v>
      </c>
      <c r="G31" s="114">
        <v>8210</v>
      </c>
      <c r="H31" s="114">
        <v>8415</v>
      </c>
      <c r="I31" s="114">
        <v>8427</v>
      </c>
      <c r="J31" s="140">
        <v>8175</v>
      </c>
      <c r="K31" s="114">
        <v>-323</v>
      </c>
      <c r="L31" s="116">
        <v>-3.9510703363914375</v>
      </c>
    </row>
    <row r="32" spans="1:12" s="110" customFormat="1" ht="15" customHeight="1" x14ac:dyDescent="0.2">
      <c r="A32" s="120"/>
      <c r="B32" s="119" t="s">
        <v>117</v>
      </c>
      <c r="C32" s="258"/>
      <c r="E32" s="113">
        <v>14.440479225082845</v>
      </c>
      <c r="F32" s="114">
        <v>2266</v>
      </c>
      <c r="G32" s="114">
        <v>2412</v>
      </c>
      <c r="H32" s="114">
        <v>2460</v>
      </c>
      <c r="I32" s="114">
        <v>2487</v>
      </c>
      <c r="J32" s="140">
        <v>2358</v>
      </c>
      <c r="K32" s="114">
        <v>-92</v>
      </c>
      <c r="L32" s="116">
        <v>-3.9016115351993212</v>
      </c>
    </row>
    <row r="33" spans="1:12" s="110" customFormat="1" ht="15" customHeight="1" x14ac:dyDescent="0.2">
      <c r="A33" s="120"/>
      <c r="B33" s="119"/>
      <c r="C33" s="258" t="s">
        <v>106</v>
      </c>
      <c r="E33" s="113">
        <v>38.349514563106794</v>
      </c>
      <c r="F33" s="114">
        <v>869</v>
      </c>
      <c r="G33" s="114">
        <v>932</v>
      </c>
      <c r="H33" s="114">
        <v>966</v>
      </c>
      <c r="I33" s="114">
        <v>958</v>
      </c>
      <c r="J33" s="140">
        <v>911</v>
      </c>
      <c r="K33" s="114">
        <v>-42</v>
      </c>
      <c r="L33" s="116">
        <v>-4.6103183315038416</v>
      </c>
    </row>
    <row r="34" spans="1:12" s="110" customFormat="1" ht="15" customHeight="1" x14ac:dyDescent="0.2">
      <c r="A34" s="120"/>
      <c r="B34" s="119"/>
      <c r="C34" s="258" t="s">
        <v>107</v>
      </c>
      <c r="E34" s="113">
        <v>61.650485436893206</v>
      </c>
      <c r="F34" s="114">
        <v>1397</v>
      </c>
      <c r="G34" s="114">
        <v>1480</v>
      </c>
      <c r="H34" s="114">
        <v>1494</v>
      </c>
      <c r="I34" s="114">
        <v>1529</v>
      </c>
      <c r="J34" s="140">
        <v>1447</v>
      </c>
      <c r="K34" s="114">
        <v>-50</v>
      </c>
      <c r="L34" s="116">
        <v>-3.455425017277125</v>
      </c>
    </row>
    <row r="35" spans="1:12" s="110" customFormat="1" ht="24" customHeight="1" x14ac:dyDescent="0.2">
      <c r="A35" s="604" t="s">
        <v>192</v>
      </c>
      <c r="B35" s="605"/>
      <c r="C35" s="605"/>
      <c r="D35" s="606"/>
      <c r="E35" s="113">
        <v>20.335202651032372</v>
      </c>
      <c r="F35" s="114">
        <v>3191</v>
      </c>
      <c r="G35" s="114">
        <v>3329</v>
      </c>
      <c r="H35" s="114">
        <v>3411</v>
      </c>
      <c r="I35" s="114">
        <v>3446</v>
      </c>
      <c r="J35" s="114">
        <v>3212</v>
      </c>
      <c r="K35" s="318">
        <v>-21</v>
      </c>
      <c r="L35" s="319">
        <v>-0.65379825653798251</v>
      </c>
    </row>
    <row r="36" spans="1:12" s="110" customFormat="1" ht="15" customHeight="1" x14ac:dyDescent="0.2">
      <c r="A36" s="120"/>
      <c r="B36" s="119"/>
      <c r="C36" s="258" t="s">
        <v>106</v>
      </c>
      <c r="E36" s="113">
        <v>44.719523660294577</v>
      </c>
      <c r="F36" s="114">
        <v>1427</v>
      </c>
      <c r="G36" s="114">
        <v>1458</v>
      </c>
      <c r="H36" s="114">
        <v>1471</v>
      </c>
      <c r="I36" s="114">
        <v>1472</v>
      </c>
      <c r="J36" s="114">
        <v>1379</v>
      </c>
      <c r="K36" s="318">
        <v>48</v>
      </c>
      <c r="L36" s="116">
        <v>3.4807831762146484</v>
      </c>
    </row>
    <row r="37" spans="1:12" s="110" customFormat="1" ht="15" customHeight="1" x14ac:dyDescent="0.2">
      <c r="A37" s="120"/>
      <c r="B37" s="119"/>
      <c r="C37" s="258" t="s">
        <v>107</v>
      </c>
      <c r="E37" s="113">
        <v>55.280476339705423</v>
      </c>
      <c r="F37" s="114">
        <v>1764</v>
      </c>
      <c r="G37" s="114">
        <v>1871</v>
      </c>
      <c r="H37" s="114">
        <v>1940</v>
      </c>
      <c r="I37" s="114">
        <v>1974</v>
      </c>
      <c r="J37" s="140">
        <v>1833</v>
      </c>
      <c r="K37" s="114">
        <v>-69</v>
      </c>
      <c r="L37" s="116">
        <v>-3.7643207855973815</v>
      </c>
    </row>
    <row r="38" spans="1:12" s="110" customFormat="1" ht="15" customHeight="1" x14ac:dyDescent="0.2">
      <c r="A38" s="120"/>
      <c r="B38" s="119" t="s">
        <v>328</v>
      </c>
      <c r="C38" s="258"/>
      <c r="E38" s="113">
        <v>50.637267397399953</v>
      </c>
      <c r="F38" s="114">
        <v>7946</v>
      </c>
      <c r="G38" s="114">
        <v>8243</v>
      </c>
      <c r="H38" s="114">
        <v>8374</v>
      </c>
      <c r="I38" s="114">
        <v>8391</v>
      </c>
      <c r="J38" s="140">
        <v>8161</v>
      </c>
      <c r="K38" s="114">
        <v>-215</v>
      </c>
      <c r="L38" s="116">
        <v>-2.6344810684965076</v>
      </c>
    </row>
    <row r="39" spans="1:12" s="110" customFormat="1" ht="15" customHeight="1" x14ac:dyDescent="0.2">
      <c r="A39" s="120"/>
      <c r="B39" s="119"/>
      <c r="C39" s="258" t="s">
        <v>106</v>
      </c>
      <c r="E39" s="113">
        <v>40.510948905109487</v>
      </c>
      <c r="F39" s="115">
        <v>3219</v>
      </c>
      <c r="G39" s="114">
        <v>3357</v>
      </c>
      <c r="H39" s="114">
        <v>3393</v>
      </c>
      <c r="I39" s="114">
        <v>3410</v>
      </c>
      <c r="J39" s="140">
        <v>3281</v>
      </c>
      <c r="K39" s="114">
        <v>-62</v>
      </c>
      <c r="L39" s="116">
        <v>-1.8896677842121306</v>
      </c>
    </row>
    <row r="40" spans="1:12" s="110" customFormat="1" ht="15" customHeight="1" x14ac:dyDescent="0.2">
      <c r="A40" s="120"/>
      <c r="B40" s="119"/>
      <c r="C40" s="258" t="s">
        <v>107</v>
      </c>
      <c r="E40" s="113">
        <v>59.489051094890513</v>
      </c>
      <c r="F40" s="115">
        <v>4727</v>
      </c>
      <c r="G40" s="114">
        <v>4886</v>
      </c>
      <c r="H40" s="114">
        <v>4981</v>
      </c>
      <c r="I40" s="114">
        <v>4981</v>
      </c>
      <c r="J40" s="140">
        <v>4880</v>
      </c>
      <c r="K40" s="114">
        <v>-153</v>
      </c>
      <c r="L40" s="116">
        <v>-3.1352459016393444</v>
      </c>
    </row>
    <row r="41" spans="1:12" s="110" customFormat="1" ht="15" customHeight="1" x14ac:dyDescent="0.2">
      <c r="A41" s="120"/>
      <c r="B41" s="320" t="s">
        <v>516</v>
      </c>
      <c r="C41" s="258"/>
      <c r="E41" s="113">
        <v>8.7624267142492993</v>
      </c>
      <c r="F41" s="115">
        <v>1375</v>
      </c>
      <c r="G41" s="114">
        <v>1453</v>
      </c>
      <c r="H41" s="114">
        <v>1423</v>
      </c>
      <c r="I41" s="114">
        <v>1447</v>
      </c>
      <c r="J41" s="140">
        <v>1356</v>
      </c>
      <c r="K41" s="114">
        <v>19</v>
      </c>
      <c r="L41" s="116">
        <v>1.40117994100295</v>
      </c>
    </row>
    <row r="42" spans="1:12" s="110" customFormat="1" ht="15" customHeight="1" x14ac:dyDescent="0.2">
      <c r="A42" s="120"/>
      <c r="B42" s="119"/>
      <c r="C42" s="268" t="s">
        <v>106</v>
      </c>
      <c r="D42" s="182"/>
      <c r="E42" s="113">
        <v>40.290909090909089</v>
      </c>
      <c r="F42" s="115">
        <v>554</v>
      </c>
      <c r="G42" s="114">
        <v>597</v>
      </c>
      <c r="H42" s="114">
        <v>576</v>
      </c>
      <c r="I42" s="114">
        <v>584</v>
      </c>
      <c r="J42" s="140">
        <v>573</v>
      </c>
      <c r="K42" s="114">
        <v>-19</v>
      </c>
      <c r="L42" s="116">
        <v>-3.3158813263525304</v>
      </c>
    </row>
    <row r="43" spans="1:12" s="110" customFormat="1" ht="15" customHeight="1" x14ac:dyDescent="0.2">
      <c r="A43" s="120"/>
      <c r="B43" s="119"/>
      <c r="C43" s="268" t="s">
        <v>107</v>
      </c>
      <c r="D43" s="182"/>
      <c r="E43" s="113">
        <v>59.709090909090911</v>
      </c>
      <c r="F43" s="115">
        <v>821</v>
      </c>
      <c r="G43" s="114">
        <v>856</v>
      </c>
      <c r="H43" s="114">
        <v>847</v>
      </c>
      <c r="I43" s="114">
        <v>863</v>
      </c>
      <c r="J43" s="140">
        <v>783</v>
      </c>
      <c r="K43" s="114">
        <v>38</v>
      </c>
      <c r="L43" s="116">
        <v>4.8531289910600259</v>
      </c>
    </row>
    <row r="44" spans="1:12" s="110" customFormat="1" ht="15" customHeight="1" x14ac:dyDescent="0.2">
      <c r="A44" s="120"/>
      <c r="B44" s="119" t="s">
        <v>205</v>
      </c>
      <c r="C44" s="268"/>
      <c r="D44" s="182"/>
      <c r="E44" s="113">
        <v>20.265103237318378</v>
      </c>
      <c r="F44" s="115">
        <v>3180</v>
      </c>
      <c r="G44" s="114">
        <v>3456</v>
      </c>
      <c r="H44" s="114">
        <v>3535</v>
      </c>
      <c r="I44" s="114">
        <v>3500</v>
      </c>
      <c r="J44" s="140">
        <v>3463</v>
      </c>
      <c r="K44" s="114">
        <v>-283</v>
      </c>
      <c r="L44" s="116">
        <v>-8.1721051111752807</v>
      </c>
    </row>
    <row r="45" spans="1:12" s="110" customFormat="1" ht="15" customHeight="1" x14ac:dyDescent="0.2">
      <c r="A45" s="120"/>
      <c r="B45" s="119"/>
      <c r="C45" s="268" t="s">
        <v>106</v>
      </c>
      <c r="D45" s="182"/>
      <c r="E45" s="113">
        <v>38.081761006289305</v>
      </c>
      <c r="F45" s="115">
        <v>1211</v>
      </c>
      <c r="G45" s="114">
        <v>1345</v>
      </c>
      <c r="H45" s="114">
        <v>1360</v>
      </c>
      <c r="I45" s="114">
        <v>1327</v>
      </c>
      <c r="J45" s="140">
        <v>1302</v>
      </c>
      <c r="K45" s="114">
        <v>-91</v>
      </c>
      <c r="L45" s="116">
        <v>-6.989247311827957</v>
      </c>
    </row>
    <row r="46" spans="1:12" s="110" customFormat="1" ht="15" customHeight="1" x14ac:dyDescent="0.2">
      <c r="A46" s="123"/>
      <c r="B46" s="124"/>
      <c r="C46" s="260" t="s">
        <v>107</v>
      </c>
      <c r="D46" s="261"/>
      <c r="E46" s="125">
        <v>61.918238993710695</v>
      </c>
      <c r="F46" s="143">
        <v>1969</v>
      </c>
      <c r="G46" s="144">
        <v>2111</v>
      </c>
      <c r="H46" s="144">
        <v>2175</v>
      </c>
      <c r="I46" s="144">
        <v>2173</v>
      </c>
      <c r="J46" s="145">
        <v>2161</v>
      </c>
      <c r="K46" s="144">
        <v>-192</v>
      </c>
      <c r="L46" s="146">
        <v>-8.8847755668671908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15692</v>
      </c>
      <c r="E11" s="114">
        <v>16481</v>
      </c>
      <c r="F11" s="114">
        <v>16743</v>
      </c>
      <c r="G11" s="114">
        <v>16784</v>
      </c>
      <c r="H11" s="140">
        <v>16192</v>
      </c>
      <c r="I11" s="115">
        <v>-500</v>
      </c>
      <c r="J11" s="116">
        <v>-3.0879446640316206</v>
      </c>
    </row>
    <row r="12" spans="1:15" s="110" customFormat="1" ht="24.95" customHeight="1" x14ac:dyDescent="0.2">
      <c r="A12" s="193" t="s">
        <v>132</v>
      </c>
      <c r="B12" s="194" t="s">
        <v>133</v>
      </c>
      <c r="C12" s="113">
        <v>2.5108335457557991</v>
      </c>
      <c r="D12" s="115">
        <v>394</v>
      </c>
      <c r="E12" s="114">
        <v>409</v>
      </c>
      <c r="F12" s="114">
        <v>448</v>
      </c>
      <c r="G12" s="114">
        <v>436</v>
      </c>
      <c r="H12" s="140">
        <v>392</v>
      </c>
      <c r="I12" s="115">
        <v>2</v>
      </c>
      <c r="J12" s="116">
        <v>0.51020408163265307</v>
      </c>
    </row>
    <row r="13" spans="1:15" s="110" customFormat="1" ht="24.95" customHeight="1" x14ac:dyDescent="0.2">
      <c r="A13" s="193" t="s">
        <v>134</v>
      </c>
      <c r="B13" s="199" t="s">
        <v>214</v>
      </c>
      <c r="C13" s="113">
        <v>0.59265867958195262</v>
      </c>
      <c r="D13" s="115">
        <v>93</v>
      </c>
      <c r="E13" s="114">
        <v>102</v>
      </c>
      <c r="F13" s="114">
        <v>99</v>
      </c>
      <c r="G13" s="114">
        <v>101</v>
      </c>
      <c r="H13" s="140">
        <v>101</v>
      </c>
      <c r="I13" s="115">
        <v>-8</v>
      </c>
      <c r="J13" s="116">
        <v>-7.9207920792079207</v>
      </c>
    </row>
    <row r="14" spans="1:15" s="287" customFormat="1" ht="24.95" customHeight="1" x14ac:dyDescent="0.2">
      <c r="A14" s="193" t="s">
        <v>215</v>
      </c>
      <c r="B14" s="199" t="s">
        <v>137</v>
      </c>
      <c r="C14" s="113">
        <v>5.9074687738975271</v>
      </c>
      <c r="D14" s="115">
        <v>927</v>
      </c>
      <c r="E14" s="114">
        <v>972</v>
      </c>
      <c r="F14" s="114">
        <v>1010</v>
      </c>
      <c r="G14" s="114">
        <v>1014</v>
      </c>
      <c r="H14" s="140">
        <v>1014</v>
      </c>
      <c r="I14" s="115">
        <v>-87</v>
      </c>
      <c r="J14" s="116">
        <v>-8.5798816568047336</v>
      </c>
      <c r="K14" s="110"/>
      <c r="L14" s="110"/>
      <c r="M14" s="110"/>
      <c r="N14" s="110"/>
      <c r="O14" s="110"/>
    </row>
    <row r="15" spans="1:15" s="110" customFormat="1" ht="24.95" customHeight="1" x14ac:dyDescent="0.2">
      <c r="A15" s="193" t="s">
        <v>216</v>
      </c>
      <c r="B15" s="199" t="s">
        <v>217</v>
      </c>
      <c r="C15" s="113">
        <v>3.2946724445577362</v>
      </c>
      <c r="D15" s="115">
        <v>517</v>
      </c>
      <c r="E15" s="114">
        <v>566</v>
      </c>
      <c r="F15" s="114">
        <v>589</v>
      </c>
      <c r="G15" s="114">
        <v>577</v>
      </c>
      <c r="H15" s="140">
        <v>593</v>
      </c>
      <c r="I15" s="115">
        <v>-76</v>
      </c>
      <c r="J15" s="116">
        <v>-12.816188870151771</v>
      </c>
    </row>
    <row r="16" spans="1:15" s="287" customFormat="1" ht="24.95" customHeight="1" x14ac:dyDescent="0.2">
      <c r="A16" s="193" t="s">
        <v>218</v>
      </c>
      <c r="B16" s="199" t="s">
        <v>141</v>
      </c>
      <c r="C16" s="113">
        <v>1.8799388223298497</v>
      </c>
      <c r="D16" s="115">
        <v>295</v>
      </c>
      <c r="E16" s="114">
        <v>291</v>
      </c>
      <c r="F16" s="114">
        <v>302</v>
      </c>
      <c r="G16" s="114">
        <v>315</v>
      </c>
      <c r="H16" s="140">
        <v>301</v>
      </c>
      <c r="I16" s="115">
        <v>-6</v>
      </c>
      <c r="J16" s="116">
        <v>-1.9933554817275747</v>
      </c>
      <c r="K16" s="110"/>
      <c r="L16" s="110"/>
      <c r="M16" s="110"/>
      <c r="N16" s="110"/>
      <c r="O16" s="110"/>
    </row>
    <row r="17" spans="1:15" s="110" customFormat="1" ht="24.95" customHeight="1" x14ac:dyDescent="0.2">
      <c r="A17" s="193" t="s">
        <v>142</v>
      </c>
      <c r="B17" s="199" t="s">
        <v>220</v>
      </c>
      <c r="C17" s="113">
        <v>0.73285750700994134</v>
      </c>
      <c r="D17" s="115">
        <v>115</v>
      </c>
      <c r="E17" s="114">
        <v>115</v>
      </c>
      <c r="F17" s="114">
        <v>119</v>
      </c>
      <c r="G17" s="114">
        <v>122</v>
      </c>
      <c r="H17" s="140">
        <v>120</v>
      </c>
      <c r="I17" s="115">
        <v>-5</v>
      </c>
      <c r="J17" s="116">
        <v>-4.166666666666667</v>
      </c>
    </row>
    <row r="18" spans="1:15" s="287" customFormat="1" ht="24.95" customHeight="1" x14ac:dyDescent="0.2">
      <c r="A18" s="201" t="s">
        <v>144</v>
      </c>
      <c r="B18" s="202" t="s">
        <v>145</v>
      </c>
      <c r="C18" s="113">
        <v>4.5182258475656383</v>
      </c>
      <c r="D18" s="115">
        <v>709</v>
      </c>
      <c r="E18" s="114">
        <v>726</v>
      </c>
      <c r="F18" s="114">
        <v>727</v>
      </c>
      <c r="G18" s="114">
        <v>714</v>
      </c>
      <c r="H18" s="140">
        <v>698</v>
      </c>
      <c r="I18" s="115">
        <v>11</v>
      </c>
      <c r="J18" s="116">
        <v>1.5759312320916905</v>
      </c>
      <c r="K18" s="110"/>
      <c r="L18" s="110"/>
      <c r="M18" s="110"/>
      <c r="N18" s="110"/>
      <c r="O18" s="110"/>
    </row>
    <row r="19" spans="1:15" s="110" customFormat="1" ht="24.95" customHeight="1" x14ac:dyDescent="0.2">
      <c r="A19" s="193" t="s">
        <v>146</v>
      </c>
      <c r="B19" s="199" t="s">
        <v>147</v>
      </c>
      <c r="C19" s="113">
        <v>14.166454244200867</v>
      </c>
      <c r="D19" s="115">
        <v>2223</v>
      </c>
      <c r="E19" s="114">
        <v>2418</v>
      </c>
      <c r="F19" s="114">
        <v>2426</v>
      </c>
      <c r="G19" s="114">
        <v>2463</v>
      </c>
      <c r="H19" s="140">
        <v>2388</v>
      </c>
      <c r="I19" s="115">
        <v>-165</v>
      </c>
      <c r="J19" s="116">
        <v>-6.9095477386934672</v>
      </c>
    </row>
    <row r="20" spans="1:15" s="287" customFormat="1" ht="24.95" customHeight="1" x14ac:dyDescent="0.2">
      <c r="A20" s="193" t="s">
        <v>148</v>
      </c>
      <c r="B20" s="199" t="s">
        <v>149</v>
      </c>
      <c r="C20" s="113">
        <v>4.6584246749936273</v>
      </c>
      <c r="D20" s="115">
        <v>731</v>
      </c>
      <c r="E20" s="114">
        <v>757</v>
      </c>
      <c r="F20" s="114">
        <v>757</v>
      </c>
      <c r="G20" s="114">
        <v>754</v>
      </c>
      <c r="H20" s="140">
        <v>726</v>
      </c>
      <c r="I20" s="115">
        <v>5</v>
      </c>
      <c r="J20" s="116">
        <v>0.68870523415977958</v>
      </c>
      <c r="K20" s="110"/>
      <c r="L20" s="110"/>
      <c r="M20" s="110"/>
      <c r="N20" s="110"/>
      <c r="O20" s="110"/>
    </row>
    <row r="21" spans="1:15" s="110" customFormat="1" ht="24.95" customHeight="1" x14ac:dyDescent="0.2">
      <c r="A21" s="201" t="s">
        <v>150</v>
      </c>
      <c r="B21" s="202" t="s">
        <v>151</v>
      </c>
      <c r="C21" s="113">
        <v>11.394341065511089</v>
      </c>
      <c r="D21" s="115">
        <v>1788</v>
      </c>
      <c r="E21" s="114">
        <v>2095</v>
      </c>
      <c r="F21" s="114">
        <v>2282</v>
      </c>
      <c r="G21" s="114">
        <v>2345</v>
      </c>
      <c r="H21" s="140">
        <v>2079</v>
      </c>
      <c r="I21" s="115">
        <v>-291</v>
      </c>
      <c r="J21" s="116">
        <v>-13.997113997113997</v>
      </c>
    </row>
    <row r="22" spans="1:15" s="110" customFormat="1" ht="24.95" customHeight="1" x14ac:dyDescent="0.2">
      <c r="A22" s="201" t="s">
        <v>152</v>
      </c>
      <c r="B22" s="199" t="s">
        <v>153</v>
      </c>
      <c r="C22" s="113">
        <v>3.1417282691817485</v>
      </c>
      <c r="D22" s="115">
        <v>493</v>
      </c>
      <c r="E22" s="114">
        <v>493</v>
      </c>
      <c r="F22" s="114">
        <v>505</v>
      </c>
      <c r="G22" s="114">
        <v>510</v>
      </c>
      <c r="H22" s="140">
        <v>522</v>
      </c>
      <c r="I22" s="115">
        <v>-29</v>
      </c>
      <c r="J22" s="116">
        <v>-5.5555555555555554</v>
      </c>
    </row>
    <row r="23" spans="1:15" s="110" customFormat="1" ht="24.95" customHeight="1" x14ac:dyDescent="0.2">
      <c r="A23" s="193" t="s">
        <v>154</v>
      </c>
      <c r="B23" s="199" t="s">
        <v>155</v>
      </c>
      <c r="C23" s="113">
        <v>0.82844761661993371</v>
      </c>
      <c r="D23" s="115">
        <v>130</v>
      </c>
      <c r="E23" s="114">
        <v>130</v>
      </c>
      <c r="F23" s="114">
        <v>133</v>
      </c>
      <c r="G23" s="114">
        <v>136</v>
      </c>
      <c r="H23" s="140">
        <v>133</v>
      </c>
      <c r="I23" s="115">
        <v>-3</v>
      </c>
      <c r="J23" s="116">
        <v>-2.255639097744361</v>
      </c>
    </row>
    <row r="24" spans="1:15" s="110" customFormat="1" ht="24.95" customHeight="1" x14ac:dyDescent="0.2">
      <c r="A24" s="193" t="s">
        <v>156</v>
      </c>
      <c r="B24" s="199" t="s">
        <v>221</v>
      </c>
      <c r="C24" s="113">
        <v>10.572266122865154</v>
      </c>
      <c r="D24" s="115">
        <v>1659</v>
      </c>
      <c r="E24" s="114">
        <v>1674</v>
      </c>
      <c r="F24" s="114">
        <v>1619</v>
      </c>
      <c r="G24" s="114">
        <v>1594</v>
      </c>
      <c r="H24" s="140">
        <v>1594</v>
      </c>
      <c r="I24" s="115">
        <v>65</v>
      </c>
      <c r="J24" s="116">
        <v>4.077791718946048</v>
      </c>
    </row>
    <row r="25" spans="1:15" s="110" customFormat="1" ht="24.95" customHeight="1" x14ac:dyDescent="0.2">
      <c r="A25" s="193" t="s">
        <v>222</v>
      </c>
      <c r="B25" s="204" t="s">
        <v>159</v>
      </c>
      <c r="C25" s="113">
        <v>10.686974254397144</v>
      </c>
      <c r="D25" s="115">
        <v>1677</v>
      </c>
      <c r="E25" s="114">
        <v>1731</v>
      </c>
      <c r="F25" s="114">
        <v>1711</v>
      </c>
      <c r="G25" s="114">
        <v>1749</v>
      </c>
      <c r="H25" s="140">
        <v>1682</v>
      </c>
      <c r="I25" s="115">
        <v>-5</v>
      </c>
      <c r="J25" s="116">
        <v>-0.29726516052318669</v>
      </c>
    </row>
    <row r="26" spans="1:15" s="110" customFormat="1" ht="24.95" customHeight="1" x14ac:dyDescent="0.2">
      <c r="A26" s="201">
        <v>782.78300000000002</v>
      </c>
      <c r="B26" s="203" t="s">
        <v>160</v>
      </c>
      <c r="C26" s="113">
        <v>0.29951567677797603</v>
      </c>
      <c r="D26" s="115">
        <v>47</v>
      </c>
      <c r="E26" s="114">
        <v>61</v>
      </c>
      <c r="F26" s="114">
        <v>69</v>
      </c>
      <c r="G26" s="114">
        <v>86</v>
      </c>
      <c r="H26" s="140">
        <v>95</v>
      </c>
      <c r="I26" s="115">
        <v>-48</v>
      </c>
      <c r="J26" s="116">
        <v>-50.526315789473685</v>
      </c>
    </row>
    <row r="27" spans="1:15" s="110" customFormat="1" ht="24.95" customHeight="1" x14ac:dyDescent="0.2">
      <c r="A27" s="193" t="s">
        <v>161</v>
      </c>
      <c r="B27" s="199" t="s">
        <v>162</v>
      </c>
      <c r="C27" s="113">
        <v>1.8799388223298497</v>
      </c>
      <c r="D27" s="115">
        <v>295</v>
      </c>
      <c r="E27" s="114">
        <v>304</v>
      </c>
      <c r="F27" s="114">
        <v>329</v>
      </c>
      <c r="G27" s="114">
        <v>338</v>
      </c>
      <c r="H27" s="140">
        <v>320</v>
      </c>
      <c r="I27" s="115">
        <v>-25</v>
      </c>
      <c r="J27" s="116">
        <v>-7.8125</v>
      </c>
    </row>
    <row r="28" spans="1:15" s="110" customFormat="1" ht="24.95" customHeight="1" x14ac:dyDescent="0.2">
      <c r="A28" s="193" t="s">
        <v>163</v>
      </c>
      <c r="B28" s="199" t="s">
        <v>164</v>
      </c>
      <c r="C28" s="113">
        <v>2.9314300280397654</v>
      </c>
      <c r="D28" s="115">
        <v>460</v>
      </c>
      <c r="E28" s="114">
        <v>443</v>
      </c>
      <c r="F28" s="114">
        <v>423</v>
      </c>
      <c r="G28" s="114">
        <v>355</v>
      </c>
      <c r="H28" s="140">
        <v>353</v>
      </c>
      <c r="I28" s="115">
        <v>107</v>
      </c>
      <c r="J28" s="116">
        <v>30.311614730878187</v>
      </c>
    </row>
    <row r="29" spans="1:15" s="110" customFormat="1" ht="24.95" customHeight="1" x14ac:dyDescent="0.2">
      <c r="A29" s="193">
        <v>86</v>
      </c>
      <c r="B29" s="199" t="s">
        <v>165</v>
      </c>
      <c r="C29" s="113">
        <v>5.3976548559775681</v>
      </c>
      <c r="D29" s="115">
        <v>847</v>
      </c>
      <c r="E29" s="114">
        <v>852</v>
      </c>
      <c r="F29" s="114">
        <v>854</v>
      </c>
      <c r="G29" s="114">
        <v>859</v>
      </c>
      <c r="H29" s="140">
        <v>811</v>
      </c>
      <c r="I29" s="115">
        <v>36</v>
      </c>
      <c r="J29" s="116">
        <v>4.4389642416769419</v>
      </c>
    </row>
    <row r="30" spans="1:15" s="110" customFormat="1" ht="24.95" customHeight="1" x14ac:dyDescent="0.2">
      <c r="A30" s="193">
        <v>87.88</v>
      </c>
      <c r="B30" s="204" t="s">
        <v>166</v>
      </c>
      <c r="C30" s="113">
        <v>3.9064491460616875</v>
      </c>
      <c r="D30" s="115">
        <v>613</v>
      </c>
      <c r="E30" s="114">
        <v>604</v>
      </c>
      <c r="F30" s="114">
        <v>598</v>
      </c>
      <c r="G30" s="114">
        <v>594</v>
      </c>
      <c r="H30" s="140">
        <v>622</v>
      </c>
      <c r="I30" s="115">
        <v>-9</v>
      </c>
      <c r="J30" s="116">
        <v>-1.4469453376205788</v>
      </c>
    </row>
    <row r="31" spans="1:15" s="110" customFormat="1" ht="24.95" customHeight="1" x14ac:dyDescent="0.2">
      <c r="A31" s="193" t="s">
        <v>167</v>
      </c>
      <c r="B31" s="199" t="s">
        <v>168</v>
      </c>
      <c r="C31" s="113">
        <v>16.607188376242672</v>
      </c>
      <c r="D31" s="115">
        <v>2606</v>
      </c>
      <c r="E31" s="114">
        <v>2710</v>
      </c>
      <c r="F31" s="114">
        <v>2753</v>
      </c>
      <c r="G31" s="114">
        <v>2736</v>
      </c>
      <c r="H31" s="140">
        <v>2662</v>
      </c>
      <c r="I31" s="115">
        <v>-56</v>
      </c>
      <c r="J31" s="116">
        <v>-2.1036814425244179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2.5108335457557991</v>
      </c>
      <c r="D34" s="115">
        <v>394</v>
      </c>
      <c r="E34" s="114">
        <v>409</v>
      </c>
      <c r="F34" s="114">
        <v>448</v>
      </c>
      <c r="G34" s="114">
        <v>436</v>
      </c>
      <c r="H34" s="140">
        <v>392</v>
      </c>
      <c r="I34" s="115">
        <v>2</v>
      </c>
      <c r="J34" s="116">
        <v>0.51020408163265307</v>
      </c>
    </row>
    <row r="35" spans="1:10" s="110" customFormat="1" ht="24.95" customHeight="1" x14ac:dyDescent="0.2">
      <c r="A35" s="292" t="s">
        <v>171</v>
      </c>
      <c r="B35" s="293" t="s">
        <v>172</v>
      </c>
      <c r="C35" s="113">
        <v>11.018353301045119</v>
      </c>
      <c r="D35" s="115">
        <v>1729</v>
      </c>
      <c r="E35" s="114">
        <v>1800</v>
      </c>
      <c r="F35" s="114">
        <v>1836</v>
      </c>
      <c r="G35" s="114">
        <v>1829</v>
      </c>
      <c r="H35" s="140">
        <v>1813</v>
      </c>
      <c r="I35" s="115">
        <v>-84</v>
      </c>
      <c r="J35" s="116">
        <v>-4.6332046332046328</v>
      </c>
    </row>
    <row r="36" spans="1:10" s="110" customFormat="1" ht="24.95" customHeight="1" x14ac:dyDescent="0.2">
      <c r="A36" s="294" t="s">
        <v>173</v>
      </c>
      <c r="B36" s="295" t="s">
        <v>174</v>
      </c>
      <c r="C36" s="125">
        <v>86.470813153199089</v>
      </c>
      <c r="D36" s="143">
        <v>13569</v>
      </c>
      <c r="E36" s="144">
        <v>14272</v>
      </c>
      <c r="F36" s="144">
        <v>14459</v>
      </c>
      <c r="G36" s="144">
        <v>14519</v>
      </c>
      <c r="H36" s="145">
        <v>13987</v>
      </c>
      <c r="I36" s="143">
        <v>-418</v>
      </c>
      <c r="J36" s="146">
        <v>-2.9884893115035389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15692</v>
      </c>
      <c r="F11" s="264">
        <v>16481</v>
      </c>
      <c r="G11" s="264">
        <v>16743</v>
      </c>
      <c r="H11" s="264">
        <v>16784</v>
      </c>
      <c r="I11" s="265">
        <v>16192</v>
      </c>
      <c r="J11" s="263">
        <v>-500</v>
      </c>
      <c r="K11" s="266">
        <v>-3.0879446640316206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45.895997960744332</v>
      </c>
      <c r="E13" s="115">
        <v>7202</v>
      </c>
      <c r="F13" s="114">
        <v>7585</v>
      </c>
      <c r="G13" s="114">
        <v>7691</v>
      </c>
      <c r="H13" s="114">
        <v>7615</v>
      </c>
      <c r="I13" s="140">
        <v>7322</v>
      </c>
      <c r="J13" s="115">
        <v>-120</v>
      </c>
      <c r="K13" s="116">
        <v>-1.6388964763725757</v>
      </c>
    </row>
    <row r="14" spans="1:15" ht="15.95" customHeight="1" x14ac:dyDescent="0.2">
      <c r="A14" s="306" t="s">
        <v>230</v>
      </c>
      <c r="B14" s="307"/>
      <c r="C14" s="308"/>
      <c r="D14" s="113">
        <v>42.059648228396632</v>
      </c>
      <c r="E14" s="115">
        <v>6600</v>
      </c>
      <c r="F14" s="114">
        <v>6925</v>
      </c>
      <c r="G14" s="114">
        <v>7082</v>
      </c>
      <c r="H14" s="114">
        <v>7196</v>
      </c>
      <c r="I14" s="140">
        <v>6930</v>
      </c>
      <c r="J14" s="115">
        <v>-330</v>
      </c>
      <c r="K14" s="116">
        <v>-4.7619047619047619</v>
      </c>
    </row>
    <row r="15" spans="1:15" ht="15.95" customHeight="1" x14ac:dyDescent="0.2">
      <c r="A15" s="306" t="s">
        <v>231</v>
      </c>
      <c r="B15" s="307"/>
      <c r="C15" s="308"/>
      <c r="D15" s="113">
        <v>5.0089217435635991</v>
      </c>
      <c r="E15" s="115">
        <v>786</v>
      </c>
      <c r="F15" s="114">
        <v>824</v>
      </c>
      <c r="G15" s="114">
        <v>833</v>
      </c>
      <c r="H15" s="114">
        <v>802</v>
      </c>
      <c r="I15" s="140">
        <v>811</v>
      </c>
      <c r="J15" s="115">
        <v>-25</v>
      </c>
      <c r="K15" s="116">
        <v>-3.0826140567200988</v>
      </c>
    </row>
    <row r="16" spans="1:15" ht="15.95" customHeight="1" x14ac:dyDescent="0.2">
      <c r="A16" s="306" t="s">
        <v>232</v>
      </c>
      <c r="B16" s="307"/>
      <c r="C16" s="308"/>
      <c r="D16" s="113">
        <v>2.702013764975784</v>
      </c>
      <c r="E16" s="115">
        <v>424</v>
      </c>
      <c r="F16" s="114">
        <v>440</v>
      </c>
      <c r="G16" s="114">
        <v>425</v>
      </c>
      <c r="H16" s="114">
        <v>430</v>
      </c>
      <c r="I16" s="140">
        <v>416</v>
      </c>
      <c r="J16" s="115">
        <v>8</v>
      </c>
      <c r="K16" s="116">
        <v>1.9230769230769231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1.6823859291358654</v>
      </c>
      <c r="E18" s="115">
        <v>264</v>
      </c>
      <c r="F18" s="114">
        <v>273</v>
      </c>
      <c r="G18" s="114">
        <v>272</v>
      </c>
      <c r="H18" s="114">
        <v>263</v>
      </c>
      <c r="I18" s="140">
        <v>254</v>
      </c>
      <c r="J18" s="115">
        <v>10</v>
      </c>
      <c r="K18" s="116">
        <v>3.9370078740157481</v>
      </c>
    </row>
    <row r="19" spans="1:11" ht="14.1" customHeight="1" x14ac:dyDescent="0.2">
      <c r="A19" s="306" t="s">
        <v>235</v>
      </c>
      <c r="B19" s="307" t="s">
        <v>236</v>
      </c>
      <c r="C19" s="308"/>
      <c r="D19" s="113">
        <v>1.2299260769819016</v>
      </c>
      <c r="E19" s="115">
        <v>193</v>
      </c>
      <c r="F19" s="114">
        <v>204</v>
      </c>
      <c r="G19" s="114">
        <v>209</v>
      </c>
      <c r="H19" s="114">
        <v>195</v>
      </c>
      <c r="I19" s="140">
        <v>182</v>
      </c>
      <c r="J19" s="115">
        <v>11</v>
      </c>
      <c r="K19" s="116">
        <v>6.0439560439560438</v>
      </c>
    </row>
    <row r="20" spans="1:11" ht="14.1" customHeight="1" x14ac:dyDescent="0.2">
      <c r="A20" s="306">
        <v>12</v>
      </c>
      <c r="B20" s="307" t="s">
        <v>237</v>
      </c>
      <c r="C20" s="308"/>
      <c r="D20" s="113">
        <v>1.37649757838389</v>
      </c>
      <c r="E20" s="115">
        <v>216</v>
      </c>
      <c r="F20" s="114">
        <v>220</v>
      </c>
      <c r="G20" s="114">
        <v>225</v>
      </c>
      <c r="H20" s="114">
        <v>234</v>
      </c>
      <c r="I20" s="140">
        <v>225</v>
      </c>
      <c r="J20" s="115">
        <v>-9</v>
      </c>
      <c r="K20" s="116">
        <v>-4</v>
      </c>
    </row>
    <row r="21" spans="1:11" ht="14.1" customHeight="1" x14ac:dyDescent="0.2">
      <c r="A21" s="306">
        <v>21</v>
      </c>
      <c r="B21" s="307" t="s">
        <v>238</v>
      </c>
      <c r="C21" s="308"/>
      <c r="D21" s="113">
        <v>6.3726739739994903E-2</v>
      </c>
      <c r="E21" s="115">
        <v>10</v>
      </c>
      <c r="F21" s="114">
        <v>10</v>
      </c>
      <c r="G21" s="114">
        <v>8</v>
      </c>
      <c r="H21" s="114">
        <v>10</v>
      </c>
      <c r="I21" s="140">
        <v>9</v>
      </c>
      <c r="J21" s="115">
        <v>1</v>
      </c>
      <c r="K21" s="116">
        <v>11.111111111111111</v>
      </c>
    </row>
    <row r="22" spans="1:11" ht="14.1" customHeight="1" x14ac:dyDescent="0.2">
      <c r="A22" s="306">
        <v>22</v>
      </c>
      <c r="B22" s="307" t="s">
        <v>239</v>
      </c>
      <c r="C22" s="308"/>
      <c r="D22" s="113">
        <v>0.60540402752995159</v>
      </c>
      <c r="E22" s="115">
        <v>95</v>
      </c>
      <c r="F22" s="114">
        <v>94</v>
      </c>
      <c r="G22" s="114">
        <v>99</v>
      </c>
      <c r="H22" s="114">
        <v>102</v>
      </c>
      <c r="I22" s="140">
        <v>95</v>
      </c>
      <c r="J22" s="115">
        <v>0</v>
      </c>
      <c r="K22" s="116">
        <v>0</v>
      </c>
    </row>
    <row r="23" spans="1:11" ht="14.1" customHeight="1" x14ac:dyDescent="0.2">
      <c r="A23" s="306">
        <v>23</v>
      </c>
      <c r="B23" s="307" t="s">
        <v>240</v>
      </c>
      <c r="C23" s="308"/>
      <c r="D23" s="113">
        <v>0.21667091511598266</v>
      </c>
      <c r="E23" s="115">
        <v>34</v>
      </c>
      <c r="F23" s="114">
        <v>34</v>
      </c>
      <c r="G23" s="114">
        <v>36</v>
      </c>
      <c r="H23" s="114">
        <v>34</v>
      </c>
      <c r="I23" s="140">
        <v>31</v>
      </c>
      <c r="J23" s="115">
        <v>3</v>
      </c>
      <c r="K23" s="116">
        <v>9.67741935483871</v>
      </c>
    </row>
    <row r="24" spans="1:11" ht="14.1" customHeight="1" x14ac:dyDescent="0.2">
      <c r="A24" s="306">
        <v>24</v>
      </c>
      <c r="B24" s="307" t="s">
        <v>241</v>
      </c>
      <c r="C24" s="308"/>
      <c r="D24" s="113">
        <v>0.52893193984195763</v>
      </c>
      <c r="E24" s="115">
        <v>83</v>
      </c>
      <c r="F24" s="114">
        <v>88</v>
      </c>
      <c r="G24" s="114">
        <v>89</v>
      </c>
      <c r="H24" s="114">
        <v>90</v>
      </c>
      <c r="I24" s="140">
        <v>83</v>
      </c>
      <c r="J24" s="115">
        <v>0</v>
      </c>
      <c r="K24" s="116">
        <v>0</v>
      </c>
    </row>
    <row r="25" spans="1:11" ht="14.1" customHeight="1" x14ac:dyDescent="0.2">
      <c r="A25" s="306">
        <v>25</v>
      </c>
      <c r="B25" s="307" t="s">
        <v>242</v>
      </c>
      <c r="C25" s="308"/>
      <c r="D25" s="113">
        <v>1.1598266632679073</v>
      </c>
      <c r="E25" s="115">
        <v>182</v>
      </c>
      <c r="F25" s="114">
        <v>192</v>
      </c>
      <c r="G25" s="114">
        <v>196</v>
      </c>
      <c r="H25" s="114">
        <v>194</v>
      </c>
      <c r="I25" s="140">
        <v>191</v>
      </c>
      <c r="J25" s="115">
        <v>-9</v>
      </c>
      <c r="K25" s="116">
        <v>-4.7120418848167542</v>
      </c>
    </row>
    <row r="26" spans="1:11" ht="14.1" customHeight="1" x14ac:dyDescent="0.2">
      <c r="A26" s="306">
        <v>26</v>
      </c>
      <c r="B26" s="307" t="s">
        <v>243</v>
      </c>
      <c r="C26" s="308"/>
      <c r="D26" s="113">
        <v>0.78383889880193724</v>
      </c>
      <c r="E26" s="115">
        <v>123</v>
      </c>
      <c r="F26" s="114">
        <v>131</v>
      </c>
      <c r="G26" s="114">
        <v>130</v>
      </c>
      <c r="H26" s="114">
        <v>131</v>
      </c>
      <c r="I26" s="140">
        <v>125</v>
      </c>
      <c r="J26" s="115">
        <v>-2</v>
      </c>
      <c r="K26" s="116">
        <v>-1.6</v>
      </c>
    </row>
    <row r="27" spans="1:11" ht="14.1" customHeight="1" x14ac:dyDescent="0.2">
      <c r="A27" s="306">
        <v>27</v>
      </c>
      <c r="B27" s="307" t="s">
        <v>244</v>
      </c>
      <c r="C27" s="308"/>
      <c r="D27" s="113">
        <v>0.36324241651797096</v>
      </c>
      <c r="E27" s="115">
        <v>57</v>
      </c>
      <c r="F27" s="114">
        <v>52</v>
      </c>
      <c r="G27" s="114">
        <v>54</v>
      </c>
      <c r="H27" s="114">
        <v>49</v>
      </c>
      <c r="I27" s="140">
        <v>48</v>
      </c>
      <c r="J27" s="115">
        <v>9</v>
      </c>
      <c r="K27" s="116">
        <v>18.75</v>
      </c>
    </row>
    <row r="28" spans="1:11" ht="14.1" customHeight="1" x14ac:dyDescent="0.2">
      <c r="A28" s="306">
        <v>28</v>
      </c>
      <c r="B28" s="307" t="s">
        <v>245</v>
      </c>
      <c r="C28" s="308"/>
      <c r="D28" s="113">
        <v>0.15294417537598776</v>
      </c>
      <c r="E28" s="115">
        <v>24</v>
      </c>
      <c r="F28" s="114">
        <v>23</v>
      </c>
      <c r="G28" s="114">
        <v>26</v>
      </c>
      <c r="H28" s="114">
        <v>23</v>
      </c>
      <c r="I28" s="140">
        <v>21</v>
      </c>
      <c r="J28" s="115">
        <v>3</v>
      </c>
      <c r="K28" s="116">
        <v>14.285714285714286</v>
      </c>
    </row>
    <row r="29" spans="1:11" ht="14.1" customHeight="1" x14ac:dyDescent="0.2">
      <c r="A29" s="306">
        <v>29</v>
      </c>
      <c r="B29" s="307" t="s">
        <v>246</v>
      </c>
      <c r="C29" s="308"/>
      <c r="D29" s="113">
        <v>3.4030079021157276</v>
      </c>
      <c r="E29" s="115">
        <v>534</v>
      </c>
      <c r="F29" s="114">
        <v>600</v>
      </c>
      <c r="G29" s="114">
        <v>625</v>
      </c>
      <c r="H29" s="114">
        <v>634</v>
      </c>
      <c r="I29" s="140">
        <v>601</v>
      </c>
      <c r="J29" s="115">
        <v>-67</v>
      </c>
      <c r="K29" s="116">
        <v>-11.148086522462563</v>
      </c>
    </row>
    <row r="30" spans="1:11" ht="14.1" customHeight="1" x14ac:dyDescent="0.2">
      <c r="A30" s="306" t="s">
        <v>247</v>
      </c>
      <c r="B30" s="307" t="s">
        <v>248</v>
      </c>
      <c r="C30" s="308"/>
      <c r="D30" s="113">
        <v>0.49069589599796076</v>
      </c>
      <c r="E30" s="115">
        <v>77</v>
      </c>
      <c r="F30" s="114">
        <v>77</v>
      </c>
      <c r="G30" s="114">
        <v>85</v>
      </c>
      <c r="H30" s="114">
        <v>81</v>
      </c>
      <c r="I30" s="140">
        <v>89</v>
      </c>
      <c r="J30" s="115">
        <v>-12</v>
      </c>
      <c r="K30" s="116">
        <v>-13.48314606741573</v>
      </c>
    </row>
    <row r="31" spans="1:11" ht="14.1" customHeight="1" x14ac:dyDescent="0.2">
      <c r="A31" s="306" t="s">
        <v>249</v>
      </c>
      <c r="B31" s="307" t="s">
        <v>250</v>
      </c>
      <c r="C31" s="308"/>
      <c r="D31" s="113">
        <v>2.8103492225337754</v>
      </c>
      <c r="E31" s="115">
        <v>441</v>
      </c>
      <c r="F31" s="114">
        <v>506</v>
      </c>
      <c r="G31" s="114">
        <v>523</v>
      </c>
      <c r="H31" s="114">
        <v>536</v>
      </c>
      <c r="I31" s="140">
        <v>492</v>
      </c>
      <c r="J31" s="115">
        <v>-51</v>
      </c>
      <c r="K31" s="116">
        <v>-10.365853658536585</v>
      </c>
    </row>
    <row r="32" spans="1:11" ht="14.1" customHeight="1" x14ac:dyDescent="0.2">
      <c r="A32" s="306">
        <v>31</v>
      </c>
      <c r="B32" s="307" t="s">
        <v>251</v>
      </c>
      <c r="C32" s="308"/>
      <c r="D32" s="113">
        <v>0.12108080550599032</v>
      </c>
      <c r="E32" s="115">
        <v>19</v>
      </c>
      <c r="F32" s="114">
        <v>22</v>
      </c>
      <c r="G32" s="114">
        <v>23</v>
      </c>
      <c r="H32" s="114">
        <v>27</v>
      </c>
      <c r="I32" s="140">
        <v>22</v>
      </c>
      <c r="J32" s="115">
        <v>-3</v>
      </c>
      <c r="K32" s="116">
        <v>-13.636363636363637</v>
      </c>
    </row>
    <row r="33" spans="1:11" ht="14.1" customHeight="1" x14ac:dyDescent="0.2">
      <c r="A33" s="306">
        <v>32</v>
      </c>
      <c r="B33" s="307" t="s">
        <v>252</v>
      </c>
      <c r="C33" s="308"/>
      <c r="D33" s="113">
        <v>0.62452204945195</v>
      </c>
      <c r="E33" s="115">
        <v>98</v>
      </c>
      <c r="F33" s="114">
        <v>99</v>
      </c>
      <c r="G33" s="114">
        <v>107</v>
      </c>
      <c r="H33" s="114">
        <v>110</v>
      </c>
      <c r="I33" s="140">
        <v>97</v>
      </c>
      <c r="J33" s="115">
        <v>1</v>
      </c>
      <c r="K33" s="116">
        <v>1.0309278350515463</v>
      </c>
    </row>
    <row r="34" spans="1:11" ht="14.1" customHeight="1" x14ac:dyDescent="0.2">
      <c r="A34" s="306">
        <v>33</v>
      </c>
      <c r="B34" s="307" t="s">
        <v>253</v>
      </c>
      <c r="C34" s="308"/>
      <c r="D34" s="113">
        <v>0.61177670150395103</v>
      </c>
      <c r="E34" s="115">
        <v>96</v>
      </c>
      <c r="F34" s="114">
        <v>111</v>
      </c>
      <c r="G34" s="114">
        <v>118</v>
      </c>
      <c r="H34" s="114">
        <v>126</v>
      </c>
      <c r="I34" s="140">
        <v>128</v>
      </c>
      <c r="J34" s="115">
        <v>-32</v>
      </c>
      <c r="K34" s="116">
        <v>-25</v>
      </c>
    </row>
    <row r="35" spans="1:11" ht="14.1" customHeight="1" x14ac:dyDescent="0.2">
      <c r="A35" s="306">
        <v>34</v>
      </c>
      <c r="B35" s="307" t="s">
        <v>254</v>
      </c>
      <c r="C35" s="308"/>
      <c r="D35" s="113">
        <v>4.5692072393576346</v>
      </c>
      <c r="E35" s="115">
        <v>717</v>
      </c>
      <c r="F35" s="114">
        <v>731</v>
      </c>
      <c r="G35" s="114">
        <v>730</v>
      </c>
      <c r="H35" s="114">
        <v>721</v>
      </c>
      <c r="I35" s="140">
        <v>721</v>
      </c>
      <c r="J35" s="115">
        <v>-4</v>
      </c>
      <c r="K35" s="116">
        <v>-0.55478502080443826</v>
      </c>
    </row>
    <row r="36" spans="1:11" ht="14.1" customHeight="1" x14ac:dyDescent="0.2">
      <c r="A36" s="306">
        <v>41</v>
      </c>
      <c r="B36" s="307" t="s">
        <v>255</v>
      </c>
      <c r="C36" s="308"/>
      <c r="D36" s="113">
        <v>0.36961509049197044</v>
      </c>
      <c r="E36" s="115">
        <v>58</v>
      </c>
      <c r="F36" s="114">
        <v>53</v>
      </c>
      <c r="G36" s="114">
        <v>52</v>
      </c>
      <c r="H36" s="114">
        <v>60</v>
      </c>
      <c r="I36" s="140">
        <v>56</v>
      </c>
      <c r="J36" s="115">
        <v>2</v>
      </c>
      <c r="K36" s="116">
        <v>3.5714285714285716</v>
      </c>
    </row>
    <row r="37" spans="1:11" ht="14.1" customHeight="1" x14ac:dyDescent="0.2">
      <c r="A37" s="306">
        <v>42</v>
      </c>
      <c r="B37" s="307" t="s">
        <v>256</v>
      </c>
      <c r="C37" s="308"/>
      <c r="D37" s="113">
        <v>5.7354065765995409E-2</v>
      </c>
      <c r="E37" s="115">
        <v>9</v>
      </c>
      <c r="F37" s="114">
        <v>10</v>
      </c>
      <c r="G37" s="114">
        <v>11</v>
      </c>
      <c r="H37" s="114">
        <v>12</v>
      </c>
      <c r="I37" s="140">
        <v>12</v>
      </c>
      <c r="J37" s="115">
        <v>-3</v>
      </c>
      <c r="K37" s="116">
        <v>-25</v>
      </c>
    </row>
    <row r="38" spans="1:11" ht="14.1" customHeight="1" x14ac:dyDescent="0.2">
      <c r="A38" s="306">
        <v>43</v>
      </c>
      <c r="B38" s="307" t="s">
        <v>257</v>
      </c>
      <c r="C38" s="308"/>
      <c r="D38" s="113">
        <v>0.46520520010196276</v>
      </c>
      <c r="E38" s="115">
        <v>73</v>
      </c>
      <c r="F38" s="114">
        <v>72</v>
      </c>
      <c r="G38" s="114">
        <v>68</v>
      </c>
      <c r="H38" s="114">
        <v>67</v>
      </c>
      <c r="I38" s="140">
        <v>60</v>
      </c>
      <c r="J38" s="115">
        <v>13</v>
      </c>
      <c r="K38" s="116">
        <v>21.666666666666668</v>
      </c>
    </row>
    <row r="39" spans="1:11" ht="14.1" customHeight="1" x14ac:dyDescent="0.2">
      <c r="A39" s="306">
        <v>51</v>
      </c>
      <c r="B39" s="307" t="s">
        <v>258</v>
      </c>
      <c r="C39" s="308"/>
      <c r="D39" s="113">
        <v>8.6859546265613048</v>
      </c>
      <c r="E39" s="115">
        <v>1363</v>
      </c>
      <c r="F39" s="114">
        <v>1358</v>
      </c>
      <c r="G39" s="114">
        <v>1395</v>
      </c>
      <c r="H39" s="114">
        <v>1374</v>
      </c>
      <c r="I39" s="140">
        <v>1377</v>
      </c>
      <c r="J39" s="115">
        <v>-14</v>
      </c>
      <c r="K39" s="116">
        <v>-1.0167029774872911</v>
      </c>
    </row>
    <row r="40" spans="1:11" ht="14.1" customHeight="1" x14ac:dyDescent="0.2">
      <c r="A40" s="306" t="s">
        <v>259</v>
      </c>
      <c r="B40" s="307" t="s">
        <v>260</v>
      </c>
      <c r="C40" s="308"/>
      <c r="D40" s="113">
        <v>8.5648738210553148</v>
      </c>
      <c r="E40" s="115">
        <v>1344</v>
      </c>
      <c r="F40" s="114">
        <v>1337</v>
      </c>
      <c r="G40" s="114">
        <v>1374</v>
      </c>
      <c r="H40" s="114">
        <v>1356</v>
      </c>
      <c r="I40" s="140">
        <v>1362</v>
      </c>
      <c r="J40" s="115">
        <v>-18</v>
      </c>
      <c r="K40" s="116">
        <v>-1.3215859030837005</v>
      </c>
    </row>
    <row r="41" spans="1:11" ht="14.1" customHeight="1" x14ac:dyDescent="0.2">
      <c r="A41" s="306"/>
      <c r="B41" s="307" t="s">
        <v>261</v>
      </c>
      <c r="C41" s="308"/>
      <c r="D41" s="113">
        <v>1.988274279887841</v>
      </c>
      <c r="E41" s="115">
        <v>312</v>
      </c>
      <c r="F41" s="114">
        <v>281</v>
      </c>
      <c r="G41" s="114">
        <v>301</v>
      </c>
      <c r="H41" s="114">
        <v>304</v>
      </c>
      <c r="I41" s="140">
        <v>303</v>
      </c>
      <c r="J41" s="115">
        <v>9</v>
      </c>
      <c r="K41" s="116">
        <v>2.9702970297029703</v>
      </c>
    </row>
    <row r="42" spans="1:11" ht="14.1" customHeight="1" x14ac:dyDescent="0.2">
      <c r="A42" s="306">
        <v>52</v>
      </c>
      <c r="B42" s="307" t="s">
        <v>262</v>
      </c>
      <c r="C42" s="308"/>
      <c r="D42" s="113">
        <v>4.6393066530716291</v>
      </c>
      <c r="E42" s="115">
        <v>728</v>
      </c>
      <c r="F42" s="114">
        <v>731</v>
      </c>
      <c r="G42" s="114">
        <v>720</v>
      </c>
      <c r="H42" s="114">
        <v>736</v>
      </c>
      <c r="I42" s="140">
        <v>718</v>
      </c>
      <c r="J42" s="115">
        <v>10</v>
      </c>
      <c r="K42" s="116">
        <v>1.392757660167131</v>
      </c>
    </row>
    <row r="43" spans="1:11" ht="14.1" customHeight="1" x14ac:dyDescent="0.2">
      <c r="A43" s="306" t="s">
        <v>263</v>
      </c>
      <c r="B43" s="307" t="s">
        <v>264</v>
      </c>
      <c r="C43" s="308"/>
      <c r="D43" s="113">
        <v>4.486362477695641</v>
      </c>
      <c r="E43" s="115">
        <v>704</v>
      </c>
      <c r="F43" s="114">
        <v>702</v>
      </c>
      <c r="G43" s="114">
        <v>688</v>
      </c>
      <c r="H43" s="114">
        <v>695</v>
      </c>
      <c r="I43" s="140">
        <v>681</v>
      </c>
      <c r="J43" s="115">
        <v>23</v>
      </c>
      <c r="K43" s="116">
        <v>3.3773861967694567</v>
      </c>
    </row>
    <row r="44" spans="1:11" ht="14.1" customHeight="1" x14ac:dyDescent="0.2">
      <c r="A44" s="306">
        <v>53</v>
      </c>
      <c r="B44" s="307" t="s">
        <v>265</v>
      </c>
      <c r="C44" s="308"/>
      <c r="D44" s="113">
        <v>1.0960999235279123</v>
      </c>
      <c r="E44" s="115">
        <v>172</v>
      </c>
      <c r="F44" s="114">
        <v>187</v>
      </c>
      <c r="G44" s="114">
        <v>203</v>
      </c>
      <c r="H44" s="114">
        <v>196</v>
      </c>
      <c r="I44" s="140">
        <v>169</v>
      </c>
      <c r="J44" s="115">
        <v>3</v>
      </c>
      <c r="K44" s="116">
        <v>1.7751479289940828</v>
      </c>
    </row>
    <row r="45" spans="1:11" ht="14.1" customHeight="1" x14ac:dyDescent="0.2">
      <c r="A45" s="306" t="s">
        <v>266</v>
      </c>
      <c r="B45" s="307" t="s">
        <v>267</v>
      </c>
      <c r="C45" s="308"/>
      <c r="D45" s="113">
        <v>1.0706092276319144</v>
      </c>
      <c r="E45" s="115">
        <v>168</v>
      </c>
      <c r="F45" s="114">
        <v>182</v>
      </c>
      <c r="G45" s="114">
        <v>197</v>
      </c>
      <c r="H45" s="114">
        <v>189</v>
      </c>
      <c r="I45" s="140">
        <v>164</v>
      </c>
      <c r="J45" s="115">
        <v>4</v>
      </c>
      <c r="K45" s="116">
        <v>2.4390243902439024</v>
      </c>
    </row>
    <row r="46" spans="1:11" ht="14.1" customHeight="1" x14ac:dyDescent="0.2">
      <c r="A46" s="306">
        <v>54</v>
      </c>
      <c r="B46" s="307" t="s">
        <v>268</v>
      </c>
      <c r="C46" s="308"/>
      <c r="D46" s="113">
        <v>13.663013000254907</v>
      </c>
      <c r="E46" s="115">
        <v>2144</v>
      </c>
      <c r="F46" s="114">
        <v>2182</v>
      </c>
      <c r="G46" s="114">
        <v>2177</v>
      </c>
      <c r="H46" s="114">
        <v>2207</v>
      </c>
      <c r="I46" s="140">
        <v>2171</v>
      </c>
      <c r="J46" s="115">
        <v>-27</v>
      </c>
      <c r="K46" s="116">
        <v>-1.243666513127591</v>
      </c>
    </row>
    <row r="47" spans="1:11" ht="14.1" customHeight="1" x14ac:dyDescent="0.2">
      <c r="A47" s="306">
        <v>61</v>
      </c>
      <c r="B47" s="307" t="s">
        <v>269</v>
      </c>
      <c r="C47" s="308"/>
      <c r="D47" s="113">
        <v>0.72011215906194237</v>
      </c>
      <c r="E47" s="115">
        <v>113</v>
      </c>
      <c r="F47" s="114">
        <v>113</v>
      </c>
      <c r="G47" s="114">
        <v>121</v>
      </c>
      <c r="H47" s="114">
        <v>117</v>
      </c>
      <c r="I47" s="140">
        <v>116</v>
      </c>
      <c r="J47" s="115">
        <v>-3</v>
      </c>
      <c r="K47" s="116">
        <v>-2.5862068965517242</v>
      </c>
    </row>
    <row r="48" spans="1:11" ht="14.1" customHeight="1" x14ac:dyDescent="0.2">
      <c r="A48" s="306">
        <v>62</v>
      </c>
      <c r="B48" s="307" t="s">
        <v>270</v>
      </c>
      <c r="C48" s="308"/>
      <c r="D48" s="113">
        <v>8.6604639306653066</v>
      </c>
      <c r="E48" s="115">
        <v>1359</v>
      </c>
      <c r="F48" s="114">
        <v>1591</v>
      </c>
      <c r="G48" s="114">
        <v>1581</v>
      </c>
      <c r="H48" s="114">
        <v>1632</v>
      </c>
      <c r="I48" s="140">
        <v>1573</v>
      </c>
      <c r="J48" s="115">
        <v>-214</v>
      </c>
      <c r="K48" s="116">
        <v>-13.604577240940877</v>
      </c>
    </row>
    <row r="49" spans="1:11" ht="14.1" customHeight="1" x14ac:dyDescent="0.2">
      <c r="A49" s="306">
        <v>63</v>
      </c>
      <c r="B49" s="307" t="s">
        <v>271</v>
      </c>
      <c r="C49" s="308"/>
      <c r="D49" s="113">
        <v>11.273260260005099</v>
      </c>
      <c r="E49" s="115">
        <v>1769</v>
      </c>
      <c r="F49" s="114">
        <v>2078</v>
      </c>
      <c r="G49" s="114">
        <v>2299</v>
      </c>
      <c r="H49" s="114">
        <v>2325</v>
      </c>
      <c r="I49" s="140">
        <v>2006</v>
      </c>
      <c r="J49" s="115">
        <v>-237</v>
      </c>
      <c r="K49" s="116">
        <v>-11.81455633100698</v>
      </c>
    </row>
    <row r="50" spans="1:11" ht="14.1" customHeight="1" x14ac:dyDescent="0.2">
      <c r="A50" s="306" t="s">
        <v>272</v>
      </c>
      <c r="B50" s="307" t="s">
        <v>273</v>
      </c>
      <c r="C50" s="308"/>
      <c r="D50" s="113">
        <v>1.0132551618659189</v>
      </c>
      <c r="E50" s="115">
        <v>159</v>
      </c>
      <c r="F50" s="114">
        <v>160</v>
      </c>
      <c r="G50" s="114">
        <v>170</v>
      </c>
      <c r="H50" s="114">
        <v>164</v>
      </c>
      <c r="I50" s="140">
        <v>142</v>
      </c>
      <c r="J50" s="115">
        <v>17</v>
      </c>
      <c r="K50" s="116">
        <v>11.971830985915492</v>
      </c>
    </row>
    <row r="51" spans="1:11" ht="14.1" customHeight="1" x14ac:dyDescent="0.2">
      <c r="A51" s="306" t="s">
        <v>274</v>
      </c>
      <c r="B51" s="307" t="s">
        <v>275</v>
      </c>
      <c r="C51" s="308"/>
      <c r="D51" s="113">
        <v>9.5653836349732355</v>
      </c>
      <c r="E51" s="115">
        <v>1501</v>
      </c>
      <c r="F51" s="114">
        <v>1774</v>
      </c>
      <c r="G51" s="114">
        <v>1978</v>
      </c>
      <c r="H51" s="114">
        <v>2022</v>
      </c>
      <c r="I51" s="140">
        <v>1739</v>
      </c>
      <c r="J51" s="115">
        <v>-238</v>
      </c>
      <c r="K51" s="116">
        <v>-13.686026451983899</v>
      </c>
    </row>
    <row r="52" spans="1:11" ht="14.1" customHeight="1" x14ac:dyDescent="0.2">
      <c r="A52" s="306">
        <v>71</v>
      </c>
      <c r="B52" s="307" t="s">
        <v>276</v>
      </c>
      <c r="C52" s="308"/>
      <c r="D52" s="113">
        <v>14.217435635992862</v>
      </c>
      <c r="E52" s="115">
        <v>2231</v>
      </c>
      <c r="F52" s="114">
        <v>2255</v>
      </c>
      <c r="G52" s="114">
        <v>2255</v>
      </c>
      <c r="H52" s="114">
        <v>2200</v>
      </c>
      <c r="I52" s="140">
        <v>2186</v>
      </c>
      <c r="J52" s="115">
        <v>45</v>
      </c>
      <c r="K52" s="116">
        <v>2.0585544373284539</v>
      </c>
    </row>
    <row r="53" spans="1:11" ht="14.1" customHeight="1" x14ac:dyDescent="0.2">
      <c r="A53" s="306" t="s">
        <v>277</v>
      </c>
      <c r="B53" s="307" t="s">
        <v>278</v>
      </c>
      <c r="C53" s="308"/>
      <c r="D53" s="113">
        <v>0.73923018098394089</v>
      </c>
      <c r="E53" s="115">
        <v>116</v>
      </c>
      <c r="F53" s="114">
        <v>116</v>
      </c>
      <c r="G53" s="114">
        <v>120</v>
      </c>
      <c r="H53" s="114">
        <v>125</v>
      </c>
      <c r="I53" s="140">
        <v>122</v>
      </c>
      <c r="J53" s="115">
        <v>-6</v>
      </c>
      <c r="K53" s="116">
        <v>-4.918032786885246</v>
      </c>
    </row>
    <row r="54" spans="1:11" ht="14.1" customHeight="1" x14ac:dyDescent="0.2">
      <c r="A54" s="306" t="s">
        <v>279</v>
      </c>
      <c r="B54" s="307" t="s">
        <v>280</v>
      </c>
      <c r="C54" s="308"/>
      <c r="D54" s="113">
        <v>13.159571756308948</v>
      </c>
      <c r="E54" s="115">
        <v>2065</v>
      </c>
      <c r="F54" s="114">
        <v>2085</v>
      </c>
      <c r="G54" s="114">
        <v>2077</v>
      </c>
      <c r="H54" s="114">
        <v>2024</v>
      </c>
      <c r="I54" s="140">
        <v>2012</v>
      </c>
      <c r="J54" s="115">
        <v>53</v>
      </c>
      <c r="K54" s="116">
        <v>2.6341948310139167</v>
      </c>
    </row>
    <row r="55" spans="1:11" ht="14.1" customHeight="1" x14ac:dyDescent="0.2">
      <c r="A55" s="306">
        <v>72</v>
      </c>
      <c r="B55" s="307" t="s">
        <v>281</v>
      </c>
      <c r="C55" s="308"/>
      <c r="D55" s="113">
        <v>1.4083609482538872</v>
      </c>
      <c r="E55" s="115">
        <v>221</v>
      </c>
      <c r="F55" s="114">
        <v>231</v>
      </c>
      <c r="G55" s="114">
        <v>229</v>
      </c>
      <c r="H55" s="114">
        <v>216</v>
      </c>
      <c r="I55" s="140">
        <v>216</v>
      </c>
      <c r="J55" s="115">
        <v>5</v>
      </c>
      <c r="K55" s="116">
        <v>2.3148148148148149</v>
      </c>
    </row>
    <row r="56" spans="1:11" ht="14.1" customHeight="1" x14ac:dyDescent="0.2">
      <c r="A56" s="306" t="s">
        <v>282</v>
      </c>
      <c r="B56" s="307" t="s">
        <v>283</v>
      </c>
      <c r="C56" s="308"/>
      <c r="D56" s="113">
        <v>0.26765230690797859</v>
      </c>
      <c r="E56" s="115">
        <v>42</v>
      </c>
      <c r="F56" s="114">
        <v>46</v>
      </c>
      <c r="G56" s="114">
        <v>48</v>
      </c>
      <c r="H56" s="114">
        <v>46</v>
      </c>
      <c r="I56" s="140">
        <v>47</v>
      </c>
      <c r="J56" s="115">
        <v>-5</v>
      </c>
      <c r="K56" s="116">
        <v>-10.638297872340425</v>
      </c>
    </row>
    <row r="57" spans="1:11" ht="14.1" customHeight="1" x14ac:dyDescent="0.2">
      <c r="A57" s="306" t="s">
        <v>284</v>
      </c>
      <c r="B57" s="307" t="s">
        <v>285</v>
      </c>
      <c r="C57" s="308"/>
      <c r="D57" s="113">
        <v>0.83482029059393326</v>
      </c>
      <c r="E57" s="115">
        <v>131</v>
      </c>
      <c r="F57" s="114">
        <v>136</v>
      </c>
      <c r="G57" s="114">
        <v>134</v>
      </c>
      <c r="H57" s="114">
        <v>121</v>
      </c>
      <c r="I57" s="140">
        <v>126</v>
      </c>
      <c r="J57" s="115">
        <v>5</v>
      </c>
      <c r="K57" s="116">
        <v>3.9682539682539684</v>
      </c>
    </row>
    <row r="58" spans="1:11" ht="14.1" customHeight="1" x14ac:dyDescent="0.2">
      <c r="A58" s="306">
        <v>73</v>
      </c>
      <c r="B58" s="307" t="s">
        <v>286</v>
      </c>
      <c r="C58" s="308"/>
      <c r="D58" s="113">
        <v>0.79658424674993622</v>
      </c>
      <c r="E58" s="115">
        <v>125</v>
      </c>
      <c r="F58" s="114">
        <v>125</v>
      </c>
      <c r="G58" s="114">
        <v>123</v>
      </c>
      <c r="H58" s="114">
        <v>119</v>
      </c>
      <c r="I58" s="140">
        <v>122</v>
      </c>
      <c r="J58" s="115">
        <v>3</v>
      </c>
      <c r="K58" s="116">
        <v>2.459016393442623</v>
      </c>
    </row>
    <row r="59" spans="1:11" ht="14.1" customHeight="1" x14ac:dyDescent="0.2">
      <c r="A59" s="306" t="s">
        <v>287</v>
      </c>
      <c r="B59" s="307" t="s">
        <v>288</v>
      </c>
      <c r="C59" s="308"/>
      <c r="D59" s="113">
        <v>0.56079530971195513</v>
      </c>
      <c r="E59" s="115">
        <v>88</v>
      </c>
      <c r="F59" s="114">
        <v>89</v>
      </c>
      <c r="G59" s="114">
        <v>87</v>
      </c>
      <c r="H59" s="114">
        <v>86</v>
      </c>
      <c r="I59" s="140">
        <v>86</v>
      </c>
      <c r="J59" s="115">
        <v>2</v>
      </c>
      <c r="K59" s="116">
        <v>2.3255813953488373</v>
      </c>
    </row>
    <row r="60" spans="1:11" ht="14.1" customHeight="1" x14ac:dyDescent="0.2">
      <c r="A60" s="306">
        <v>81</v>
      </c>
      <c r="B60" s="307" t="s">
        <v>289</v>
      </c>
      <c r="C60" s="308"/>
      <c r="D60" s="113">
        <v>3.8108590364516952</v>
      </c>
      <c r="E60" s="115">
        <v>598</v>
      </c>
      <c r="F60" s="114">
        <v>602</v>
      </c>
      <c r="G60" s="114">
        <v>604</v>
      </c>
      <c r="H60" s="114">
        <v>609</v>
      </c>
      <c r="I60" s="140">
        <v>591</v>
      </c>
      <c r="J60" s="115">
        <v>7</v>
      </c>
      <c r="K60" s="116">
        <v>1.1844331641285957</v>
      </c>
    </row>
    <row r="61" spans="1:11" ht="14.1" customHeight="1" x14ac:dyDescent="0.2">
      <c r="A61" s="306" t="s">
        <v>290</v>
      </c>
      <c r="B61" s="307" t="s">
        <v>291</v>
      </c>
      <c r="C61" s="308"/>
      <c r="D61" s="113">
        <v>1.0897272495539128</v>
      </c>
      <c r="E61" s="115">
        <v>171</v>
      </c>
      <c r="F61" s="114">
        <v>174</v>
      </c>
      <c r="G61" s="114">
        <v>183</v>
      </c>
      <c r="H61" s="114">
        <v>196</v>
      </c>
      <c r="I61" s="140">
        <v>192</v>
      </c>
      <c r="J61" s="115">
        <v>-21</v>
      </c>
      <c r="K61" s="116">
        <v>-10.9375</v>
      </c>
    </row>
    <row r="62" spans="1:11" ht="14.1" customHeight="1" x14ac:dyDescent="0.2">
      <c r="A62" s="306" t="s">
        <v>292</v>
      </c>
      <c r="B62" s="307" t="s">
        <v>293</v>
      </c>
      <c r="C62" s="308"/>
      <c r="D62" s="113">
        <v>1.5613051236298752</v>
      </c>
      <c r="E62" s="115">
        <v>245</v>
      </c>
      <c r="F62" s="114">
        <v>247</v>
      </c>
      <c r="G62" s="114">
        <v>249</v>
      </c>
      <c r="H62" s="114">
        <v>251</v>
      </c>
      <c r="I62" s="140">
        <v>240</v>
      </c>
      <c r="J62" s="115">
        <v>5</v>
      </c>
      <c r="K62" s="116">
        <v>2.0833333333333335</v>
      </c>
    </row>
    <row r="63" spans="1:11" ht="14.1" customHeight="1" x14ac:dyDescent="0.2">
      <c r="A63" s="306"/>
      <c r="B63" s="307" t="s">
        <v>294</v>
      </c>
      <c r="C63" s="308"/>
      <c r="D63" s="113">
        <v>1.1279632933979098</v>
      </c>
      <c r="E63" s="115">
        <v>177</v>
      </c>
      <c r="F63" s="114">
        <v>178</v>
      </c>
      <c r="G63" s="114">
        <v>178</v>
      </c>
      <c r="H63" s="114">
        <v>180</v>
      </c>
      <c r="I63" s="140">
        <v>176</v>
      </c>
      <c r="J63" s="115">
        <v>1</v>
      </c>
      <c r="K63" s="116">
        <v>0.56818181818181823</v>
      </c>
    </row>
    <row r="64" spans="1:11" ht="14.1" customHeight="1" x14ac:dyDescent="0.2">
      <c r="A64" s="306" t="s">
        <v>295</v>
      </c>
      <c r="B64" s="307" t="s">
        <v>296</v>
      </c>
      <c r="C64" s="308"/>
      <c r="D64" s="113">
        <v>0.10196278358399184</v>
      </c>
      <c r="E64" s="115">
        <v>16</v>
      </c>
      <c r="F64" s="114">
        <v>15</v>
      </c>
      <c r="G64" s="114">
        <v>15</v>
      </c>
      <c r="H64" s="114">
        <v>12</v>
      </c>
      <c r="I64" s="140">
        <v>11</v>
      </c>
      <c r="J64" s="115">
        <v>5</v>
      </c>
      <c r="K64" s="116">
        <v>45.454545454545453</v>
      </c>
    </row>
    <row r="65" spans="1:11" ht="14.1" customHeight="1" x14ac:dyDescent="0.2">
      <c r="A65" s="306" t="s">
        <v>297</v>
      </c>
      <c r="B65" s="307" t="s">
        <v>298</v>
      </c>
      <c r="C65" s="308"/>
      <c r="D65" s="113">
        <v>0.70099413713994396</v>
      </c>
      <c r="E65" s="115">
        <v>110</v>
      </c>
      <c r="F65" s="114">
        <v>114</v>
      </c>
      <c r="G65" s="114">
        <v>107</v>
      </c>
      <c r="H65" s="114">
        <v>97</v>
      </c>
      <c r="I65" s="140">
        <v>91</v>
      </c>
      <c r="J65" s="115">
        <v>19</v>
      </c>
      <c r="K65" s="116">
        <v>20.87912087912088</v>
      </c>
    </row>
    <row r="66" spans="1:11" ht="14.1" customHeight="1" x14ac:dyDescent="0.2">
      <c r="A66" s="306">
        <v>82</v>
      </c>
      <c r="B66" s="307" t="s">
        <v>299</v>
      </c>
      <c r="C66" s="308"/>
      <c r="D66" s="113">
        <v>1.9372928880958451</v>
      </c>
      <c r="E66" s="115">
        <v>304</v>
      </c>
      <c r="F66" s="114">
        <v>300</v>
      </c>
      <c r="G66" s="114">
        <v>303</v>
      </c>
      <c r="H66" s="114">
        <v>302</v>
      </c>
      <c r="I66" s="140">
        <v>306</v>
      </c>
      <c r="J66" s="115">
        <v>-2</v>
      </c>
      <c r="K66" s="116">
        <v>-0.65359477124183007</v>
      </c>
    </row>
    <row r="67" spans="1:11" ht="14.1" customHeight="1" x14ac:dyDescent="0.2">
      <c r="A67" s="306" t="s">
        <v>300</v>
      </c>
      <c r="B67" s="307" t="s">
        <v>301</v>
      </c>
      <c r="C67" s="308"/>
      <c r="D67" s="113">
        <v>1.0387458577619169</v>
      </c>
      <c r="E67" s="115">
        <v>163</v>
      </c>
      <c r="F67" s="114">
        <v>164</v>
      </c>
      <c r="G67" s="114">
        <v>164</v>
      </c>
      <c r="H67" s="114">
        <v>165</v>
      </c>
      <c r="I67" s="140">
        <v>175</v>
      </c>
      <c r="J67" s="115">
        <v>-12</v>
      </c>
      <c r="K67" s="116">
        <v>-6.8571428571428568</v>
      </c>
    </row>
    <row r="68" spans="1:11" ht="14.1" customHeight="1" x14ac:dyDescent="0.2">
      <c r="A68" s="306" t="s">
        <v>302</v>
      </c>
      <c r="B68" s="307" t="s">
        <v>303</v>
      </c>
      <c r="C68" s="308"/>
      <c r="D68" s="113">
        <v>0.5735406576599541</v>
      </c>
      <c r="E68" s="115">
        <v>90</v>
      </c>
      <c r="F68" s="114">
        <v>88</v>
      </c>
      <c r="G68" s="114">
        <v>91</v>
      </c>
      <c r="H68" s="114">
        <v>87</v>
      </c>
      <c r="I68" s="140">
        <v>84</v>
      </c>
      <c r="J68" s="115">
        <v>6</v>
      </c>
      <c r="K68" s="116">
        <v>7.1428571428571432</v>
      </c>
    </row>
    <row r="69" spans="1:11" ht="14.1" customHeight="1" x14ac:dyDescent="0.2">
      <c r="A69" s="306">
        <v>83</v>
      </c>
      <c r="B69" s="307" t="s">
        <v>304</v>
      </c>
      <c r="C69" s="308"/>
      <c r="D69" s="113">
        <v>3.651542187101708</v>
      </c>
      <c r="E69" s="115">
        <v>573</v>
      </c>
      <c r="F69" s="114">
        <v>585</v>
      </c>
      <c r="G69" s="114">
        <v>583</v>
      </c>
      <c r="H69" s="114">
        <v>565</v>
      </c>
      <c r="I69" s="140">
        <v>568</v>
      </c>
      <c r="J69" s="115">
        <v>5</v>
      </c>
      <c r="K69" s="116">
        <v>0.88028169014084512</v>
      </c>
    </row>
    <row r="70" spans="1:11" ht="14.1" customHeight="1" x14ac:dyDescent="0.2">
      <c r="A70" s="306" t="s">
        <v>305</v>
      </c>
      <c r="B70" s="307" t="s">
        <v>306</v>
      </c>
      <c r="C70" s="308"/>
      <c r="D70" s="113">
        <v>2.2113178689778232</v>
      </c>
      <c r="E70" s="115">
        <v>347</v>
      </c>
      <c r="F70" s="114">
        <v>354</v>
      </c>
      <c r="G70" s="114">
        <v>346</v>
      </c>
      <c r="H70" s="114">
        <v>343</v>
      </c>
      <c r="I70" s="140">
        <v>353</v>
      </c>
      <c r="J70" s="115">
        <v>-6</v>
      </c>
      <c r="K70" s="116">
        <v>-1.6997167138810199</v>
      </c>
    </row>
    <row r="71" spans="1:11" ht="14.1" customHeight="1" x14ac:dyDescent="0.2">
      <c r="A71" s="306"/>
      <c r="B71" s="307" t="s">
        <v>307</v>
      </c>
      <c r="C71" s="308"/>
      <c r="D71" s="113">
        <v>1.574050471577874</v>
      </c>
      <c r="E71" s="115">
        <v>247</v>
      </c>
      <c r="F71" s="114">
        <v>249</v>
      </c>
      <c r="G71" s="114">
        <v>238</v>
      </c>
      <c r="H71" s="114">
        <v>234</v>
      </c>
      <c r="I71" s="140">
        <v>244</v>
      </c>
      <c r="J71" s="115">
        <v>3</v>
      </c>
      <c r="K71" s="116">
        <v>1.2295081967213115</v>
      </c>
    </row>
    <row r="72" spans="1:11" ht="14.1" customHeight="1" x14ac:dyDescent="0.2">
      <c r="A72" s="306">
        <v>84</v>
      </c>
      <c r="B72" s="307" t="s">
        <v>308</v>
      </c>
      <c r="C72" s="308"/>
      <c r="D72" s="113">
        <v>1.1661993372419066</v>
      </c>
      <c r="E72" s="115">
        <v>183</v>
      </c>
      <c r="F72" s="114">
        <v>217</v>
      </c>
      <c r="G72" s="114">
        <v>201</v>
      </c>
      <c r="H72" s="114">
        <v>201</v>
      </c>
      <c r="I72" s="140">
        <v>202</v>
      </c>
      <c r="J72" s="115">
        <v>-19</v>
      </c>
      <c r="K72" s="116">
        <v>-9.4059405940594054</v>
      </c>
    </row>
    <row r="73" spans="1:11" ht="14.1" customHeight="1" x14ac:dyDescent="0.2">
      <c r="A73" s="306" t="s">
        <v>309</v>
      </c>
      <c r="B73" s="307" t="s">
        <v>310</v>
      </c>
      <c r="C73" s="308"/>
      <c r="D73" s="113">
        <v>0.11470813153199082</v>
      </c>
      <c r="E73" s="115">
        <v>18</v>
      </c>
      <c r="F73" s="114">
        <v>18</v>
      </c>
      <c r="G73" s="114">
        <v>18</v>
      </c>
      <c r="H73" s="114">
        <v>20</v>
      </c>
      <c r="I73" s="140">
        <v>20</v>
      </c>
      <c r="J73" s="115">
        <v>-2</v>
      </c>
      <c r="K73" s="116">
        <v>-10</v>
      </c>
    </row>
    <row r="74" spans="1:11" ht="14.1" customHeight="1" x14ac:dyDescent="0.2">
      <c r="A74" s="306" t="s">
        <v>311</v>
      </c>
      <c r="B74" s="307" t="s">
        <v>312</v>
      </c>
      <c r="C74" s="308"/>
      <c r="D74" s="113">
        <v>2.5490695895997961E-2</v>
      </c>
      <c r="E74" s="115">
        <v>4</v>
      </c>
      <c r="F74" s="114">
        <v>4</v>
      </c>
      <c r="G74" s="114">
        <v>5</v>
      </c>
      <c r="H74" s="114">
        <v>5</v>
      </c>
      <c r="I74" s="140">
        <v>3</v>
      </c>
      <c r="J74" s="115">
        <v>1</v>
      </c>
      <c r="K74" s="116">
        <v>33.333333333333336</v>
      </c>
    </row>
    <row r="75" spans="1:11" ht="14.1" customHeight="1" x14ac:dyDescent="0.2">
      <c r="A75" s="306" t="s">
        <v>313</v>
      </c>
      <c r="B75" s="307" t="s">
        <v>314</v>
      </c>
      <c r="C75" s="308"/>
      <c r="D75" s="113">
        <v>0.21029824114198317</v>
      </c>
      <c r="E75" s="115">
        <v>33</v>
      </c>
      <c r="F75" s="114">
        <v>41</v>
      </c>
      <c r="G75" s="114">
        <v>25</v>
      </c>
      <c r="H75" s="114">
        <v>33</v>
      </c>
      <c r="I75" s="140">
        <v>31</v>
      </c>
      <c r="J75" s="115">
        <v>2</v>
      </c>
      <c r="K75" s="116">
        <v>6.4516129032258061</v>
      </c>
    </row>
    <row r="76" spans="1:11" ht="14.1" customHeight="1" x14ac:dyDescent="0.2">
      <c r="A76" s="306">
        <v>91</v>
      </c>
      <c r="B76" s="307" t="s">
        <v>315</v>
      </c>
      <c r="C76" s="308"/>
      <c r="D76" s="113">
        <v>1.5867958195258731</v>
      </c>
      <c r="E76" s="115">
        <v>249</v>
      </c>
      <c r="F76" s="114">
        <v>227</v>
      </c>
      <c r="G76" s="114">
        <v>186</v>
      </c>
      <c r="H76" s="114">
        <v>184</v>
      </c>
      <c r="I76" s="140">
        <v>200</v>
      </c>
      <c r="J76" s="115">
        <v>49</v>
      </c>
      <c r="K76" s="116">
        <v>24.5</v>
      </c>
    </row>
    <row r="77" spans="1:11" ht="14.1" customHeight="1" x14ac:dyDescent="0.2">
      <c r="A77" s="306">
        <v>92</v>
      </c>
      <c r="B77" s="307" t="s">
        <v>316</v>
      </c>
      <c r="C77" s="308"/>
      <c r="D77" s="113">
        <v>0.45883252612796327</v>
      </c>
      <c r="E77" s="115">
        <v>72</v>
      </c>
      <c r="F77" s="114">
        <v>65</v>
      </c>
      <c r="G77" s="114">
        <v>68</v>
      </c>
      <c r="H77" s="114">
        <v>67</v>
      </c>
      <c r="I77" s="140">
        <v>62</v>
      </c>
      <c r="J77" s="115">
        <v>10</v>
      </c>
      <c r="K77" s="116">
        <v>16.129032258064516</v>
      </c>
    </row>
    <row r="78" spans="1:11" ht="14.1" customHeight="1" x14ac:dyDescent="0.2">
      <c r="A78" s="306">
        <v>93</v>
      </c>
      <c r="B78" s="307" t="s">
        <v>317</v>
      </c>
      <c r="C78" s="308"/>
      <c r="D78" s="113">
        <v>7.0099413713994391E-2</v>
      </c>
      <c r="E78" s="115">
        <v>11</v>
      </c>
      <c r="F78" s="114">
        <v>12</v>
      </c>
      <c r="G78" s="114">
        <v>13</v>
      </c>
      <c r="H78" s="114">
        <v>17</v>
      </c>
      <c r="I78" s="140">
        <v>19</v>
      </c>
      <c r="J78" s="115">
        <v>-8</v>
      </c>
      <c r="K78" s="116">
        <v>-42.10526315789474</v>
      </c>
    </row>
    <row r="79" spans="1:11" ht="14.1" customHeight="1" x14ac:dyDescent="0.2">
      <c r="A79" s="306">
        <v>94</v>
      </c>
      <c r="B79" s="307" t="s">
        <v>318</v>
      </c>
      <c r="C79" s="308"/>
      <c r="D79" s="113">
        <v>0.66913076726994647</v>
      </c>
      <c r="E79" s="115">
        <v>105</v>
      </c>
      <c r="F79" s="114">
        <v>100</v>
      </c>
      <c r="G79" s="114">
        <v>101</v>
      </c>
      <c r="H79" s="114">
        <v>89</v>
      </c>
      <c r="I79" s="140">
        <v>98</v>
      </c>
      <c r="J79" s="115">
        <v>7</v>
      </c>
      <c r="K79" s="116">
        <v>7.1428571428571432</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4.3334183023196537</v>
      </c>
      <c r="E81" s="143">
        <v>680</v>
      </c>
      <c r="F81" s="144">
        <v>707</v>
      </c>
      <c r="G81" s="144">
        <v>712</v>
      </c>
      <c r="H81" s="144">
        <v>741</v>
      </c>
      <c r="I81" s="145">
        <v>713</v>
      </c>
      <c r="J81" s="143">
        <v>-33</v>
      </c>
      <c r="K81" s="146">
        <v>-4.6283309957924264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3439</v>
      </c>
      <c r="G12" s="536">
        <v>2690</v>
      </c>
      <c r="H12" s="536">
        <v>4551</v>
      </c>
      <c r="I12" s="536">
        <v>3547</v>
      </c>
      <c r="J12" s="537">
        <v>3667</v>
      </c>
      <c r="K12" s="538">
        <v>-228</v>
      </c>
      <c r="L12" s="349">
        <v>-6.2176165803108807</v>
      </c>
    </row>
    <row r="13" spans="1:17" s="110" customFormat="1" ht="15" customHeight="1" x14ac:dyDescent="0.2">
      <c r="A13" s="350" t="s">
        <v>344</v>
      </c>
      <c r="B13" s="351" t="s">
        <v>345</v>
      </c>
      <c r="C13" s="347"/>
      <c r="D13" s="347"/>
      <c r="E13" s="348"/>
      <c r="F13" s="536">
        <v>1905</v>
      </c>
      <c r="G13" s="536">
        <v>1380</v>
      </c>
      <c r="H13" s="536">
        <v>2416</v>
      </c>
      <c r="I13" s="536">
        <v>1883</v>
      </c>
      <c r="J13" s="537">
        <v>1955</v>
      </c>
      <c r="K13" s="538">
        <v>-50</v>
      </c>
      <c r="L13" s="349">
        <v>-2.5575447570332481</v>
      </c>
    </row>
    <row r="14" spans="1:17" s="110" customFormat="1" ht="22.5" customHeight="1" x14ac:dyDescent="0.2">
      <c r="A14" s="350"/>
      <c r="B14" s="351" t="s">
        <v>346</v>
      </c>
      <c r="C14" s="347"/>
      <c r="D14" s="347"/>
      <c r="E14" s="348"/>
      <c r="F14" s="536">
        <v>1534</v>
      </c>
      <c r="G14" s="536">
        <v>1310</v>
      </c>
      <c r="H14" s="536">
        <v>2135</v>
      </c>
      <c r="I14" s="536">
        <v>1664</v>
      </c>
      <c r="J14" s="537">
        <v>1712</v>
      </c>
      <c r="K14" s="538">
        <v>-178</v>
      </c>
      <c r="L14" s="349">
        <v>-10.397196261682243</v>
      </c>
    </row>
    <row r="15" spans="1:17" s="110" customFormat="1" ht="15" customHeight="1" x14ac:dyDescent="0.2">
      <c r="A15" s="350" t="s">
        <v>347</v>
      </c>
      <c r="B15" s="351" t="s">
        <v>108</v>
      </c>
      <c r="C15" s="347"/>
      <c r="D15" s="347"/>
      <c r="E15" s="348"/>
      <c r="F15" s="536">
        <v>653</v>
      </c>
      <c r="G15" s="536">
        <v>639</v>
      </c>
      <c r="H15" s="536">
        <v>1578</v>
      </c>
      <c r="I15" s="536">
        <v>780</v>
      </c>
      <c r="J15" s="537">
        <v>732</v>
      </c>
      <c r="K15" s="538">
        <v>-79</v>
      </c>
      <c r="L15" s="349">
        <v>-10.792349726775956</v>
      </c>
    </row>
    <row r="16" spans="1:17" s="110" customFormat="1" ht="15" customHeight="1" x14ac:dyDescent="0.2">
      <c r="A16" s="350"/>
      <c r="B16" s="351" t="s">
        <v>109</v>
      </c>
      <c r="C16" s="347"/>
      <c r="D16" s="347"/>
      <c r="E16" s="348"/>
      <c r="F16" s="536">
        <v>2418</v>
      </c>
      <c r="G16" s="536">
        <v>1788</v>
      </c>
      <c r="H16" s="536">
        <v>2574</v>
      </c>
      <c r="I16" s="536">
        <v>2385</v>
      </c>
      <c r="J16" s="537">
        <v>2513</v>
      </c>
      <c r="K16" s="538">
        <v>-95</v>
      </c>
      <c r="L16" s="349">
        <v>-3.7803422204536412</v>
      </c>
    </row>
    <row r="17" spans="1:12" s="110" customFormat="1" ht="15" customHeight="1" x14ac:dyDescent="0.2">
      <c r="A17" s="350"/>
      <c r="B17" s="351" t="s">
        <v>110</v>
      </c>
      <c r="C17" s="347"/>
      <c r="D17" s="347"/>
      <c r="E17" s="348"/>
      <c r="F17" s="536">
        <v>326</v>
      </c>
      <c r="G17" s="536">
        <v>237</v>
      </c>
      <c r="H17" s="536">
        <v>338</v>
      </c>
      <c r="I17" s="536">
        <v>347</v>
      </c>
      <c r="J17" s="537">
        <v>370</v>
      </c>
      <c r="K17" s="538">
        <v>-44</v>
      </c>
      <c r="L17" s="349">
        <v>-11.891891891891891</v>
      </c>
    </row>
    <row r="18" spans="1:12" s="110" customFormat="1" ht="15" customHeight="1" x14ac:dyDescent="0.2">
      <c r="A18" s="350"/>
      <c r="B18" s="351" t="s">
        <v>111</v>
      </c>
      <c r="C18" s="347"/>
      <c r="D18" s="347"/>
      <c r="E18" s="348"/>
      <c r="F18" s="536">
        <v>42</v>
      </c>
      <c r="G18" s="536">
        <v>26</v>
      </c>
      <c r="H18" s="536">
        <v>61</v>
      </c>
      <c r="I18" s="536">
        <v>35</v>
      </c>
      <c r="J18" s="537">
        <v>52</v>
      </c>
      <c r="K18" s="538">
        <v>-10</v>
      </c>
      <c r="L18" s="349">
        <v>-19.23076923076923</v>
      </c>
    </row>
    <row r="19" spans="1:12" s="110" customFormat="1" ht="15" customHeight="1" x14ac:dyDescent="0.2">
      <c r="A19" s="118" t="s">
        <v>113</v>
      </c>
      <c r="B19" s="119" t="s">
        <v>181</v>
      </c>
      <c r="C19" s="347"/>
      <c r="D19" s="347"/>
      <c r="E19" s="348"/>
      <c r="F19" s="536">
        <v>2126</v>
      </c>
      <c r="G19" s="536">
        <v>1523</v>
      </c>
      <c r="H19" s="536">
        <v>3001</v>
      </c>
      <c r="I19" s="536">
        <v>2167</v>
      </c>
      <c r="J19" s="537">
        <v>2313</v>
      </c>
      <c r="K19" s="538">
        <v>-187</v>
      </c>
      <c r="L19" s="349">
        <v>-8.0847384349329872</v>
      </c>
    </row>
    <row r="20" spans="1:12" s="110" customFormat="1" ht="15" customHeight="1" x14ac:dyDescent="0.2">
      <c r="A20" s="118"/>
      <c r="B20" s="119" t="s">
        <v>182</v>
      </c>
      <c r="C20" s="347"/>
      <c r="D20" s="347"/>
      <c r="E20" s="348"/>
      <c r="F20" s="536">
        <v>1313</v>
      </c>
      <c r="G20" s="536">
        <v>1167</v>
      </c>
      <c r="H20" s="536">
        <v>1550</v>
      </c>
      <c r="I20" s="536">
        <v>1380</v>
      </c>
      <c r="J20" s="537">
        <v>1354</v>
      </c>
      <c r="K20" s="538">
        <v>-41</v>
      </c>
      <c r="L20" s="349">
        <v>-3.0280649926144756</v>
      </c>
    </row>
    <row r="21" spans="1:12" s="110" customFormat="1" ht="15" customHeight="1" x14ac:dyDescent="0.2">
      <c r="A21" s="118" t="s">
        <v>113</v>
      </c>
      <c r="B21" s="119" t="s">
        <v>116</v>
      </c>
      <c r="C21" s="347"/>
      <c r="D21" s="347"/>
      <c r="E21" s="348"/>
      <c r="F21" s="536">
        <v>2410</v>
      </c>
      <c r="G21" s="536">
        <v>1927</v>
      </c>
      <c r="H21" s="536">
        <v>3331</v>
      </c>
      <c r="I21" s="536">
        <v>2279</v>
      </c>
      <c r="J21" s="537">
        <v>2497</v>
      </c>
      <c r="K21" s="538">
        <v>-87</v>
      </c>
      <c r="L21" s="349">
        <v>-3.4841810172206649</v>
      </c>
    </row>
    <row r="22" spans="1:12" s="110" customFormat="1" ht="15" customHeight="1" x14ac:dyDescent="0.2">
      <c r="A22" s="118"/>
      <c r="B22" s="119" t="s">
        <v>117</v>
      </c>
      <c r="C22" s="347"/>
      <c r="D22" s="347"/>
      <c r="E22" s="348"/>
      <c r="F22" s="536">
        <v>1027</v>
      </c>
      <c r="G22" s="536">
        <v>763</v>
      </c>
      <c r="H22" s="536">
        <v>1218</v>
      </c>
      <c r="I22" s="536">
        <v>1266</v>
      </c>
      <c r="J22" s="537">
        <v>1167</v>
      </c>
      <c r="K22" s="538">
        <v>-140</v>
      </c>
      <c r="L22" s="349">
        <v>-11.996572407883463</v>
      </c>
    </row>
    <row r="23" spans="1:12" s="110" customFormat="1" ht="15" customHeight="1" x14ac:dyDescent="0.2">
      <c r="A23" s="352" t="s">
        <v>347</v>
      </c>
      <c r="B23" s="353" t="s">
        <v>193</v>
      </c>
      <c r="C23" s="354"/>
      <c r="D23" s="354"/>
      <c r="E23" s="355"/>
      <c r="F23" s="539">
        <v>79</v>
      </c>
      <c r="G23" s="539">
        <v>152</v>
      </c>
      <c r="H23" s="539">
        <v>730</v>
      </c>
      <c r="I23" s="539">
        <v>70</v>
      </c>
      <c r="J23" s="540">
        <v>77</v>
      </c>
      <c r="K23" s="541">
        <v>2</v>
      </c>
      <c r="L23" s="356">
        <v>2.5974025974025974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31.4</v>
      </c>
      <c r="G25" s="542">
        <v>36.700000000000003</v>
      </c>
      <c r="H25" s="542">
        <v>37.4</v>
      </c>
      <c r="I25" s="542">
        <v>40.1</v>
      </c>
      <c r="J25" s="542">
        <v>34.299999999999997</v>
      </c>
      <c r="K25" s="543" t="s">
        <v>349</v>
      </c>
      <c r="L25" s="364">
        <v>-2.8999999999999986</v>
      </c>
    </row>
    <row r="26" spans="1:12" s="110" customFormat="1" ht="15" customHeight="1" x14ac:dyDescent="0.2">
      <c r="A26" s="365" t="s">
        <v>105</v>
      </c>
      <c r="B26" s="366" t="s">
        <v>345</v>
      </c>
      <c r="C26" s="362"/>
      <c r="D26" s="362"/>
      <c r="E26" s="363"/>
      <c r="F26" s="542">
        <v>29</v>
      </c>
      <c r="G26" s="542">
        <v>33</v>
      </c>
      <c r="H26" s="542">
        <v>35.1</v>
      </c>
      <c r="I26" s="542">
        <v>38.799999999999997</v>
      </c>
      <c r="J26" s="544">
        <v>31</v>
      </c>
      <c r="K26" s="543" t="s">
        <v>349</v>
      </c>
      <c r="L26" s="364">
        <v>-2</v>
      </c>
    </row>
    <row r="27" spans="1:12" s="110" customFormat="1" ht="15" customHeight="1" x14ac:dyDescent="0.2">
      <c r="A27" s="365"/>
      <c r="B27" s="366" t="s">
        <v>346</v>
      </c>
      <c r="C27" s="362"/>
      <c r="D27" s="362"/>
      <c r="E27" s="363"/>
      <c r="F27" s="542">
        <v>34.4</v>
      </c>
      <c r="G27" s="542">
        <v>40.700000000000003</v>
      </c>
      <c r="H27" s="542">
        <v>40</v>
      </c>
      <c r="I27" s="542">
        <v>41.7</v>
      </c>
      <c r="J27" s="542">
        <v>38</v>
      </c>
      <c r="K27" s="543" t="s">
        <v>349</v>
      </c>
      <c r="L27" s="364">
        <v>-3.6000000000000014</v>
      </c>
    </row>
    <row r="28" spans="1:12" s="110" customFormat="1" ht="15" customHeight="1" x14ac:dyDescent="0.2">
      <c r="A28" s="365" t="s">
        <v>113</v>
      </c>
      <c r="B28" s="366" t="s">
        <v>108</v>
      </c>
      <c r="C28" s="362"/>
      <c r="D28" s="362"/>
      <c r="E28" s="363"/>
      <c r="F28" s="542">
        <v>38.6</v>
      </c>
      <c r="G28" s="542">
        <v>49.6</v>
      </c>
      <c r="H28" s="542">
        <v>46.6</v>
      </c>
      <c r="I28" s="542">
        <v>46.8</v>
      </c>
      <c r="J28" s="542">
        <v>45.4</v>
      </c>
      <c r="K28" s="543" t="s">
        <v>349</v>
      </c>
      <c r="L28" s="364">
        <v>-6.7999999999999972</v>
      </c>
    </row>
    <row r="29" spans="1:12" s="110" customFormat="1" ht="11.25" x14ac:dyDescent="0.2">
      <c r="A29" s="365"/>
      <c r="B29" s="366" t="s">
        <v>109</v>
      </c>
      <c r="C29" s="362"/>
      <c r="D29" s="362"/>
      <c r="E29" s="363"/>
      <c r="F29" s="542">
        <v>30.3</v>
      </c>
      <c r="G29" s="542">
        <v>34.200000000000003</v>
      </c>
      <c r="H29" s="542">
        <v>34.299999999999997</v>
      </c>
      <c r="I29" s="542">
        <v>37.9</v>
      </c>
      <c r="J29" s="544">
        <v>31.5</v>
      </c>
      <c r="K29" s="543" t="s">
        <v>349</v>
      </c>
      <c r="L29" s="364">
        <v>-1.1999999999999993</v>
      </c>
    </row>
    <row r="30" spans="1:12" s="110" customFormat="1" ht="15" customHeight="1" x14ac:dyDescent="0.2">
      <c r="A30" s="365"/>
      <c r="B30" s="366" t="s">
        <v>110</v>
      </c>
      <c r="C30" s="362"/>
      <c r="D30" s="362"/>
      <c r="E30" s="363"/>
      <c r="F30" s="542">
        <v>25.5</v>
      </c>
      <c r="G30" s="542">
        <v>30</v>
      </c>
      <c r="H30" s="542">
        <v>36.200000000000003</v>
      </c>
      <c r="I30" s="542">
        <v>40.1</v>
      </c>
      <c r="J30" s="542">
        <v>33.299999999999997</v>
      </c>
      <c r="K30" s="543" t="s">
        <v>349</v>
      </c>
      <c r="L30" s="364">
        <v>-7.7999999999999972</v>
      </c>
    </row>
    <row r="31" spans="1:12" s="110" customFormat="1" ht="15" customHeight="1" x14ac:dyDescent="0.2">
      <c r="A31" s="365"/>
      <c r="B31" s="366" t="s">
        <v>111</v>
      </c>
      <c r="C31" s="362"/>
      <c r="D31" s="362"/>
      <c r="E31" s="363"/>
      <c r="F31" s="542">
        <v>42.9</v>
      </c>
      <c r="G31" s="542">
        <v>30.8</v>
      </c>
      <c r="H31" s="542">
        <v>52.5</v>
      </c>
      <c r="I31" s="542">
        <v>54.3</v>
      </c>
      <c r="J31" s="542">
        <v>36.5</v>
      </c>
      <c r="K31" s="543" t="s">
        <v>349</v>
      </c>
      <c r="L31" s="364">
        <v>6.3999999999999986</v>
      </c>
    </row>
    <row r="32" spans="1:12" s="110" customFormat="1" ht="15" customHeight="1" x14ac:dyDescent="0.2">
      <c r="A32" s="367" t="s">
        <v>113</v>
      </c>
      <c r="B32" s="368" t="s">
        <v>181</v>
      </c>
      <c r="C32" s="362"/>
      <c r="D32" s="362"/>
      <c r="E32" s="363"/>
      <c r="F32" s="542">
        <v>29</v>
      </c>
      <c r="G32" s="542">
        <v>32.700000000000003</v>
      </c>
      <c r="H32" s="542">
        <v>36.5</v>
      </c>
      <c r="I32" s="542">
        <v>39.4</v>
      </c>
      <c r="J32" s="544">
        <v>32.5</v>
      </c>
      <c r="K32" s="543" t="s">
        <v>349</v>
      </c>
      <c r="L32" s="364">
        <v>-3.5</v>
      </c>
    </row>
    <row r="33" spans="1:12" s="110" customFormat="1" ht="15" customHeight="1" x14ac:dyDescent="0.2">
      <c r="A33" s="367"/>
      <c r="B33" s="368" t="s">
        <v>182</v>
      </c>
      <c r="C33" s="362"/>
      <c r="D33" s="362"/>
      <c r="E33" s="363"/>
      <c r="F33" s="542">
        <v>35</v>
      </c>
      <c r="G33" s="542">
        <v>41.4</v>
      </c>
      <c r="H33" s="542">
        <v>38.700000000000003</v>
      </c>
      <c r="I33" s="542">
        <v>41.2</v>
      </c>
      <c r="J33" s="542">
        <v>37.299999999999997</v>
      </c>
      <c r="K33" s="543" t="s">
        <v>349</v>
      </c>
      <c r="L33" s="364">
        <v>-2.2999999999999972</v>
      </c>
    </row>
    <row r="34" spans="1:12" s="369" customFormat="1" ht="15" customHeight="1" x14ac:dyDescent="0.2">
      <c r="A34" s="367" t="s">
        <v>113</v>
      </c>
      <c r="B34" s="368" t="s">
        <v>116</v>
      </c>
      <c r="C34" s="362"/>
      <c r="D34" s="362"/>
      <c r="E34" s="363"/>
      <c r="F34" s="542">
        <v>29.7</v>
      </c>
      <c r="G34" s="542">
        <v>34.799999999999997</v>
      </c>
      <c r="H34" s="542">
        <v>33.299999999999997</v>
      </c>
      <c r="I34" s="542">
        <v>36.200000000000003</v>
      </c>
      <c r="J34" s="542">
        <v>32.6</v>
      </c>
      <c r="K34" s="543" t="s">
        <v>349</v>
      </c>
      <c r="L34" s="364">
        <v>-2.9000000000000021</v>
      </c>
    </row>
    <row r="35" spans="1:12" s="369" customFormat="1" ht="11.25" x14ac:dyDescent="0.2">
      <c r="A35" s="370"/>
      <c r="B35" s="371" t="s">
        <v>117</v>
      </c>
      <c r="C35" s="372"/>
      <c r="D35" s="372"/>
      <c r="E35" s="373"/>
      <c r="F35" s="545">
        <v>35.299999999999997</v>
      </c>
      <c r="G35" s="545">
        <v>41.4</v>
      </c>
      <c r="H35" s="545">
        <v>47.2</v>
      </c>
      <c r="I35" s="545">
        <v>47.2</v>
      </c>
      <c r="J35" s="546">
        <v>38</v>
      </c>
      <c r="K35" s="547" t="s">
        <v>349</v>
      </c>
      <c r="L35" s="374">
        <v>-2.7000000000000028</v>
      </c>
    </row>
    <row r="36" spans="1:12" s="369" customFormat="1" ht="15.95" customHeight="1" x14ac:dyDescent="0.2">
      <c r="A36" s="375" t="s">
        <v>350</v>
      </c>
      <c r="B36" s="376"/>
      <c r="C36" s="377"/>
      <c r="D36" s="376"/>
      <c r="E36" s="378"/>
      <c r="F36" s="548">
        <v>3334</v>
      </c>
      <c r="G36" s="548">
        <v>2491</v>
      </c>
      <c r="H36" s="548">
        <v>3651</v>
      </c>
      <c r="I36" s="548">
        <v>3450</v>
      </c>
      <c r="J36" s="548">
        <v>3564</v>
      </c>
      <c r="K36" s="549">
        <v>-230</v>
      </c>
      <c r="L36" s="380">
        <v>-6.4534231200897869</v>
      </c>
    </row>
    <row r="37" spans="1:12" s="369" customFormat="1" ht="15.95" customHeight="1" x14ac:dyDescent="0.2">
      <c r="A37" s="381"/>
      <c r="B37" s="382" t="s">
        <v>113</v>
      </c>
      <c r="C37" s="382" t="s">
        <v>351</v>
      </c>
      <c r="D37" s="382"/>
      <c r="E37" s="383"/>
      <c r="F37" s="548">
        <v>1046</v>
      </c>
      <c r="G37" s="548">
        <v>914</v>
      </c>
      <c r="H37" s="548">
        <v>1366</v>
      </c>
      <c r="I37" s="548">
        <v>1384</v>
      </c>
      <c r="J37" s="548">
        <v>1222</v>
      </c>
      <c r="K37" s="549">
        <v>-176</v>
      </c>
      <c r="L37" s="380">
        <v>-14.402618657937808</v>
      </c>
    </row>
    <row r="38" spans="1:12" s="369" customFormat="1" ht="15.95" customHeight="1" x14ac:dyDescent="0.2">
      <c r="A38" s="381"/>
      <c r="B38" s="384" t="s">
        <v>105</v>
      </c>
      <c r="C38" s="384" t="s">
        <v>106</v>
      </c>
      <c r="D38" s="385"/>
      <c r="E38" s="383"/>
      <c r="F38" s="548">
        <v>1851</v>
      </c>
      <c r="G38" s="548">
        <v>1289</v>
      </c>
      <c r="H38" s="548">
        <v>1900</v>
      </c>
      <c r="I38" s="548">
        <v>1844</v>
      </c>
      <c r="J38" s="550">
        <v>1898</v>
      </c>
      <c r="K38" s="549">
        <v>-47</v>
      </c>
      <c r="L38" s="380">
        <v>-2.476290832455216</v>
      </c>
    </row>
    <row r="39" spans="1:12" s="369" customFormat="1" ht="15.95" customHeight="1" x14ac:dyDescent="0.2">
      <c r="A39" s="381"/>
      <c r="B39" s="385"/>
      <c r="C39" s="382" t="s">
        <v>352</v>
      </c>
      <c r="D39" s="385"/>
      <c r="E39" s="383"/>
      <c r="F39" s="548">
        <v>536</v>
      </c>
      <c r="G39" s="548">
        <v>425</v>
      </c>
      <c r="H39" s="548">
        <v>666</v>
      </c>
      <c r="I39" s="548">
        <v>715</v>
      </c>
      <c r="J39" s="548">
        <v>589</v>
      </c>
      <c r="K39" s="549">
        <v>-53</v>
      </c>
      <c r="L39" s="380">
        <v>-8.9983022071307293</v>
      </c>
    </row>
    <row r="40" spans="1:12" s="369" customFormat="1" ht="15.95" customHeight="1" x14ac:dyDescent="0.2">
      <c r="A40" s="381"/>
      <c r="B40" s="384"/>
      <c r="C40" s="384" t="s">
        <v>107</v>
      </c>
      <c r="D40" s="385"/>
      <c r="E40" s="383"/>
      <c r="F40" s="548">
        <v>1483</v>
      </c>
      <c r="G40" s="548">
        <v>1202</v>
      </c>
      <c r="H40" s="548">
        <v>1751</v>
      </c>
      <c r="I40" s="548">
        <v>1606</v>
      </c>
      <c r="J40" s="548">
        <v>1666</v>
      </c>
      <c r="K40" s="549">
        <v>-183</v>
      </c>
      <c r="L40" s="380">
        <v>-10.984393757503002</v>
      </c>
    </row>
    <row r="41" spans="1:12" s="369" customFormat="1" ht="24" customHeight="1" x14ac:dyDescent="0.2">
      <c r="A41" s="381"/>
      <c r="B41" s="385"/>
      <c r="C41" s="382" t="s">
        <v>352</v>
      </c>
      <c r="D41" s="385"/>
      <c r="E41" s="383"/>
      <c r="F41" s="548">
        <v>510</v>
      </c>
      <c r="G41" s="548">
        <v>489</v>
      </c>
      <c r="H41" s="548">
        <v>700</v>
      </c>
      <c r="I41" s="548">
        <v>669</v>
      </c>
      <c r="J41" s="550">
        <v>633</v>
      </c>
      <c r="K41" s="549">
        <v>-123</v>
      </c>
      <c r="L41" s="380">
        <v>-19.431279620853079</v>
      </c>
    </row>
    <row r="42" spans="1:12" s="110" customFormat="1" ht="15" customHeight="1" x14ac:dyDescent="0.2">
      <c r="A42" s="381"/>
      <c r="B42" s="384" t="s">
        <v>113</v>
      </c>
      <c r="C42" s="384" t="s">
        <v>353</v>
      </c>
      <c r="D42" s="385"/>
      <c r="E42" s="383"/>
      <c r="F42" s="548">
        <v>573</v>
      </c>
      <c r="G42" s="548">
        <v>478</v>
      </c>
      <c r="H42" s="548">
        <v>785</v>
      </c>
      <c r="I42" s="548">
        <v>712</v>
      </c>
      <c r="J42" s="548">
        <v>643</v>
      </c>
      <c r="K42" s="549">
        <v>-70</v>
      </c>
      <c r="L42" s="380">
        <v>-10.886469673405911</v>
      </c>
    </row>
    <row r="43" spans="1:12" s="110" customFormat="1" ht="15" customHeight="1" x14ac:dyDescent="0.2">
      <c r="A43" s="381"/>
      <c r="B43" s="385"/>
      <c r="C43" s="382" t="s">
        <v>352</v>
      </c>
      <c r="D43" s="385"/>
      <c r="E43" s="383"/>
      <c r="F43" s="548">
        <v>221</v>
      </c>
      <c r="G43" s="548">
        <v>237</v>
      </c>
      <c r="H43" s="548">
        <v>366</v>
      </c>
      <c r="I43" s="548">
        <v>333</v>
      </c>
      <c r="J43" s="548">
        <v>292</v>
      </c>
      <c r="K43" s="549">
        <v>-71</v>
      </c>
      <c r="L43" s="380">
        <v>-24.315068493150687</v>
      </c>
    </row>
    <row r="44" spans="1:12" s="110" customFormat="1" ht="15" customHeight="1" x14ac:dyDescent="0.2">
      <c r="A44" s="381"/>
      <c r="B44" s="384"/>
      <c r="C44" s="366" t="s">
        <v>109</v>
      </c>
      <c r="D44" s="385"/>
      <c r="E44" s="383"/>
      <c r="F44" s="548">
        <v>2393</v>
      </c>
      <c r="G44" s="548">
        <v>1750</v>
      </c>
      <c r="H44" s="548">
        <v>2468</v>
      </c>
      <c r="I44" s="548">
        <v>2356</v>
      </c>
      <c r="J44" s="550">
        <v>2500</v>
      </c>
      <c r="K44" s="549">
        <v>-107</v>
      </c>
      <c r="L44" s="380">
        <v>-4.28</v>
      </c>
    </row>
    <row r="45" spans="1:12" s="110" customFormat="1" ht="15" customHeight="1" x14ac:dyDescent="0.2">
      <c r="A45" s="381"/>
      <c r="B45" s="385"/>
      <c r="C45" s="382" t="s">
        <v>352</v>
      </c>
      <c r="D45" s="385"/>
      <c r="E45" s="383"/>
      <c r="F45" s="548">
        <v>724</v>
      </c>
      <c r="G45" s="548">
        <v>598</v>
      </c>
      <c r="H45" s="548">
        <v>846</v>
      </c>
      <c r="I45" s="548">
        <v>893</v>
      </c>
      <c r="J45" s="548">
        <v>788</v>
      </c>
      <c r="K45" s="549">
        <v>-64</v>
      </c>
      <c r="L45" s="380">
        <v>-8.1218274111675122</v>
      </c>
    </row>
    <row r="46" spans="1:12" s="110" customFormat="1" ht="15" customHeight="1" x14ac:dyDescent="0.2">
      <c r="A46" s="381"/>
      <c r="B46" s="384"/>
      <c r="C46" s="366" t="s">
        <v>110</v>
      </c>
      <c r="D46" s="385"/>
      <c r="E46" s="383"/>
      <c r="F46" s="548">
        <v>326</v>
      </c>
      <c r="G46" s="548">
        <v>237</v>
      </c>
      <c r="H46" s="548">
        <v>337</v>
      </c>
      <c r="I46" s="548">
        <v>347</v>
      </c>
      <c r="J46" s="548">
        <v>369</v>
      </c>
      <c r="K46" s="549">
        <v>-43</v>
      </c>
      <c r="L46" s="380">
        <v>-11.653116531165312</v>
      </c>
    </row>
    <row r="47" spans="1:12" s="110" customFormat="1" ht="15" customHeight="1" x14ac:dyDescent="0.2">
      <c r="A47" s="381"/>
      <c r="B47" s="385"/>
      <c r="C47" s="382" t="s">
        <v>352</v>
      </c>
      <c r="D47" s="385"/>
      <c r="E47" s="383"/>
      <c r="F47" s="548">
        <v>83</v>
      </c>
      <c r="G47" s="548">
        <v>71</v>
      </c>
      <c r="H47" s="548">
        <v>122</v>
      </c>
      <c r="I47" s="548">
        <v>139</v>
      </c>
      <c r="J47" s="550">
        <v>123</v>
      </c>
      <c r="K47" s="549">
        <v>-40</v>
      </c>
      <c r="L47" s="380">
        <v>-32.520325203252035</v>
      </c>
    </row>
    <row r="48" spans="1:12" s="110" customFormat="1" ht="15" customHeight="1" x14ac:dyDescent="0.2">
      <c r="A48" s="381"/>
      <c r="B48" s="385"/>
      <c r="C48" s="366" t="s">
        <v>111</v>
      </c>
      <c r="D48" s="386"/>
      <c r="E48" s="387"/>
      <c r="F48" s="548">
        <v>42</v>
      </c>
      <c r="G48" s="548">
        <v>26</v>
      </c>
      <c r="H48" s="548">
        <v>61</v>
      </c>
      <c r="I48" s="548">
        <v>35</v>
      </c>
      <c r="J48" s="548">
        <v>52</v>
      </c>
      <c r="K48" s="549">
        <v>-10</v>
      </c>
      <c r="L48" s="380">
        <v>-19.23076923076923</v>
      </c>
    </row>
    <row r="49" spans="1:12" s="110" customFormat="1" ht="15" customHeight="1" x14ac:dyDescent="0.2">
      <c r="A49" s="381"/>
      <c r="B49" s="385"/>
      <c r="C49" s="382" t="s">
        <v>352</v>
      </c>
      <c r="D49" s="385"/>
      <c r="E49" s="383"/>
      <c r="F49" s="548">
        <v>18</v>
      </c>
      <c r="G49" s="548">
        <v>8</v>
      </c>
      <c r="H49" s="548">
        <v>32</v>
      </c>
      <c r="I49" s="548">
        <v>19</v>
      </c>
      <c r="J49" s="548">
        <v>19</v>
      </c>
      <c r="K49" s="549">
        <v>-1</v>
      </c>
      <c r="L49" s="380">
        <v>-5.2631578947368425</v>
      </c>
    </row>
    <row r="50" spans="1:12" s="110" customFormat="1" ht="15" customHeight="1" x14ac:dyDescent="0.2">
      <c r="A50" s="381"/>
      <c r="B50" s="384" t="s">
        <v>113</v>
      </c>
      <c r="C50" s="382" t="s">
        <v>181</v>
      </c>
      <c r="D50" s="385"/>
      <c r="E50" s="383"/>
      <c r="F50" s="548">
        <v>2030</v>
      </c>
      <c r="G50" s="548">
        <v>1338</v>
      </c>
      <c r="H50" s="548">
        <v>2151</v>
      </c>
      <c r="I50" s="548">
        <v>2082</v>
      </c>
      <c r="J50" s="550">
        <v>2214</v>
      </c>
      <c r="K50" s="549">
        <v>-184</v>
      </c>
      <c r="L50" s="380">
        <v>-8.3107497741644085</v>
      </c>
    </row>
    <row r="51" spans="1:12" s="110" customFormat="1" ht="15" customHeight="1" x14ac:dyDescent="0.2">
      <c r="A51" s="381"/>
      <c r="B51" s="385"/>
      <c r="C51" s="382" t="s">
        <v>352</v>
      </c>
      <c r="D51" s="385"/>
      <c r="E51" s="383"/>
      <c r="F51" s="548">
        <v>589</v>
      </c>
      <c r="G51" s="548">
        <v>437</v>
      </c>
      <c r="H51" s="548">
        <v>786</v>
      </c>
      <c r="I51" s="548">
        <v>820</v>
      </c>
      <c r="J51" s="548">
        <v>719</v>
      </c>
      <c r="K51" s="549">
        <v>-130</v>
      </c>
      <c r="L51" s="380">
        <v>-18.080667593880388</v>
      </c>
    </row>
    <row r="52" spans="1:12" s="110" customFormat="1" ht="15" customHeight="1" x14ac:dyDescent="0.2">
      <c r="A52" s="381"/>
      <c r="B52" s="384"/>
      <c r="C52" s="382" t="s">
        <v>182</v>
      </c>
      <c r="D52" s="385"/>
      <c r="E52" s="383"/>
      <c r="F52" s="548">
        <v>1304</v>
      </c>
      <c r="G52" s="548">
        <v>1153</v>
      </c>
      <c r="H52" s="548">
        <v>1500</v>
      </c>
      <c r="I52" s="548">
        <v>1368</v>
      </c>
      <c r="J52" s="548">
        <v>1350</v>
      </c>
      <c r="K52" s="549">
        <v>-46</v>
      </c>
      <c r="L52" s="380">
        <v>-3.4074074074074074</v>
      </c>
    </row>
    <row r="53" spans="1:12" s="269" customFormat="1" ht="11.25" customHeight="1" x14ac:dyDescent="0.2">
      <c r="A53" s="381"/>
      <c r="B53" s="385"/>
      <c r="C53" s="382" t="s">
        <v>352</v>
      </c>
      <c r="D53" s="385"/>
      <c r="E53" s="383"/>
      <c r="F53" s="548">
        <v>457</v>
      </c>
      <c r="G53" s="548">
        <v>477</v>
      </c>
      <c r="H53" s="548">
        <v>580</v>
      </c>
      <c r="I53" s="548">
        <v>564</v>
      </c>
      <c r="J53" s="550">
        <v>503</v>
      </c>
      <c r="K53" s="549">
        <v>-46</v>
      </c>
      <c r="L53" s="380">
        <v>-9.1451292246520879</v>
      </c>
    </row>
    <row r="54" spans="1:12" s="151" customFormat="1" ht="12.75" customHeight="1" x14ac:dyDescent="0.2">
      <c r="A54" s="381"/>
      <c r="B54" s="384" t="s">
        <v>113</v>
      </c>
      <c r="C54" s="384" t="s">
        <v>116</v>
      </c>
      <c r="D54" s="385"/>
      <c r="E54" s="383"/>
      <c r="F54" s="548">
        <v>2334</v>
      </c>
      <c r="G54" s="548">
        <v>1766</v>
      </c>
      <c r="H54" s="548">
        <v>2576</v>
      </c>
      <c r="I54" s="548">
        <v>2209</v>
      </c>
      <c r="J54" s="548">
        <v>2407</v>
      </c>
      <c r="K54" s="549">
        <v>-73</v>
      </c>
      <c r="L54" s="380">
        <v>-3.0328209389281264</v>
      </c>
    </row>
    <row r="55" spans="1:12" ht="11.25" x14ac:dyDescent="0.2">
      <c r="A55" s="381"/>
      <c r="B55" s="385"/>
      <c r="C55" s="382" t="s">
        <v>352</v>
      </c>
      <c r="D55" s="385"/>
      <c r="E55" s="383"/>
      <c r="F55" s="548">
        <v>693</v>
      </c>
      <c r="G55" s="548">
        <v>614</v>
      </c>
      <c r="H55" s="548">
        <v>858</v>
      </c>
      <c r="I55" s="548">
        <v>799</v>
      </c>
      <c r="J55" s="548">
        <v>784</v>
      </c>
      <c r="K55" s="549">
        <v>-91</v>
      </c>
      <c r="L55" s="380">
        <v>-11.607142857142858</v>
      </c>
    </row>
    <row r="56" spans="1:12" ht="14.25" customHeight="1" x14ac:dyDescent="0.2">
      <c r="A56" s="381"/>
      <c r="B56" s="385"/>
      <c r="C56" s="384" t="s">
        <v>117</v>
      </c>
      <c r="D56" s="385"/>
      <c r="E56" s="383"/>
      <c r="F56" s="548">
        <v>998</v>
      </c>
      <c r="G56" s="548">
        <v>725</v>
      </c>
      <c r="H56" s="548">
        <v>1073</v>
      </c>
      <c r="I56" s="548">
        <v>1239</v>
      </c>
      <c r="J56" s="548">
        <v>1154</v>
      </c>
      <c r="K56" s="549">
        <v>-156</v>
      </c>
      <c r="L56" s="380">
        <v>-13.518197573656845</v>
      </c>
    </row>
    <row r="57" spans="1:12" ht="18.75" customHeight="1" x14ac:dyDescent="0.2">
      <c r="A57" s="388"/>
      <c r="B57" s="389"/>
      <c r="C57" s="390" t="s">
        <v>352</v>
      </c>
      <c r="D57" s="389"/>
      <c r="E57" s="391"/>
      <c r="F57" s="551">
        <v>352</v>
      </c>
      <c r="G57" s="552">
        <v>300</v>
      </c>
      <c r="H57" s="552">
        <v>506</v>
      </c>
      <c r="I57" s="552">
        <v>585</v>
      </c>
      <c r="J57" s="552">
        <v>438</v>
      </c>
      <c r="K57" s="553">
        <f t="shared" ref="K57" si="0">IF(OR(F57=".",J57=".")=TRUE,".",IF(OR(F57="*",J57="*")=TRUE,"*",IF(AND(F57="-",J57="-")=TRUE,"-",IF(AND(ISNUMBER(J57),ISNUMBER(F57))=TRUE,IF(F57-J57=0,0,F57-J57),IF(ISNUMBER(F57)=TRUE,F57,-J57)))))</f>
        <v>-86</v>
      </c>
      <c r="L57" s="392">
        <f t="shared" ref="L57" si="1">IF(K57 =".",".",IF(K57 ="*","*",IF(K57="-","-",IF(K57=0,0,IF(OR(J57="-",J57=".",F57="-",F57=".")=TRUE,"X",IF(J57=0,"0,0",IF(ABS(K57*100/J57)&gt;250,".X",(K57*100/J57))))))))</f>
        <v>-19.634703196347033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3439</v>
      </c>
      <c r="E11" s="114">
        <v>2690</v>
      </c>
      <c r="F11" s="114">
        <v>4551</v>
      </c>
      <c r="G11" s="114">
        <v>3547</v>
      </c>
      <c r="H11" s="140">
        <v>3667</v>
      </c>
      <c r="I11" s="115">
        <v>-228</v>
      </c>
      <c r="J11" s="116">
        <v>-6.2176165803108807</v>
      </c>
    </row>
    <row r="12" spans="1:15" s="110" customFormat="1" ht="24.95" customHeight="1" x14ac:dyDescent="0.2">
      <c r="A12" s="193" t="s">
        <v>132</v>
      </c>
      <c r="B12" s="194" t="s">
        <v>133</v>
      </c>
      <c r="C12" s="113">
        <v>2.9659784821168946</v>
      </c>
      <c r="D12" s="115">
        <v>102</v>
      </c>
      <c r="E12" s="114">
        <v>63</v>
      </c>
      <c r="F12" s="114">
        <v>216</v>
      </c>
      <c r="G12" s="114">
        <v>90</v>
      </c>
      <c r="H12" s="140">
        <v>115</v>
      </c>
      <c r="I12" s="115">
        <v>-13</v>
      </c>
      <c r="J12" s="116">
        <v>-11.304347826086957</v>
      </c>
    </row>
    <row r="13" spans="1:15" s="110" customFormat="1" ht="24.95" customHeight="1" x14ac:dyDescent="0.2">
      <c r="A13" s="193" t="s">
        <v>134</v>
      </c>
      <c r="B13" s="199" t="s">
        <v>214</v>
      </c>
      <c r="C13" s="113">
        <v>0.66879906949694679</v>
      </c>
      <c r="D13" s="115">
        <v>23</v>
      </c>
      <c r="E13" s="114">
        <v>22</v>
      </c>
      <c r="F13" s="114">
        <v>37</v>
      </c>
      <c r="G13" s="114">
        <v>36</v>
      </c>
      <c r="H13" s="140">
        <v>36</v>
      </c>
      <c r="I13" s="115">
        <v>-13</v>
      </c>
      <c r="J13" s="116">
        <v>-36.111111111111114</v>
      </c>
    </row>
    <row r="14" spans="1:15" s="287" customFormat="1" ht="24.95" customHeight="1" x14ac:dyDescent="0.2">
      <c r="A14" s="193" t="s">
        <v>215</v>
      </c>
      <c r="B14" s="199" t="s">
        <v>137</v>
      </c>
      <c r="C14" s="113">
        <v>14.568188426868275</v>
      </c>
      <c r="D14" s="115">
        <v>501</v>
      </c>
      <c r="E14" s="114">
        <v>269</v>
      </c>
      <c r="F14" s="114">
        <v>618</v>
      </c>
      <c r="G14" s="114">
        <v>460</v>
      </c>
      <c r="H14" s="140">
        <v>570</v>
      </c>
      <c r="I14" s="115">
        <v>-69</v>
      </c>
      <c r="J14" s="116">
        <v>-12.105263157894736</v>
      </c>
      <c r="K14" s="110"/>
      <c r="L14" s="110"/>
      <c r="M14" s="110"/>
      <c r="N14" s="110"/>
      <c r="O14" s="110"/>
    </row>
    <row r="15" spans="1:15" s="110" customFormat="1" ht="24.95" customHeight="1" x14ac:dyDescent="0.2">
      <c r="A15" s="193" t="s">
        <v>216</v>
      </c>
      <c r="B15" s="199" t="s">
        <v>217</v>
      </c>
      <c r="C15" s="113">
        <v>7.0369293399243968</v>
      </c>
      <c r="D15" s="115">
        <v>242</v>
      </c>
      <c r="E15" s="114">
        <v>119</v>
      </c>
      <c r="F15" s="114">
        <v>325</v>
      </c>
      <c r="G15" s="114">
        <v>258</v>
      </c>
      <c r="H15" s="140">
        <v>307</v>
      </c>
      <c r="I15" s="115">
        <v>-65</v>
      </c>
      <c r="J15" s="116">
        <v>-21.172638436482085</v>
      </c>
    </row>
    <row r="16" spans="1:15" s="287" customFormat="1" ht="24.95" customHeight="1" x14ac:dyDescent="0.2">
      <c r="A16" s="193" t="s">
        <v>218</v>
      </c>
      <c r="B16" s="199" t="s">
        <v>141</v>
      </c>
      <c r="C16" s="113">
        <v>6.4262867112532716</v>
      </c>
      <c r="D16" s="115">
        <v>221</v>
      </c>
      <c r="E16" s="114">
        <v>128</v>
      </c>
      <c r="F16" s="114">
        <v>247</v>
      </c>
      <c r="G16" s="114">
        <v>157</v>
      </c>
      <c r="H16" s="140">
        <v>215</v>
      </c>
      <c r="I16" s="115">
        <v>6</v>
      </c>
      <c r="J16" s="116">
        <v>2.7906976744186047</v>
      </c>
      <c r="K16" s="110"/>
      <c r="L16" s="110"/>
      <c r="M16" s="110"/>
      <c r="N16" s="110"/>
      <c r="O16" s="110"/>
    </row>
    <row r="17" spans="1:15" s="110" customFormat="1" ht="24.95" customHeight="1" x14ac:dyDescent="0.2">
      <c r="A17" s="193" t="s">
        <v>142</v>
      </c>
      <c r="B17" s="199" t="s">
        <v>220</v>
      </c>
      <c r="C17" s="113">
        <v>1.1049723756906078</v>
      </c>
      <c r="D17" s="115">
        <v>38</v>
      </c>
      <c r="E17" s="114">
        <v>22</v>
      </c>
      <c r="F17" s="114">
        <v>46</v>
      </c>
      <c r="G17" s="114">
        <v>45</v>
      </c>
      <c r="H17" s="140">
        <v>48</v>
      </c>
      <c r="I17" s="115">
        <v>-10</v>
      </c>
      <c r="J17" s="116">
        <v>-20.833333333333332</v>
      </c>
    </row>
    <row r="18" spans="1:15" s="287" customFormat="1" ht="24.95" customHeight="1" x14ac:dyDescent="0.2">
      <c r="A18" s="201" t="s">
        <v>144</v>
      </c>
      <c r="B18" s="202" t="s">
        <v>145</v>
      </c>
      <c r="C18" s="113">
        <v>9.6539691770863616</v>
      </c>
      <c r="D18" s="115">
        <v>332</v>
      </c>
      <c r="E18" s="114">
        <v>191</v>
      </c>
      <c r="F18" s="114">
        <v>386</v>
      </c>
      <c r="G18" s="114">
        <v>295</v>
      </c>
      <c r="H18" s="140">
        <v>305</v>
      </c>
      <c r="I18" s="115">
        <v>27</v>
      </c>
      <c r="J18" s="116">
        <v>8.8524590163934427</v>
      </c>
      <c r="K18" s="110"/>
      <c r="L18" s="110"/>
      <c r="M18" s="110"/>
      <c r="N18" s="110"/>
      <c r="O18" s="110"/>
    </row>
    <row r="19" spans="1:15" s="110" customFormat="1" ht="24.95" customHeight="1" x14ac:dyDescent="0.2">
      <c r="A19" s="193" t="s">
        <v>146</v>
      </c>
      <c r="B19" s="199" t="s">
        <v>147</v>
      </c>
      <c r="C19" s="113">
        <v>13.608607153242222</v>
      </c>
      <c r="D19" s="115">
        <v>468</v>
      </c>
      <c r="E19" s="114">
        <v>436</v>
      </c>
      <c r="F19" s="114">
        <v>620</v>
      </c>
      <c r="G19" s="114">
        <v>479</v>
      </c>
      <c r="H19" s="140">
        <v>453</v>
      </c>
      <c r="I19" s="115">
        <v>15</v>
      </c>
      <c r="J19" s="116">
        <v>3.3112582781456954</v>
      </c>
    </row>
    <row r="20" spans="1:15" s="287" customFormat="1" ht="24.95" customHeight="1" x14ac:dyDescent="0.2">
      <c r="A20" s="193" t="s">
        <v>148</v>
      </c>
      <c r="B20" s="199" t="s">
        <v>149</v>
      </c>
      <c r="C20" s="113">
        <v>5.3794707763884846</v>
      </c>
      <c r="D20" s="115">
        <v>185</v>
      </c>
      <c r="E20" s="114">
        <v>190</v>
      </c>
      <c r="F20" s="114">
        <v>163</v>
      </c>
      <c r="G20" s="114">
        <v>175</v>
      </c>
      <c r="H20" s="140">
        <v>143</v>
      </c>
      <c r="I20" s="115">
        <v>42</v>
      </c>
      <c r="J20" s="116">
        <v>29.37062937062937</v>
      </c>
      <c r="K20" s="110"/>
      <c r="L20" s="110"/>
      <c r="M20" s="110"/>
      <c r="N20" s="110"/>
      <c r="O20" s="110"/>
    </row>
    <row r="21" spans="1:15" s="110" customFormat="1" ht="24.95" customHeight="1" x14ac:dyDescent="0.2">
      <c r="A21" s="201" t="s">
        <v>150</v>
      </c>
      <c r="B21" s="202" t="s">
        <v>151</v>
      </c>
      <c r="C21" s="113">
        <v>10.206455364931665</v>
      </c>
      <c r="D21" s="115">
        <v>351</v>
      </c>
      <c r="E21" s="114">
        <v>222</v>
      </c>
      <c r="F21" s="114">
        <v>322</v>
      </c>
      <c r="G21" s="114">
        <v>591</v>
      </c>
      <c r="H21" s="140">
        <v>430</v>
      </c>
      <c r="I21" s="115">
        <v>-79</v>
      </c>
      <c r="J21" s="116">
        <v>-18.372093023255815</v>
      </c>
    </row>
    <row r="22" spans="1:15" s="110" customFormat="1" ht="24.95" customHeight="1" x14ac:dyDescent="0.2">
      <c r="A22" s="201" t="s">
        <v>152</v>
      </c>
      <c r="B22" s="199" t="s">
        <v>153</v>
      </c>
      <c r="C22" s="113">
        <v>1.6865367839488223</v>
      </c>
      <c r="D22" s="115">
        <v>58</v>
      </c>
      <c r="E22" s="114">
        <v>65</v>
      </c>
      <c r="F22" s="114">
        <v>93</v>
      </c>
      <c r="G22" s="114">
        <v>36</v>
      </c>
      <c r="H22" s="140">
        <v>53</v>
      </c>
      <c r="I22" s="115">
        <v>5</v>
      </c>
      <c r="J22" s="116">
        <v>9.433962264150944</v>
      </c>
    </row>
    <row r="23" spans="1:15" s="110" customFormat="1" ht="24.95" customHeight="1" x14ac:dyDescent="0.2">
      <c r="A23" s="193" t="s">
        <v>154</v>
      </c>
      <c r="B23" s="199" t="s">
        <v>155</v>
      </c>
      <c r="C23" s="113">
        <v>0.90142483280023267</v>
      </c>
      <c r="D23" s="115">
        <v>31</v>
      </c>
      <c r="E23" s="114">
        <v>24</v>
      </c>
      <c r="F23" s="114">
        <v>43</v>
      </c>
      <c r="G23" s="114">
        <v>43</v>
      </c>
      <c r="H23" s="140">
        <v>43</v>
      </c>
      <c r="I23" s="115">
        <v>-12</v>
      </c>
      <c r="J23" s="116">
        <v>-27.906976744186046</v>
      </c>
    </row>
    <row r="24" spans="1:15" s="110" customFormat="1" ht="24.95" customHeight="1" x14ac:dyDescent="0.2">
      <c r="A24" s="193" t="s">
        <v>156</v>
      </c>
      <c r="B24" s="199" t="s">
        <v>221</v>
      </c>
      <c r="C24" s="113">
        <v>7.2113986624018613</v>
      </c>
      <c r="D24" s="115">
        <v>248</v>
      </c>
      <c r="E24" s="114">
        <v>169</v>
      </c>
      <c r="F24" s="114">
        <v>290</v>
      </c>
      <c r="G24" s="114">
        <v>193</v>
      </c>
      <c r="H24" s="140">
        <v>290</v>
      </c>
      <c r="I24" s="115">
        <v>-42</v>
      </c>
      <c r="J24" s="116">
        <v>-14.482758620689655</v>
      </c>
    </row>
    <row r="25" spans="1:15" s="110" customFormat="1" ht="24.95" customHeight="1" x14ac:dyDescent="0.2">
      <c r="A25" s="193" t="s">
        <v>222</v>
      </c>
      <c r="B25" s="204" t="s">
        <v>159</v>
      </c>
      <c r="C25" s="113">
        <v>5.9028787438208781</v>
      </c>
      <c r="D25" s="115">
        <v>203</v>
      </c>
      <c r="E25" s="114">
        <v>180</v>
      </c>
      <c r="F25" s="114">
        <v>267</v>
      </c>
      <c r="G25" s="114">
        <v>246</v>
      </c>
      <c r="H25" s="140">
        <v>250</v>
      </c>
      <c r="I25" s="115">
        <v>-47</v>
      </c>
      <c r="J25" s="116">
        <v>-18.8</v>
      </c>
    </row>
    <row r="26" spans="1:15" s="110" customFormat="1" ht="24.95" customHeight="1" x14ac:dyDescent="0.2">
      <c r="A26" s="201">
        <v>782.78300000000002</v>
      </c>
      <c r="B26" s="203" t="s">
        <v>160</v>
      </c>
      <c r="C26" s="113">
        <v>0.9886594940389648</v>
      </c>
      <c r="D26" s="115">
        <v>34</v>
      </c>
      <c r="E26" s="114">
        <v>34</v>
      </c>
      <c r="F26" s="114">
        <v>50</v>
      </c>
      <c r="G26" s="114">
        <v>77</v>
      </c>
      <c r="H26" s="140">
        <v>69</v>
      </c>
      <c r="I26" s="115">
        <v>-35</v>
      </c>
      <c r="J26" s="116">
        <v>-50.724637681159422</v>
      </c>
    </row>
    <row r="27" spans="1:15" s="110" customFormat="1" ht="24.95" customHeight="1" x14ac:dyDescent="0.2">
      <c r="A27" s="193" t="s">
        <v>161</v>
      </c>
      <c r="B27" s="199" t="s">
        <v>162</v>
      </c>
      <c r="C27" s="113">
        <v>2.5879616167490549</v>
      </c>
      <c r="D27" s="115">
        <v>89</v>
      </c>
      <c r="E27" s="114">
        <v>78</v>
      </c>
      <c r="F27" s="114">
        <v>147</v>
      </c>
      <c r="G27" s="114">
        <v>85</v>
      </c>
      <c r="H27" s="140">
        <v>87</v>
      </c>
      <c r="I27" s="115">
        <v>2</v>
      </c>
      <c r="J27" s="116">
        <v>2.2988505747126435</v>
      </c>
    </row>
    <row r="28" spans="1:15" s="110" customFormat="1" ht="24.95" customHeight="1" x14ac:dyDescent="0.2">
      <c r="A28" s="193" t="s">
        <v>163</v>
      </c>
      <c r="B28" s="199" t="s">
        <v>164</v>
      </c>
      <c r="C28" s="113">
        <v>4.158185519046234</v>
      </c>
      <c r="D28" s="115">
        <v>143</v>
      </c>
      <c r="E28" s="114">
        <v>137</v>
      </c>
      <c r="F28" s="114">
        <v>473</v>
      </c>
      <c r="G28" s="114">
        <v>112</v>
      </c>
      <c r="H28" s="140">
        <v>146</v>
      </c>
      <c r="I28" s="115">
        <v>-3</v>
      </c>
      <c r="J28" s="116">
        <v>-2.0547945205479454</v>
      </c>
    </row>
    <row r="29" spans="1:15" s="110" customFormat="1" ht="24.95" customHeight="1" x14ac:dyDescent="0.2">
      <c r="A29" s="193">
        <v>86</v>
      </c>
      <c r="B29" s="199" t="s">
        <v>165</v>
      </c>
      <c r="C29" s="113">
        <v>7.0369293399243968</v>
      </c>
      <c r="D29" s="115">
        <v>242</v>
      </c>
      <c r="E29" s="114">
        <v>238</v>
      </c>
      <c r="F29" s="114">
        <v>293</v>
      </c>
      <c r="G29" s="114">
        <v>218</v>
      </c>
      <c r="H29" s="140">
        <v>271</v>
      </c>
      <c r="I29" s="115">
        <v>-29</v>
      </c>
      <c r="J29" s="116">
        <v>-10.701107011070111</v>
      </c>
    </row>
    <row r="30" spans="1:15" s="110" customFormat="1" ht="24.95" customHeight="1" x14ac:dyDescent="0.2">
      <c r="A30" s="193">
        <v>87.88</v>
      </c>
      <c r="B30" s="204" t="s">
        <v>166</v>
      </c>
      <c r="C30" s="113">
        <v>8.8107007851119512</v>
      </c>
      <c r="D30" s="115">
        <v>303</v>
      </c>
      <c r="E30" s="114">
        <v>252</v>
      </c>
      <c r="F30" s="114">
        <v>301</v>
      </c>
      <c r="G30" s="114">
        <v>289</v>
      </c>
      <c r="H30" s="140">
        <v>190</v>
      </c>
      <c r="I30" s="115">
        <v>113</v>
      </c>
      <c r="J30" s="116">
        <v>59.473684210526315</v>
      </c>
    </row>
    <row r="31" spans="1:15" s="110" customFormat="1" ht="24.95" customHeight="1" x14ac:dyDescent="0.2">
      <c r="A31" s="193" t="s">
        <v>167</v>
      </c>
      <c r="B31" s="199" t="s">
        <v>168</v>
      </c>
      <c r="C31" s="113">
        <v>3.6347775516138414</v>
      </c>
      <c r="D31" s="115">
        <v>125</v>
      </c>
      <c r="E31" s="114">
        <v>120</v>
      </c>
      <c r="F31" s="114">
        <v>232</v>
      </c>
      <c r="G31" s="114">
        <v>121</v>
      </c>
      <c r="H31" s="140">
        <v>216</v>
      </c>
      <c r="I31" s="115">
        <v>-91</v>
      </c>
      <c r="J31" s="116">
        <v>-42.129629629629626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2.9659784821168946</v>
      </c>
      <c r="D34" s="115">
        <v>102</v>
      </c>
      <c r="E34" s="114">
        <v>63</v>
      </c>
      <c r="F34" s="114">
        <v>216</v>
      </c>
      <c r="G34" s="114">
        <v>90</v>
      </c>
      <c r="H34" s="140">
        <v>115</v>
      </c>
      <c r="I34" s="115">
        <v>-13</v>
      </c>
      <c r="J34" s="116">
        <v>-11.304347826086957</v>
      </c>
    </row>
    <row r="35" spans="1:10" s="110" customFormat="1" ht="24.95" customHeight="1" x14ac:dyDescent="0.2">
      <c r="A35" s="292" t="s">
        <v>171</v>
      </c>
      <c r="B35" s="293" t="s">
        <v>172</v>
      </c>
      <c r="C35" s="113">
        <v>24.890956673451583</v>
      </c>
      <c r="D35" s="115">
        <v>856</v>
      </c>
      <c r="E35" s="114">
        <v>482</v>
      </c>
      <c r="F35" s="114">
        <v>1041</v>
      </c>
      <c r="G35" s="114">
        <v>791</v>
      </c>
      <c r="H35" s="140">
        <v>911</v>
      </c>
      <c r="I35" s="115">
        <v>-55</v>
      </c>
      <c r="J35" s="116">
        <v>-6.0373216245883645</v>
      </c>
    </row>
    <row r="36" spans="1:10" s="110" customFormat="1" ht="24.95" customHeight="1" x14ac:dyDescent="0.2">
      <c r="A36" s="294" t="s">
        <v>173</v>
      </c>
      <c r="B36" s="295" t="s">
        <v>174</v>
      </c>
      <c r="C36" s="125">
        <v>72.113986624018608</v>
      </c>
      <c r="D36" s="143">
        <v>2480</v>
      </c>
      <c r="E36" s="144">
        <v>2145</v>
      </c>
      <c r="F36" s="144">
        <v>3294</v>
      </c>
      <c r="G36" s="144">
        <v>2665</v>
      </c>
      <c r="H36" s="145">
        <v>2641</v>
      </c>
      <c r="I36" s="143">
        <v>-161</v>
      </c>
      <c r="J36" s="146">
        <v>-6.0961756910261267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3439</v>
      </c>
      <c r="F11" s="264">
        <v>2690</v>
      </c>
      <c r="G11" s="264">
        <v>4551</v>
      </c>
      <c r="H11" s="264">
        <v>3547</v>
      </c>
      <c r="I11" s="265">
        <v>3667</v>
      </c>
      <c r="J11" s="263">
        <v>-228</v>
      </c>
      <c r="K11" s="266">
        <v>-6.2176165803108807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25.734225065425996</v>
      </c>
      <c r="E13" s="115">
        <v>885</v>
      </c>
      <c r="F13" s="114">
        <v>679</v>
      </c>
      <c r="G13" s="114">
        <v>1096</v>
      </c>
      <c r="H13" s="114">
        <v>1010</v>
      </c>
      <c r="I13" s="140">
        <v>990</v>
      </c>
      <c r="J13" s="115">
        <v>-105</v>
      </c>
      <c r="K13" s="116">
        <v>-10.606060606060606</v>
      </c>
    </row>
    <row r="14" spans="1:15" ht="15.95" customHeight="1" x14ac:dyDescent="0.2">
      <c r="A14" s="306" t="s">
        <v>230</v>
      </c>
      <c r="B14" s="307"/>
      <c r="C14" s="308"/>
      <c r="D14" s="113">
        <v>54.870601919162546</v>
      </c>
      <c r="E14" s="115">
        <v>1887</v>
      </c>
      <c r="F14" s="114">
        <v>1495</v>
      </c>
      <c r="G14" s="114">
        <v>2603</v>
      </c>
      <c r="H14" s="114">
        <v>1952</v>
      </c>
      <c r="I14" s="140">
        <v>1920</v>
      </c>
      <c r="J14" s="115">
        <v>-33</v>
      </c>
      <c r="K14" s="116">
        <v>-1.71875</v>
      </c>
    </row>
    <row r="15" spans="1:15" ht="15.95" customHeight="1" x14ac:dyDescent="0.2">
      <c r="A15" s="306" t="s">
        <v>231</v>
      </c>
      <c r="B15" s="307"/>
      <c r="C15" s="308"/>
      <c r="D15" s="113">
        <v>9.363186972957255</v>
      </c>
      <c r="E15" s="115">
        <v>322</v>
      </c>
      <c r="F15" s="114">
        <v>232</v>
      </c>
      <c r="G15" s="114">
        <v>398</v>
      </c>
      <c r="H15" s="114">
        <v>300</v>
      </c>
      <c r="I15" s="140">
        <v>367</v>
      </c>
      <c r="J15" s="115">
        <v>-45</v>
      </c>
      <c r="K15" s="116">
        <v>-12.26158038147139</v>
      </c>
    </row>
    <row r="16" spans="1:15" ht="15.95" customHeight="1" x14ac:dyDescent="0.2">
      <c r="A16" s="306" t="s">
        <v>232</v>
      </c>
      <c r="B16" s="307"/>
      <c r="C16" s="308"/>
      <c r="D16" s="113">
        <v>10.031986042454202</v>
      </c>
      <c r="E16" s="115">
        <v>345</v>
      </c>
      <c r="F16" s="114">
        <v>284</v>
      </c>
      <c r="G16" s="114">
        <v>454</v>
      </c>
      <c r="H16" s="114">
        <v>285</v>
      </c>
      <c r="I16" s="140">
        <v>386</v>
      </c>
      <c r="J16" s="115">
        <v>-41</v>
      </c>
      <c r="K16" s="116">
        <v>-10.621761658031089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3.98371619656877</v>
      </c>
      <c r="E18" s="115">
        <v>137</v>
      </c>
      <c r="F18" s="114">
        <v>84</v>
      </c>
      <c r="G18" s="114">
        <v>304</v>
      </c>
      <c r="H18" s="114">
        <v>126</v>
      </c>
      <c r="I18" s="140">
        <v>147</v>
      </c>
      <c r="J18" s="115">
        <v>-10</v>
      </c>
      <c r="K18" s="116">
        <v>-6.8027210884353737</v>
      </c>
    </row>
    <row r="19" spans="1:11" ht="14.1" customHeight="1" x14ac:dyDescent="0.2">
      <c r="A19" s="306" t="s">
        <v>235</v>
      </c>
      <c r="B19" s="307" t="s">
        <v>236</v>
      </c>
      <c r="C19" s="308"/>
      <c r="D19" s="113">
        <v>3.3149171270718232</v>
      </c>
      <c r="E19" s="115">
        <v>114</v>
      </c>
      <c r="F19" s="114">
        <v>58</v>
      </c>
      <c r="G19" s="114">
        <v>247</v>
      </c>
      <c r="H19" s="114">
        <v>111</v>
      </c>
      <c r="I19" s="140">
        <v>110</v>
      </c>
      <c r="J19" s="115">
        <v>4</v>
      </c>
      <c r="K19" s="116">
        <v>3.6363636363636362</v>
      </c>
    </row>
    <row r="20" spans="1:11" ht="14.1" customHeight="1" x14ac:dyDescent="0.2">
      <c r="A20" s="306">
        <v>12</v>
      </c>
      <c r="B20" s="307" t="s">
        <v>237</v>
      </c>
      <c r="C20" s="308"/>
      <c r="D20" s="113">
        <v>1.5702239022971793</v>
      </c>
      <c r="E20" s="115">
        <v>54</v>
      </c>
      <c r="F20" s="114">
        <v>36</v>
      </c>
      <c r="G20" s="114">
        <v>74</v>
      </c>
      <c r="H20" s="114">
        <v>76</v>
      </c>
      <c r="I20" s="140">
        <v>54</v>
      </c>
      <c r="J20" s="115">
        <v>0</v>
      </c>
      <c r="K20" s="116">
        <v>0</v>
      </c>
    </row>
    <row r="21" spans="1:11" ht="14.1" customHeight="1" x14ac:dyDescent="0.2">
      <c r="A21" s="306">
        <v>21</v>
      </c>
      <c r="B21" s="307" t="s">
        <v>238</v>
      </c>
      <c r="C21" s="308"/>
      <c r="D21" s="113" t="s">
        <v>513</v>
      </c>
      <c r="E21" s="115" t="s">
        <v>513</v>
      </c>
      <c r="F21" s="114" t="s">
        <v>513</v>
      </c>
      <c r="G21" s="114">
        <v>5</v>
      </c>
      <c r="H21" s="114">
        <v>7</v>
      </c>
      <c r="I21" s="140">
        <v>8</v>
      </c>
      <c r="J21" s="115" t="s">
        <v>513</v>
      </c>
      <c r="K21" s="116" t="s">
        <v>513</v>
      </c>
    </row>
    <row r="22" spans="1:11" ht="14.1" customHeight="1" x14ac:dyDescent="0.2">
      <c r="A22" s="306">
        <v>22</v>
      </c>
      <c r="B22" s="307" t="s">
        <v>239</v>
      </c>
      <c r="C22" s="308"/>
      <c r="D22" s="113">
        <v>2.2971794126199478</v>
      </c>
      <c r="E22" s="115">
        <v>79</v>
      </c>
      <c r="F22" s="114">
        <v>38</v>
      </c>
      <c r="G22" s="114">
        <v>77</v>
      </c>
      <c r="H22" s="114">
        <v>60</v>
      </c>
      <c r="I22" s="140">
        <v>54</v>
      </c>
      <c r="J22" s="115">
        <v>25</v>
      </c>
      <c r="K22" s="116">
        <v>46.296296296296298</v>
      </c>
    </row>
    <row r="23" spans="1:11" ht="14.1" customHeight="1" x14ac:dyDescent="0.2">
      <c r="A23" s="306">
        <v>23</v>
      </c>
      <c r="B23" s="307" t="s">
        <v>240</v>
      </c>
      <c r="C23" s="308"/>
      <c r="D23" s="113">
        <v>0.61064262867112529</v>
      </c>
      <c r="E23" s="115">
        <v>21</v>
      </c>
      <c r="F23" s="114">
        <v>8</v>
      </c>
      <c r="G23" s="114">
        <v>26</v>
      </c>
      <c r="H23" s="114">
        <v>11</v>
      </c>
      <c r="I23" s="140">
        <v>16</v>
      </c>
      <c r="J23" s="115">
        <v>5</v>
      </c>
      <c r="K23" s="116">
        <v>31.25</v>
      </c>
    </row>
    <row r="24" spans="1:11" ht="14.1" customHeight="1" x14ac:dyDescent="0.2">
      <c r="A24" s="306">
        <v>24</v>
      </c>
      <c r="B24" s="307" t="s">
        <v>241</v>
      </c>
      <c r="C24" s="308"/>
      <c r="D24" s="113">
        <v>1.1922070369293398</v>
      </c>
      <c r="E24" s="115">
        <v>41</v>
      </c>
      <c r="F24" s="114">
        <v>18</v>
      </c>
      <c r="G24" s="114">
        <v>36</v>
      </c>
      <c r="H24" s="114">
        <v>21</v>
      </c>
      <c r="I24" s="140">
        <v>39</v>
      </c>
      <c r="J24" s="115">
        <v>2</v>
      </c>
      <c r="K24" s="116">
        <v>5.1282051282051286</v>
      </c>
    </row>
    <row r="25" spans="1:11" ht="14.1" customHeight="1" x14ac:dyDescent="0.2">
      <c r="A25" s="306">
        <v>25</v>
      </c>
      <c r="B25" s="307" t="s">
        <v>242</v>
      </c>
      <c r="C25" s="308"/>
      <c r="D25" s="113">
        <v>8.2291363768537362</v>
      </c>
      <c r="E25" s="115">
        <v>283</v>
      </c>
      <c r="F25" s="114">
        <v>80</v>
      </c>
      <c r="G25" s="114">
        <v>205</v>
      </c>
      <c r="H25" s="114">
        <v>151</v>
      </c>
      <c r="I25" s="140">
        <v>164</v>
      </c>
      <c r="J25" s="115">
        <v>119</v>
      </c>
      <c r="K25" s="116">
        <v>72.560975609756099</v>
      </c>
    </row>
    <row r="26" spans="1:11" ht="14.1" customHeight="1" x14ac:dyDescent="0.2">
      <c r="A26" s="306">
        <v>26</v>
      </c>
      <c r="B26" s="307" t="s">
        <v>243</v>
      </c>
      <c r="C26" s="308"/>
      <c r="D26" s="113">
        <v>1.8319278860133761</v>
      </c>
      <c r="E26" s="115">
        <v>63</v>
      </c>
      <c r="F26" s="114">
        <v>33</v>
      </c>
      <c r="G26" s="114">
        <v>93</v>
      </c>
      <c r="H26" s="114">
        <v>37</v>
      </c>
      <c r="I26" s="140">
        <v>74</v>
      </c>
      <c r="J26" s="115">
        <v>-11</v>
      </c>
      <c r="K26" s="116">
        <v>-14.864864864864865</v>
      </c>
    </row>
    <row r="27" spans="1:11" ht="14.1" customHeight="1" x14ac:dyDescent="0.2">
      <c r="A27" s="306">
        <v>27</v>
      </c>
      <c r="B27" s="307" t="s">
        <v>244</v>
      </c>
      <c r="C27" s="308"/>
      <c r="D27" s="113">
        <v>1.5120674614713578</v>
      </c>
      <c r="E27" s="115">
        <v>52</v>
      </c>
      <c r="F27" s="114">
        <v>33</v>
      </c>
      <c r="G27" s="114">
        <v>47</v>
      </c>
      <c r="H27" s="114">
        <v>38</v>
      </c>
      <c r="I27" s="140">
        <v>38</v>
      </c>
      <c r="J27" s="115">
        <v>14</v>
      </c>
      <c r="K27" s="116">
        <v>36.842105263157897</v>
      </c>
    </row>
    <row r="28" spans="1:11" ht="14.1" customHeight="1" x14ac:dyDescent="0.2">
      <c r="A28" s="306">
        <v>28</v>
      </c>
      <c r="B28" s="307" t="s">
        <v>245</v>
      </c>
      <c r="C28" s="308"/>
      <c r="D28" s="113">
        <v>0</v>
      </c>
      <c r="E28" s="115">
        <v>0</v>
      </c>
      <c r="F28" s="114">
        <v>7</v>
      </c>
      <c r="G28" s="114">
        <v>6</v>
      </c>
      <c r="H28" s="114" t="s">
        <v>513</v>
      </c>
      <c r="I28" s="140">
        <v>9</v>
      </c>
      <c r="J28" s="115">
        <v>-9</v>
      </c>
      <c r="K28" s="116">
        <v>-100</v>
      </c>
    </row>
    <row r="29" spans="1:11" ht="14.1" customHeight="1" x14ac:dyDescent="0.2">
      <c r="A29" s="306">
        <v>29</v>
      </c>
      <c r="B29" s="307" t="s">
        <v>246</v>
      </c>
      <c r="C29" s="308"/>
      <c r="D29" s="113">
        <v>5.1177667926722883</v>
      </c>
      <c r="E29" s="115">
        <v>176</v>
      </c>
      <c r="F29" s="114">
        <v>139</v>
      </c>
      <c r="G29" s="114">
        <v>227</v>
      </c>
      <c r="H29" s="114">
        <v>288</v>
      </c>
      <c r="I29" s="140">
        <v>195</v>
      </c>
      <c r="J29" s="115">
        <v>-19</v>
      </c>
      <c r="K29" s="116">
        <v>-9.7435897435897427</v>
      </c>
    </row>
    <row r="30" spans="1:11" ht="14.1" customHeight="1" x14ac:dyDescent="0.2">
      <c r="A30" s="306" t="s">
        <v>247</v>
      </c>
      <c r="B30" s="307" t="s">
        <v>248</v>
      </c>
      <c r="C30" s="308"/>
      <c r="D30" s="113">
        <v>0.93050305321314331</v>
      </c>
      <c r="E30" s="115">
        <v>32</v>
      </c>
      <c r="F30" s="114">
        <v>32</v>
      </c>
      <c r="G30" s="114">
        <v>61</v>
      </c>
      <c r="H30" s="114">
        <v>71</v>
      </c>
      <c r="I30" s="140">
        <v>41</v>
      </c>
      <c r="J30" s="115">
        <v>-9</v>
      </c>
      <c r="K30" s="116">
        <v>-21.951219512195124</v>
      </c>
    </row>
    <row r="31" spans="1:11" ht="14.1" customHeight="1" x14ac:dyDescent="0.2">
      <c r="A31" s="306" t="s">
        <v>249</v>
      </c>
      <c r="B31" s="307" t="s">
        <v>250</v>
      </c>
      <c r="C31" s="308"/>
      <c r="D31" s="113">
        <v>4.041872637394591</v>
      </c>
      <c r="E31" s="115">
        <v>139</v>
      </c>
      <c r="F31" s="114">
        <v>100</v>
      </c>
      <c r="G31" s="114">
        <v>146</v>
      </c>
      <c r="H31" s="114">
        <v>206</v>
      </c>
      <c r="I31" s="140">
        <v>141</v>
      </c>
      <c r="J31" s="115">
        <v>-2</v>
      </c>
      <c r="K31" s="116">
        <v>-1.4184397163120568</v>
      </c>
    </row>
    <row r="32" spans="1:11" ht="14.1" customHeight="1" x14ac:dyDescent="0.2">
      <c r="A32" s="306">
        <v>31</v>
      </c>
      <c r="B32" s="307" t="s">
        <v>251</v>
      </c>
      <c r="C32" s="308"/>
      <c r="D32" s="113">
        <v>0.52340796743239315</v>
      </c>
      <c r="E32" s="115">
        <v>18</v>
      </c>
      <c r="F32" s="114">
        <v>18</v>
      </c>
      <c r="G32" s="114">
        <v>19</v>
      </c>
      <c r="H32" s="114">
        <v>11</v>
      </c>
      <c r="I32" s="140">
        <v>19</v>
      </c>
      <c r="J32" s="115">
        <v>-1</v>
      </c>
      <c r="K32" s="116">
        <v>-5.2631578947368425</v>
      </c>
    </row>
    <row r="33" spans="1:11" ht="14.1" customHeight="1" x14ac:dyDescent="0.2">
      <c r="A33" s="306">
        <v>32</v>
      </c>
      <c r="B33" s="307" t="s">
        <v>252</v>
      </c>
      <c r="C33" s="308"/>
      <c r="D33" s="113">
        <v>3.0822913637685372</v>
      </c>
      <c r="E33" s="115">
        <v>106</v>
      </c>
      <c r="F33" s="114">
        <v>87</v>
      </c>
      <c r="G33" s="114">
        <v>141</v>
      </c>
      <c r="H33" s="114">
        <v>124</v>
      </c>
      <c r="I33" s="140">
        <v>107</v>
      </c>
      <c r="J33" s="115">
        <v>-1</v>
      </c>
      <c r="K33" s="116">
        <v>-0.93457943925233644</v>
      </c>
    </row>
    <row r="34" spans="1:11" ht="14.1" customHeight="1" x14ac:dyDescent="0.2">
      <c r="A34" s="306">
        <v>33</v>
      </c>
      <c r="B34" s="307" t="s">
        <v>253</v>
      </c>
      <c r="C34" s="308"/>
      <c r="D34" s="113">
        <v>2.0645536493166619</v>
      </c>
      <c r="E34" s="115">
        <v>71</v>
      </c>
      <c r="F34" s="114">
        <v>38</v>
      </c>
      <c r="G34" s="114">
        <v>87</v>
      </c>
      <c r="H34" s="114">
        <v>50</v>
      </c>
      <c r="I34" s="140">
        <v>82</v>
      </c>
      <c r="J34" s="115">
        <v>-11</v>
      </c>
      <c r="K34" s="116">
        <v>-13.414634146341463</v>
      </c>
    </row>
    <row r="35" spans="1:11" ht="14.1" customHeight="1" x14ac:dyDescent="0.2">
      <c r="A35" s="306">
        <v>34</v>
      </c>
      <c r="B35" s="307" t="s">
        <v>254</v>
      </c>
      <c r="C35" s="308"/>
      <c r="D35" s="113">
        <v>2.6170398371619656</v>
      </c>
      <c r="E35" s="115">
        <v>90</v>
      </c>
      <c r="F35" s="114">
        <v>57</v>
      </c>
      <c r="G35" s="114">
        <v>95</v>
      </c>
      <c r="H35" s="114">
        <v>85</v>
      </c>
      <c r="I35" s="140">
        <v>94</v>
      </c>
      <c r="J35" s="115">
        <v>-4</v>
      </c>
      <c r="K35" s="116">
        <v>-4.2553191489361701</v>
      </c>
    </row>
    <row r="36" spans="1:11" ht="14.1" customHeight="1" x14ac:dyDescent="0.2">
      <c r="A36" s="306">
        <v>41</v>
      </c>
      <c r="B36" s="307" t="s">
        <v>255</v>
      </c>
      <c r="C36" s="308"/>
      <c r="D36" s="113">
        <v>0.95958127362605405</v>
      </c>
      <c r="E36" s="115">
        <v>33</v>
      </c>
      <c r="F36" s="114">
        <v>17</v>
      </c>
      <c r="G36" s="114">
        <v>29</v>
      </c>
      <c r="H36" s="114">
        <v>18</v>
      </c>
      <c r="I36" s="140">
        <v>28</v>
      </c>
      <c r="J36" s="115">
        <v>5</v>
      </c>
      <c r="K36" s="116">
        <v>17.857142857142858</v>
      </c>
    </row>
    <row r="37" spans="1:11" ht="14.1" customHeight="1" x14ac:dyDescent="0.2">
      <c r="A37" s="306">
        <v>42</v>
      </c>
      <c r="B37" s="307" t="s">
        <v>256</v>
      </c>
      <c r="C37" s="308"/>
      <c r="D37" s="113" t="s">
        <v>513</v>
      </c>
      <c r="E37" s="115" t="s">
        <v>513</v>
      </c>
      <c r="F37" s="114" t="s">
        <v>513</v>
      </c>
      <c r="G37" s="114" t="s">
        <v>513</v>
      </c>
      <c r="H37" s="114" t="s">
        <v>513</v>
      </c>
      <c r="I37" s="140">
        <v>0</v>
      </c>
      <c r="J37" s="115" t="s">
        <v>513</v>
      </c>
      <c r="K37" s="116" t="s">
        <v>513</v>
      </c>
    </row>
    <row r="38" spans="1:11" ht="14.1" customHeight="1" x14ac:dyDescent="0.2">
      <c r="A38" s="306">
        <v>43</v>
      </c>
      <c r="B38" s="307" t="s">
        <v>257</v>
      </c>
      <c r="C38" s="308"/>
      <c r="D38" s="113">
        <v>2.1517883105553941</v>
      </c>
      <c r="E38" s="115">
        <v>74</v>
      </c>
      <c r="F38" s="114">
        <v>52</v>
      </c>
      <c r="G38" s="114">
        <v>94</v>
      </c>
      <c r="H38" s="114">
        <v>51</v>
      </c>
      <c r="I38" s="140">
        <v>68</v>
      </c>
      <c r="J38" s="115">
        <v>6</v>
      </c>
      <c r="K38" s="116">
        <v>8.8235294117647065</v>
      </c>
    </row>
    <row r="39" spans="1:11" ht="14.1" customHeight="1" x14ac:dyDescent="0.2">
      <c r="A39" s="306">
        <v>51</v>
      </c>
      <c r="B39" s="307" t="s">
        <v>258</v>
      </c>
      <c r="C39" s="308"/>
      <c r="D39" s="113">
        <v>6.1064262867112529</v>
      </c>
      <c r="E39" s="115">
        <v>210</v>
      </c>
      <c r="F39" s="114">
        <v>129</v>
      </c>
      <c r="G39" s="114">
        <v>173</v>
      </c>
      <c r="H39" s="114">
        <v>162</v>
      </c>
      <c r="I39" s="140">
        <v>236</v>
      </c>
      <c r="J39" s="115">
        <v>-26</v>
      </c>
      <c r="K39" s="116">
        <v>-11.016949152542374</v>
      </c>
    </row>
    <row r="40" spans="1:11" ht="14.1" customHeight="1" x14ac:dyDescent="0.2">
      <c r="A40" s="306" t="s">
        <v>259</v>
      </c>
      <c r="B40" s="307" t="s">
        <v>260</v>
      </c>
      <c r="C40" s="308"/>
      <c r="D40" s="113">
        <v>5.3794707763884846</v>
      </c>
      <c r="E40" s="115">
        <v>185</v>
      </c>
      <c r="F40" s="114">
        <v>115</v>
      </c>
      <c r="G40" s="114">
        <v>149</v>
      </c>
      <c r="H40" s="114">
        <v>150</v>
      </c>
      <c r="I40" s="140">
        <v>220</v>
      </c>
      <c r="J40" s="115">
        <v>-35</v>
      </c>
      <c r="K40" s="116">
        <v>-15.909090909090908</v>
      </c>
    </row>
    <row r="41" spans="1:11" ht="14.1" customHeight="1" x14ac:dyDescent="0.2">
      <c r="A41" s="306"/>
      <c r="B41" s="307" t="s">
        <v>261</v>
      </c>
      <c r="C41" s="308"/>
      <c r="D41" s="113">
        <v>4.5652806048269845</v>
      </c>
      <c r="E41" s="115">
        <v>157</v>
      </c>
      <c r="F41" s="114">
        <v>78</v>
      </c>
      <c r="G41" s="114">
        <v>124</v>
      </c>
      <c r="H41" s="114">
        <v>118</v>
      </c>
      <c r="I41" s="140">
        <v>196</v>
      </c>
      <c r="J41" s="115">
        <v>-39</v>
      </c>
      <c r="K41" s="116">
        <v>-19.897959183673468</v>
      </c>
    </row>
    <row r="42" spans="1:11" ht="14.1" customHeight="1" x14ac:dyDescent="0.2">
      <c r="A42" s="306">
        <v>52</v>
      </c>
      <c r="B42" s="307" t="s">
        <v>262</v>
      </c>
      <c r="C42" s="308"/>
      <c r="D42" s="113">
        <v>3.3730735678976447</v>
      </c>
      <c r="E42" s="115">
        <v>116</v>
      </c>
      <c r="F42" s="114">
        <v>103</v>
      </c>
      <c r="G42" s="114">
        <v>107</v>
      </c>
      <c r="H42" s="114">
        <v>127</v>
      </c>
      <c r="I42" s="140">
        <v>132</v>
      </c>
      <c r="J42" s="115">
        <v>-16</v>
      </c>
      <c r="K42" s="116">
        <v>-12.121212121212121</v>
      </c>
    </row>
    <row r="43" spans="1:11" ht="14.1" customHeight="1" x14ac:dyDescent="0.2">
      <c r="A43" s="306" t="s">
        <v>263</v>
      </c>
      <c r="B43" s="307" t="s">
        <v>264</v>
      </c>
      <c r="C43" s="308"/>
      <c r="D43" s="113">
        <v>3.1695260250072694</v>
      </c>
      <c r="E43" s="115">
        <v>109</v>
      </c>
      <c r="F43" s="114">
        <v>99</v>
      </c>
      <c r="G43" s="114">
        <v>100</v>
      </c>
      <c r="H43" s="114">
        <v>119</v>
      </c>
      <c r="I43" s="140">
        <v>119</v>
      </c>
      <c r="J43" s="115">
        <v>-10</v>
      </c>
      <c r="K43" s="116">
        <v>-8.4033613445378155</v>
      </c>
    </row>
    <row r="44" spans="1:11" ht="14.1" customHeight="1" x14ac:dyDescent="0.2">
      <c r="A44" s="306">
        <v>53</v>
      </c>
      <c r="B44" s="307" t="s">
        <v>265</v>
      </c>
      <c r="C44" s="308"/>
      <c r="D44" s="113">
        <v>0.78511195114858967</v>
      </c>
      <c r="E44" s="115">
        <v>27</v>
      </c>
      <c r="F44" s="114">
        <v>27</v>
      </c>
      <c r="G44" s="114">
        <v>43</v>
      </c>
      <c r="H44" s="114">
        <v>41</v>
      </c>
      <c r="I44" s="140">
        <v>46</v>
      </c>
      <c r="J44" s="115">
        <v>-19</v>
      </c>
      <c r="K44" s="116">
        <v>-41.304347826086953</v>
      </c>
    </row>
    <row r="45" spans="1:11" ht="14.1" customHeight="1" x14ac:dyDescent="0.2">
      <c r="A45" s="306" t="s">
        <v>266</v>
      </c>
      <c r="B45" s="307" t="s">
        <v>267</v>
      </c>
      <c r="C45" s="308"/>
      <c r="D45" s="113">
        <v>0.69787728990985753</v>
      </c>
      <c r="E45" s="115">
        <v>24</v>
      </c>
      <c r="F45" s="114">
        <v>24</v>
      </c>
      <c r="G45" s="114">
        <v>41</v>
      </c>
      <c r="H45" s="114">
        <v>38</v>
      </c>
      <c r="I45" s="140">
        <v>45</v>
      </c>
      <c r="J45" s="115">
        <v>-21</v>
      </c>
      <c r="K45" s="116">
        <v>-46.666666666666664</v>
      </c>
    </row>
    <row r="46" spans="1:11" ht="14.1" customHeight="1" x14ac:dyDescent="0.2">
      <c r="A46" s="306">
        <v>54</v>
      </c>
      <c r="B46" s="307" t="s">
        <v>268</v>
      </c>
      <c r="C46" s="308"/>
      <c r="D46" s="113">
        <v>2.8787438208781624</v>
      </c>
      <c r="E46" s="115">
        <v>99</v>
      </c>
      <c r="F46" s="114">
        <v>78</v>
      </c>
      <c r="G46" s="114">
        <v>113</v>
      </c>
      <c r="H46" s="114">
        <v>115</v>
      </c>
      <c r="I46" s="140">
        <v>131</v>
      </c>
      <c r="J46" s="115">
        <v>-32</v>
      </c>
      <c r="K46" s="116">
        <v>-24.427480916030536</v>
      </c>
    </row>
    <row r="47" spans="1:11" ht="14.1" customHeight="1" x14ac:dyDescent="0.2">
      <c r="A47" s="306">
        <v>61</v>
      </c>
      <c r="B47" s="307" t="s">
        <v>269</v>
      </c>
      <c r="C47" s="308"/>
      <c r="D47" s="113">
        <v>2.0063972084908404</v>
      </c>
      <c r="E47" s="115">
        <v>69</v>
      </c>
      <c r="F47" s="114">
        <v>57</v>
      </c>
      <c r="G47" s="114">
        <v>121</v>
      </c>
      <c r="H47" s="114">
        <v>81</v>
      </c>
      <c r="I47" s="140">
        <v>101</v>
      </c>
      <c r="J47" s="115">
        <v>-32</v>
      </c>
      <c r="K47" s="116">
        <v>-31.683168316831683</v>
      </c>
    </row>
    <row r="48" spans="1:11" ht="14.1" customHeight="1" x14ac:dyDescent="0.2">
      <c r="A48" s="306">
        <v>62</v>
      </c>
      <c r="B48" s="307" t="s">
        <v>270</v>
      </c>
      <c r="C48" s="308"/>
      <c r="D48" s="113">
        <v>7.6766501890084324</v>
      </c>
      <c r="E48" s="115">
        <v>264</v>
      </c>
      <c r="F48" s="114">
        <v>318</v>
      </c>
      <c r="G48" s="114">
        <v>393</v>
      </c>
      <c r="H48" s="114">
        <v>306</v>
      </c>
      <c r="I48" s="140">
        <v>276</v>
      </c>
      <c r="J48" s="115">
        <v>-12</v>
      </c>
      <c r="K48" s="116">
        <v>-4.3478260869565215</v>
      </c>
    </row>
    <row r="49" spans="1:11" ht="14.1" customHeight="1" x14ac:dyDescent="0.2">
      <c r="A49" s="306">
        <v>63</v>
      </c>
      <c r="B49" s="307" t="s">
        <v>271</v>
      </c>
      <c r="C49" s="308"/>
      <c r="D49" s="113">
        <v>6.3681302704274501</v>
      </c>
      <c r="E49" s="115">
        <v>219</v>
      </c>
      <c r="F49" s="114">
        <v>167</v>
      </c>
      <c r="G49" s="114">
        <v>244</v>
      </c>
      <c r="H49" s="114">
        <v>394</v>
      </c>
      <c r="I49" s="140">
        <v>306</v>
      </c>
      <c r="J49" s="115">
        <v>-87</v>
      </c>
      <c r="K49" s="116">
        <v>-28.431372549019606</v>
      </c>
    </row>
    <row r="50" spans="1:11" ht="14.1" customHeight="1" x14ac:dyDescent="0.2">
      <c r="A50" s="306" t="s">
        <v>272</v>
      </c>
      <c r="B50" s="307" t="s">
        <v>273</v>
      </c>
      <c r="C50" s="308"/>
      <c r="D50" s="113">
        <v>1.2794416981680721</v>
      </c>
      <c r="E50" s="115">
        <v>44</v>
      </c>
      <c r="F50" s="114">
        <v>22</v>
      </c>
      <c r="G50" s="114">
        <v>51</v>
      </c>
      <c r="H50" s="114">
        <v>79</v>
      </c>
      <c r="I50" s="140">
        <v>84</v>
      </c>
      <c r="J50" s="115">
        <v>-40</v>
      </c>
      <c r="K50" s="116">
        <v>-47.61904761904762</v>
      </c>
    </row>
    <row r="51" spans="1:11" ht="14.1" customHeight="1" x14ac:dyDescent="0.2">
      <c r="A51" s="306" t="s">
        <v>274</v>
      </c>
      <c r="B51" s="307" t="s">
        <v>275</v>
      </c>
      <c r="C51" s="308"/>
      <c r="D51" s="113">
        <v>4.5943588252398957</v>
      </c>
      <c r="E51" s="115">
        <v>158</v>
      </c>
      <c r="F51" s="114">
        <v>137</v>
      </c>
      <c r="G51" s="114">
        <v>165</v>
      </c>
      <c r="H51" s="114">
        <v>295</v>
      </c>
      <c r="I51" s="140">
        <v>203</v>
      </c>
      <c r="J51" s="115">
        <v>-45</v>
      </c>
      <c r="K51" s="116">
        <v>-22.167487684729064</v>
      </c>
    </row>
    <row r="52" spans="1:11" ht="14.1" customHeight="1" x14ac:dyDescent="0.2">
      <c r="A52" s="306">
        <v>71</v>
      </c>
      <c r="B52" s="307" t="s">
        <v>276</v>
      </c>
      <c r="C52" s="308"/>
      <c r="D52" s="113">
        <v>9.1887176504797914</v>
      </c>
      <c r="E52" s="115">
        <v>316</v>
      </c>
      <c r="F52" s="114">
        <v>279</v>
      </c>
      <c r="G52" s="114">
        <v>376</v>
      </c>
      <c r="H52" s="114">
        <v>324</v>
      </c>
      <c r="I52" s="140">
        <v>327</v>
      </c>
      <c r="J52" s="115">
        <v>-11</v>
      </c>
      <c r="K52" s="116">
        <v>-3.3639143730886851</v>
      </c>
    </row>
    <row r="53" spans="1:11" ht="14.1" customHeight="1" x14ac:dyDescent="0.2">
      <c r="A53" s="306" t="s">
        <v>277</v>
      </c>
      <c r="B53" s="307" t="s">
        <v>278</v>
      </c>
      <c r="C53" s="308"/>
      <c r="D53" s="113">
        <v>2.1517883105553941</v>
      </c>
      <c r="E53" s="115">
        <v>74</v>
      </c>
      <c r="F53" s="114">
        <v>68</v>
      </c>
      <c r="G53" s="114">
        <v>91</v>
      </c>
      <c r="H53" s="114">
        <v>96</v>
      </c>
      <c r="I53" s="140">
        <v>82</v>
      </c>
      <c r="J53" s="115">
        <v>-8</v>
      </c>
      <c r="K53" s="116">
        <v>-9.7560975609756095</v>
      </c>
    </row>
    <row r="54" spans="1:11" ht="14.1" customHeight="1" x14ac:dyDescent="0.2">
      <c r="A54" s="306" t="s">
        <v>279</v>
      </c>
      <c r="B54" s="307" t="s">
        <v>280</v>
      </c>
      <c r="C54" s="308"/>
      <c r="D54" s="113">
        <v>5.9319569642337893</v>
      </c>
      <c r="E54" s="115">
        <v>204</v>
      </c>
      <c r="F54" s="114">
        <v>178</v>
      </c>
      <c r="G54" s="114">
        <v>253</v>
      </c>
      <c r="H54" s="114">
        <v>207</v>
      </c>
      <c r="I54" s="140">
        <v>212</v>
      </c>
      <c r="J54" s="115">
        <v>-8</v>
      </c>
      <c r="K54" s="116">
        <v>-3.7735849056603774</v>
      </c>
    </row>
    <row r="55" spans="1:11" ht="14.1" customHeight="1" x14ac:dyDescent="0.2">
      <c r="A55" s="306">
        <v>72</v>
      </c>
      <c r="B55" s="307" t="s">
        <v>281</v>
      </c>
      <c r="C55" s="308"/>
      <c r="D55" s="113">
        <v>2.1808665309683049</v>
      </c>
      <c r="E55" s="115">
        <v>75</v>
      </c>
      <c r="F55" s="114">
        <v>48</v>
      </c>
      <c r="G55" s="114">
        <v>123</v>
      </c>
      <c r="H55" s="114">
        <v>96</v>
      </c>
      <c r="I55" s="140">
        <v>83</v>
      </c>
      <c r="J55" s="115">
        <v>-8</v>
      </c>
      <c r="K55" s="116">
        <v>-9.6385542168674707</v>
      </c>
    </row>
    <row r="56" spans="1:11" ht="14.1" customHeight="1" x14ac:dyDescent="0.2">
      <c r="A56" s="306" t="s">
        <v>282</v>
      </c>
      <c r="B56" s="307" t="s">
        <v>283</v>
      </c>
      <c r="C56" s="308"/>
      <c r="D56" s="113">
        <v>0.72695551032276828</v>
      </c>
      <c r="E56" s="115">
        <v>25</v>
      </c>
      <c r="F56" s="114">
        <v>17</v>
      </c>
      <c r="G56" s="114">
        <v>47</v>
      </c>
      <c r="H56" s="114">
        <v>41</v>
      </c>
      <c r="I56" s="140">
        <v>35</v>
      </c>
      <c r="J56" s="115">
        <v>-10</v>
      </c>
      <c r="K56" s="116">
        <v>-28.571428571428573</v>
      </c>
    </row>
    <row r="57" spans="1:11" ht="14.1" customHeight="1" x14ac:dyDescent="0.2">
      <c r="A57" s="306" t="s">
        <v>284</v>
      </c>
      <c r="B57" s="307" t="s">
        <v>285</v>
      </c>
      <c r="C57" s="308"/>
      <c r="D57" s="113">
        <v>0.78511195114858967</v>
      </c>
      <c r="E57" s="115">
        <v>27</v>
      </c>
      <c r="F57" s="114">
        <v>27</v>
      </c>
      <c r="G57" s="114">
        <v>40</v>
      </c>
      <c r="H57" s="114">
        <v>35</v>
      </c>
      <c r="I57" s="140">
        <v>33</v>
      </c>
      <c r="J57" s="115">
        <v>-6</v>
      </c>
      <c r="K57" s="116">
        <v>-18.181818181818183</v>
      </c>
    </row>
    <row r="58" spans="1:11" ht="14.1" customHeight="1" x14ac:dyDescent="0.2">
      <c r="A58" s="306">
        <v>73</v>
      </c>
      <c r="B58" s="307" t="s">
        <v>286</v>
      </c>
      <c r="C58" s="308"/>
      <c r="D58" s="113">
        <v>1.7737714451875546</v>
      </c>
      <c r="E58" s="115">
        <v>61</v>
      </c>
      <c r="F58" s="114">
        <v>55</v>
      </c>
      <c r="G58" s="114">
        <v>116</v>
      </c>
      <c r="H58" s="114">
        <v>55</v>
      </c>
      <c r="I58" s="140">
        <v>52</v>
      </c>
      <c r="J58" s="115">
        <v>9</v>
      </c>
      <c r="K58" s="116">
        <v>17.307692307692307</v>
      </c>
    </row>
    <row r="59" spans="1:11" ht="14.1" customHeight="1" x14ac:dyDescent="0.2">
      <c r="A59" s="306" t="s">
        <v>287</v>
      </c>
      <c r="B59" s="307" t="s">
        <v>288</v>
      </c>
      <c r="C59" s="308"/>
      <c r="D59" s="113">
        <v>1.5702239022971793</v>
      </c>
      <c r="E59" s="115">
        <v>54</v>
      </c>
      <c r="F59" s="114">
        <v>42</v>
      </c>
      <c r="G59" s="114">
        <v>103</v>
      </c>
      <c r="H59" s="114">
        <v>51</v>
      </c>
      <c r="I59" s="140">
        <v>42</v>
      </c>
      <c r="J59" s="115">
        <v>12</v>
      </c>
      <c r="K59" s="116">
        <v>28.571428571428573</v>
      </c>
    </row>
    <row r="60" spans="1:11" ht="14.1" customHeight="1" x14ac:dyDescent="0.2">
      <c r="A60" s="306">
        <v>81</v>
      </c>
      <c r="B60" s="307" t="s">
        <v>289</v>
      </c>
      <c r="C60" s="308"/>
      <c r="D60" s="113">
        <v>7.0369293399243968</v>
      </c>
      <c r="E60" s="115">
        <v>242</v>
      </c>
      <c r="F60" s="114">
        <v>241</v>
      </c>
      <c r="G60" s="114">
        <v>280</v>
      </c>
      <c r="H60" s="114">
        <v>217</v>
      </c>
      <c r="I60" s="140">
        <v>296</v>
      </c>
      <c r="J60" s="115">
        <v>-54</v>
      </c>
      <c r="K60" s="116">
        <v>-18.243243243243242</v>
      </c>
    </row>
    <row r="61" spans="1:11" ht="14.1" customHeight="1" x14ac:dyDescent="0.2">
      <c r="A61" s="306" t="s">
        <v>290</v>
      </c>
      <c r="B61" s="307" t="s">
        <v>291</v>
      </c>
      <c r="C61" s="308"/>
      <c r="D61" s="113">
        <v>2.2390229717941263</v>
      </c>
      <c r="E61" s="115">
        <v>77</v>
      </c>
      <c r="F61" s="114">
        <v>55</v>
      </c>
      <c r="G61" s="114">
        <v>119</v>
      </c>
      <c r="H61" s="114">
        <v>70</v>
      </c>
      <c r="I61" s="140">
        <v>91</v>
      </c>
      <c r="J61" s="115">
        <v>-14</v>
      </c>
      <c r="K61" s="116">
        <v>-15.384615384615385</v>
      </c>
    </row>
    <row r="62" spans="1:11" ht="14.1" customHeight="1" x14ac:dyDescent="0.2">
      <c r="A62" s="306" t="s">
        <v>292</v>
      </c>
      <c r="B62" s="307" t="s">
        <v>293</v>
      </c>
      <c r="C62" s="308"/>
      <c r="D62" s="113">
        <v>2.0354754289037511</v>
      </c>
      <c r="E62" s="115">
        <v>70</v>
      </c>
      <c r="F62" s="114">
        <v>107</v>
      </c>
      <c r="G62" s="114">
        <v>76</v>
      </c>
      <c r="H62" s="114">
        <v>66</v>
      </c>
      <c r="I62" s="140">
        <v>80</v>
      </c>
      <c r="J62" s="115">
        <v>-10</v>
      </c>
      <c r="K62" s="116">
        <v>-12.5</v>
      </c>
    </row>
    <row r="63" spans="1:11" ht="14.1" customHeight="1" x14ac:dyDescent="0.2">
      <c r="A63" s="306"/>
      <c r="B63" s="307" t="s">
        <v>294</v>
      </c>
      <c r="C63" s="308"/>
      <c r="D63" s="113">
        <v>1.8610061064262866</v>
      </c>
      <c r="E63" s="115">
        <v>64</v>
      </c>
      <c r="F63" s="114">
        <v>99</v>
      </c>
      <c r="G63" s="114">
        <v>65</v>
      </c>
      <c r="H63" s="114">
        <v>60</v>
      </c>
      <c r="I63" s="140">
        <v>72</v>
      </c>
      <c r="J63" s="115">
        <v>-8</v>
      </c>
      <c r="K63" s="116">
        <v>-11.111111111111111</v>
      </c>
    </row>
    <row r="64" spans="1:11" ht="14.1" customHeight="1" x14ac:dyDescent="0.2">
      <c r="A64" s="306" t="s">
        <v>295</v>
      </c>
      <c r="B64" s="307" t="s">
        <v>296</v>
      </c>
      <c r="C64" s="308"/>
      <c r="D64" s="113">
        <v>1.1049723756906078</v>
      </c>
      <c r="E64" s="115">
        <v>38</v>
      </c>
      <c r="F64" s="114">
        <v>28</v>
      </c>
      <c r="G64" s="114">
        <v>34</v>
      </c>
      <c r="H64" s="114">
        <v>35</v>
      </c>
      <c r="I64" s="140">
        <v>46</v>
      </c>
      <c r="J64" s="115">
        <v>-8</v>
      </c>
      <c r="K64" s="116">
        <v>-17.391304347826086</v>
      </c>
    </row>
    <row r="65" spans="1:11" ht="14.1" customHeight="1" x14ac:dyDescent="0.2">
      <c r="A65" s="306" t="s">
        <v>297</v>
      </c>
      <c r="B65" s="307" t="s">
        <v>298</v>
      </c>
      <c r="C65" s="308"/>
      <c r="D65" s="113">
        <v>0.84326839197441117</v>
      </c>
      <c r="E65" s="115">
        <v>29</v>
      </c>
      <c r="F65" s="114">
        <v>20</v>
      </c>
      <c r="G65" s="114">
        <v>28</v>
      </c>
      <c r="H65" s="114">
        <v>22</v>
      </c>
      <c r="I65" s="140">
        <v>32</v>
      </c>
      <c r="J65" s="115">
        <v>-3</v>
      </c>
      <c r="K65" s="116">
        <v>-9.375</v>
      </c>
    </row>
    <row r="66" spans="1:11" ht="14.1" customHeight="1" x14ac:dyDescent="0.2">
      <c r="A66" s="306">
        <v>82</v>
      </c>
      <c r="B66" s="307" t="s">
        <v>299</v>
      </c>
      <c r="C66" s="308"/>
      <c r="D66" s="113">
        <v>3.7220122128525732</v>
      </c>
      <c r="E66" s="115">
        <v>128</v>
      </c>
      <c r="F66" s="114">
        <v>157</v>
      </c>
      <c r="G66" s="114">
        <v>211</v>
      </c>
      <c r="H66" s="114">
        <v>175</v>
      </c>
      <c r="I66" s="140">
        <v>122</v>
      </c>
      <c r="J66" s="115">
        <v>6</v>
      </c>
      <c r="K66" s="116">
        <v>4.918032786885246</v>
      </c>
    </row>
    <row r="67" spans="1:11" ht="14.1" customHeight="1" x14ac:dyDescent="0.2">
      <c r="A67" s="306" t="s">
        <v>300</v>
      </c>
      <c r="B67" s="307" t="s">
        <v>301</v>
      </c>
      <c r="C67" s="308"/>
      <c r="D67" s="113">
        <v>2.2390229717941263</v>
      </c>
      <c r="E67" s="115">
        <v>77</v>
      </c>
      <c r="F67" s="114">
        <v>132</v>
      </c>
      <c r="G67" s="114">
        <v>134</v>
      </c>
      <c r="H67" s="114">
        <v>146</v>
      </c>
      <c r="I67" s="140">
        <v>75</v>
      </c>
      <c r="J67" s="115">
        <v>2</v>
      </c>
      <c r="K67" s="116">
        <v>2.6666666666666665</v>
      </c>
    </row>
    <row r="68" spans="1:11" ht="14.1" customHeight="1" x14ac:dyDescent="0.2">
      <c r="A68" s="306" t="s">
        <v>302</v>
      </c>
      <c r="B68" s="307" t="s">
        <v>303</v>
      </c>
      <c r="C68" s="308"/>
      <c r="D68" s="113">
        <v>0.95958127362605405</v>
      </c>
      <c r="E68" s="115">
        <v>33</v>
      </c>
      <c r="F68" s="114">
        <v>22</v>
      </c>
      <c r="G68" s="114">
        <v>48</v>
      </c>
      <c r="H68" s="114">
        <v>18</v>
      </c>
      <c r="I68" s="140">
        <v>35</v>
      </c>
      <c r="J68" s="115">
        <v>-2</v>
      </c>
      <c r="K68" s="116">
        <v>-5.7142857142857144</v>
      </c>
    </row>
    <row r="69" spans="1:11" ht="14.1" customHeight="1" x14ac:dyDescent="0.2">
      <c r="A69" s="306">
        <v>83</v>
      </c>
      <c r="B69" s="307" t="s">
        <v>304</v>
      </c>
      <c r="C69" s="308"/>
      <c r="D69" s="113">
        <v>5.1759232334981098</v>
      </c>
      <c r="E69" s="115">
        <v>178</v>
      </c>
      <c r="F69" s="114">
        <v>186</v>
      </c>
      <c r="G69" s="114">
        <v>363</v>
      </c>
      <c r="H69" s="114">
        <v>172</v>
      </c>
      <c r="I69" s="140">
        <v>176</v>
      </c>
      <c r="J69" s="115">
        <v>2</v>
      </c>
      <c r="K69" s="116">
        <v>1.1363636363636365</v>
      </c>
    </row>
    <row r="70" spans="1:11" ht="14.1" customHeight="1" x14ac:dyDescent="0.2">
      <c r="A70" s="306" t="s">
        <v>305</v>
      </c>
      <c r="B70" s="307" t="s">
        <v>306</v>
      </c>
      <c r="C70" s="308"/>
      <c r="D70" s="113">
        <v>4.158185519046234</v>
      </c>
      <c r="E70" s="115">
        <v>143</v>
      </c>
      <c r="F70" s="114">
        <v>141</v>
      </c>
      <c r="G70" s="114">
        <v>328</v>
      </c>
      <c r="H70" s="114">
        <v>133</v>
      </c>
      <c r="I70" s="140">
        <v>117</v>
      </c>
      <c r="J70" s="115">
        <v>26</v>
      </c>
      <c r="K70" s="116">
        <v>22.222222222222221</v>
      </c>
    </row>
    <row r="71" spans="1:11" ht="14.1" customHeight="1" x14ac:dyDescent="0.2">
      <c r="A71" s="306"/>
      <c r="B71" s="307" t="s">
        <v>307</v>
      </c>
      <c r="C71" s="308"/>
      <c r="D71" s="113">
        <v>2.3553358534457689</v>
      </c>
      <c r="E71" s="115">
        <v>81</v>
      </c>
      <c r="F71" s="114">
        <v>83</v>
      </c>
      <c r="G71" s="114">
        <v>213</v>
      </c>
      <c r="H71" s="114">
        <v>68</v>
      </c>
      <c r="I71" s="140">
        <v>79</v>
      </c>
      <c r="J71" s="115">
        <v>2</v>
      </c>
      <c r="K71" s="116">
        <v>2.5316455696202533</v>
      </c>
    </row>
    <row r="72" spans="1:11" ht="14.1" customHeight="1" x14ac:dyDescent="0.2">
      <c r="A72" s="306">
        <v>84</v>
      </c>
      <c r="B72" s="307" t="s">
        <v>308</v>
      </c>
      <c r="C72" s="308"/>
      <c r="D72" s="113">
        <v>1.4829892410584473</v>
      </c>
      <c r="E72" s="115">
        <v>51</v>
      </c>
      <c r="F72" s="114">
        <v>46</v>
      </c>
      <c r="G72" s="114">
        <v>212</v>
      </c>
      <c r="H72" s="114">
        <v>41</v>
      </c>
      <c r="I72" s="140">
        <v>79</v>
      </c>
      <c r="J72" s="115">
        <v>-28</v>
      </c>
      <c r="K72" s="116">
        <v>-35.443037974683541</v>
      </c>
    </row>
    <row r="73" spans="1:11" ht="14.1" customHeight="1" x14ac:dyDescent="0.2">
      <c r="A73" s="306" t="s">
        <v>309</v>
      </c>
      <c r="B73" s="307" t="s">
        <v>310</v>
      </c>
      <c r="C73" s="308"/>
      <c r="D73" s="113">
        <v>0.69787728990985753</v>
      </c>
      <c r="E73" s="115">
        <v>24</v>
      </c>
      <c r="F73" s="114">
        <v>22</v>
      </c>
      <c r="G73" s="114">
        <v>56</v>
      </c>
      <c r="H73" s="114">
        <v>9</v>
      </c>
      <c r="I73" s="140">
        <v>39</v>
      </c>
      <c r="J73" s="115">
        <v>-15</v>
      </c>
      <c r="K73" s="116">
        <v>-38.46153846153846</v>
      </c>
    </row>
    <row r="74" spans="1:11" ht="14.1" customHeight="1" x14ac:dyDescent="0.2">
      <c r="A74" s="306" t="s">
        <v>311</v>
      </c>
      <c r="B74" s="307" t="s">
        <v>312</v>
      </c>
      <c r="C74" s="308"/>
      <c r="D74" s="113" t="s">
        <v>513</v>
      </c>
      <c r="E74" s="115" t="s">
        <v>513</v>
      </c>
      <c r="F74" s="114">
        <v>0</v>
      </c>
      <c r="G74" s="114">
        <v>13</v>
      </c>
      <c r="H74" s="114">
        <v>0</v>
      </c>
      <c r="I74" s="140">
        <v>3</v>
      </c>
      <c r="J74" s="115" t="s">
        <v>513</v>
      </c>
      <c r="K74" s="116" t="s">
        <v>513</v>
      </c>
    </row>
    <row r="75" spans="1:11" ht="14.1" customHeight="1" x14ac:dyDescent="0.2">
      <c r="A75" s="306" t="s">
        <v>313</v>
      </c>
      <c r="B75" s="307" t="s">
        <v>314</v>
      </c>
      <c r="C75" s="308"/>
      <c r="D75" s="113">
        <v>0.46525152660657165</v>
      </c>
      <c r="E75" s="115">
        <v>16</v>
      </c>
      <c r="F75" s="114">
        <v>12</v>
      </c>
      <c r="G75" s="114">
        <v>109</v>
      </c>
      <c r="H75" s="114">
        <v>18</v>
      </c>
      <c r="I75" s="140">
        <v>18</v>
      </c>
      <c r="J75" s="115">
        <v>-2</v>
      </c>
      <c r="K75" s="116">
        <v>-11.111111111111111</v>
      </c>
    </row>
    <row r="76" spans="1:11" ht="14.1" customHeight="1" x14ac:dyDescent="0.2">
      <c r="A76" s="306">
        <v>91</v>
      </c>
      <c r="B76" s="307" t="s">
        <v>315</v>
      </c>
      <c r="C76" s="308"/>
      <c r="D76" s="113">
        <v>0.40709508578075021</v>
      </c>
      <c r="E76" s="115">
        <v>14</v>
      </c>
      <c r="F76" s="114">
        <v>9</v>
      </c>
      <c r="G76" s="114">
        <v>19</v>
      </c>
      <c r="H76" s="114">
        <v>8</v>
      </c>
      <c r="I76" s="140">
        <v>14</v>
      </c>
      <c r="J76" s="115">
        <v>0</v>
      </c>
      <c r="K76" s="116">
        <v>0</v>
      </c>
    </row>
    <row r="77" spans="1:11" ht="14.1" customHeight="1" x14ac:dyDescent="0.2">
      <c r="A77" s="306">
        <v>92</v>
      </c>
      <c r="B77" s="307" t="s">
        <v>316</v>
      </c>
      <c r="C77" s="308"/>
      <c r="D77" s="113">
        <v>1.6283803431230008</v>
      </c>
      <c r="E77" s="115">
        <v>56</v>
      </c>
      <c r="F77" s="114">
        <v>36</v>
      </c>
      <c r="G77" s="114">
        <v>73</v>
      </c>
      <c r="H77" s="114">
        <v>50</v>
      </c>
      <c r="I77" s="140">
        <v>69</v>
      </c>
      <c r="J77" s="115">
        <v>-13</v>
      </c>
      <c r="K77" s="116">
        <v>-18.840579710144926</v>
      </c>
    </row>
    <row r="78" spans="1:11" ht="14.1" customHeight="1" x14ac:dyDescent="0.2">
      <c r="A78" s="306">
        <v>93</v>
      </c>
      <c r="B78" s="307" t="s">
        <v>317</v>
      </c>
      <c r="C78" s="308"/>
      <c r="D78" s="113">
        <v>0.2035475428903751</v>
      </c>
      <c r="E78" s="115">
        <v>7</v>
      </c>
      <c r="F78" s="114">
        <v>4</v>
      </c>
      <c r="G78" s="114">
        <v>9</v>
      </c>
      <c r="H78" s="114">
        <v>6</v>
      </c>
      <c r="I78" s="140">
        <v>10</v>
      </c>
      <c r="J78" s="115">
        <v>-3</v>
      </c>
      <c r="K78" s="116">
        <v>-30</v>
      </c>
    </row>
    <row r="79" spans="1:11" ht="14.1" customHeight="1" x14ac:dyDescent="0.2">
      <c r="A79" s="306">
        <v>94</v>
      </c>
      <c r="B79" s="307" t="s">
        <v>318</v>
      </c>
      <c r="C79" s="308"/>
      <c r="D79" s="113">
        <v>0.17446932247746438</v>
      </c>
      <c r="E79" s="115">
        <v>6</v>
      </c>
      <c r="F79" s="114" t="s">
        <v>513</v>
      </c>
      <c r="G79" s="114">
        <v>7</v>
      </c>
      <c r="H79" s="114">
        <v>15</v>
      </c>
      <c r="I79" s="140">
        <v>10</v>
      </c>
      <c r="J79" s="115">
        <v>-4</v>
      </c>
      <c r="K79" s="116">
        <v>-40</v>
      </c>
    </row>
    <row r="80" spans="1:11" ht="14.1" customHeight="1" x14ac:dyDescent="0.2">
      <c r="A80" s="306" t="s">
        <v>319</v>
      </c>
      <c r="B80" s="307" t="s">
        <v>320</v>
      </c>
      <c r="C80" s="308"/>
      <c r="D80" s="113">
        <v>0</v>
      </c>
      <c r="E80" s="115">
        <v>0</v>
      </c>
      <c r="F80" s="114">
        <v>0</v>
      </c>
      <c r="G80" s="114" t="s">
        <v>513</v>
      </c>
      <c r="H80" s="114">
        <v>0</v>
      </c>
      <c r="I80" s="140" t="s">
        <v>513</v>
      </c>
      <c r="J80" s="115" t="s">
        <v>513</v>
      </c>
      <c r="K80" s="116" t="s">
        <v>513</v>
      </c>
    </row>
    <row r="81" spans="1:11" ht="14.1" customHeight="1" x14ac:dyDescent="0.2">
      <c r="A81" s="310" t="s">
        <v>321</v>
      </c>
      <c r="B81" s="311" t="s">
        <v>333</v>
      </c>
      <c r="C81" s="312"/>
      <c r="D81" s="125">
        <v>0</v>
      </c>
      <c r="E81" s="143">
        <v>0</v>
      </c>
      <c r="F81" s="144">
        <v>0</v>
      </c>
      <c r="G81" s="144">
        <v>0</v>
      </c>
      <c r="H81" s="144">
        <v>0</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3641</v>
      </c>
      <c r="E11" s="114">
        <v>3395</v>
      </c>
      <c r="F11" s="114">
        <v>3812</v>
      </c>
      <c r="G11" s="114">
        <v>3175</v>
      </c>
      <c r="H11" s="140">
        <v>3719</v>
      </c>
      <c r="I11" s="115">
        <v>-78</v>
      </c>
      <c r="J11" s="116">
        <v>-2.0973379940844312</v>
      </c>
    </row>
    <row r="12" spans="1:15" s="110" customFormat="1" ht="24.95" customHeight="1" x14ac:dyDescent="0.2">
      <c r="A12" s="193" t="s">
        <v>132</v>
      </c>
      <c r="B12" s="194" t="s">
        <v>133</v>
      </c>
      <c r="C12" s="113">
        <v>1.8950837681955506</v>
      </c>
      <c r="D12" s="115">
        <v>69</v>
      </c>
      <c r="E12" s="114">
        <v>204</v>
      </c>
      <c r="F12" s="114">
        <v>130</v>
      </c>
      <c r="G12" s="114">
        <v>86</v>
      </c>
      <c r="H12" s="140">
        <v>54</v>
      </c>
      <c r="I12" s="115">
        <v>15</v>
      </c>
      <c r="J12" s="116">
        <v>27.777777777777779</v>
      </c>
    </row>
    <row r="13" spans="1:15" s="110" customFormat="1" ht="24.95" customHeight="1" x14ac:dyDescent="0.2">
      <c r="A13" s="193" t="s">
        <v>134</v>
      </c>
      <c r="B13" s="199" t="s">
        <v>214</v>
      </c>
      <c r="C13" s="113">
        <v>0.87887942872837133</v>
      </c>
      <c r="D13" s="115">
        <v>32</v>
      </c>
      <c r="E13" s="114">
        <v>25</v>
      </c>
      <c r="F13" s="114">
        <v>30</v>
      </c>
      <c r="G13" s="114">
        <v>32</v>
      </c>
      <c r="H13" s="140">
        <v>29</v>
      </c>
      <c r="I13" s="115">
        <v>3</v>
      </c>
      <c r="J13" s="116">
        <v>10.344827586206897</v>
      </c>
    </row>
    <row r="14" spans="1:15" s="287" customFormat="1" ht="24.95" customHeight="1" x14ac:dyDescent="0.2">
      <c r="A14" s="193" t="s">
        <v>215</v>
      </c>
      <c r="B14" s="199" t="s">
        <v>137</v>
      </c>
      <c r="C14" s="113">
        <v>14.19939577039275</v>
      </c>
      <c r="D14" s="115">
        <v>517</v>
      </c>
      <c r="E14" s="114">
        <v>477</v>
      </c>
      <c r="F14" s="114">
        <v>504</v>
      </c>
      <c r="G14" s="114">
        <v>395</v>
      </c>
      <c r="H14" s="140">
        <v>536</v>
      </c>
      <c r="I14" s="115">
        <v>-19</v>
      </c>
      <c r="J14" s="116">
        <v>-3.544776119402985</v>
      </c>
      <c r="K14" s="110"/>
      <c r="L14" s="110"/>
      <c r="M14" s="110"/>
      <c r="N14" s="110"/>
      <c r="O14" s="110"/>
    </row>
    <row r="15" spans="1:15" s="110" customFormat="1" ht="24.95" customHeight="1" x14ac:dyDescent="0.2">
      <c r="A15" s="193" t="s">
        <v>216</v>
      </c>
      <c r="B15" s="199" t="s">
        <v>217</v>
      </c>
      <c r="C15" s="113">
        <v>5.9873661082120293</v>
      </c>
      <c r="D15" s="115">
        <v>218</v>
      </c>
      <c r="E15" s="114">
        <v>245</v>
      </c>
      <c r="F15" s="114">
        <v>244</v>
      </c>
      <c r="G15" s="114">
        <v>158</v>
      </c>
      <c r="H15" s="140">
        <v>248</v>
      </c>
      <c r="I15" s="115">
        <v>-30</v>
      </c>
      <c r="J15" s="116">
        <v>-12.096774193548388</v>
      </c>
    </row>
    <row r="16" spans="1:15" s="287" customFormat="1" ht="24.95" customHeight="1" x14ac:dyDescent="0.2">
      <c r="A16" s="193" t="s">
        <v>218</v>
      </c>
      <c r="B16" s="199" t="s">
        <v>141</v>
      </c>
      <c r="C16" s="113">
        <v>6.8662455369404007</v>
      </c>
      <c r="D16" s="115">
        <v>250</v>
      </c>
      <c r="E16" s="114">
        <v>195</v>
      </c>
      <c r="F16" s="114">
        <v>214</v>
      </c>
      <c r="G16" s="114">
        <v>208</v>
      </c>
      <c r="H16" s="140">
        <v>229</v>
      </c>
      <c r="I16" s="115">
        <v>21</v>
      </c>
      <c r="J16" s="116">
        <v>9.1703056768558948</v>
      </c>
      <c r="K16" s="110"/>
      <c r="L16" s="110"/>
      <c r="M16" s="110"/>
      <c r="N16" s="110"/>
      <c r="O16" s="110"/>
    </row>
    <row r="17" spans="1:15" s="110" customFormat="1" ht="24.95" customHeight="1" x14ac:dyDescent="0.2">
      <c r="A17" s="193" t="s">
        <v>142</v>
      </c>
      <c r="B17" s="199" t="s">
        <v>220</v>
      </c>
      <c r="C17" s="113">
        <v>1.3457841252403187</v>
      </c>
      <c r="D17" s="115">
        <v>49</v>
      </c>
      <c r="E17" s="114">
        <v>37</v>
      </c>
      <c r="F17" s="114">
        <v>46</v>
      </c>
      <c r="G17" s="114">
        <v>29</v>
      </c>
      <c r="H17" s="140">
        <v>59</v>
      </c>
      <c r="I17" s="115">
        <v>-10</v>
      </c>
      <c r="J17" s="116">
        <v>-16.949152542372882</v>
      </c>
    </row>
    <row r="18" spans="1:15" s="287" customFormat="1" ht="24.95" customHeight="1" x14ac:dyDescent="0.2">
      <c r="A18" s="201" t="s">
        <v>144</v>
      </c>
      <c r="B18" s="202" t="s">
        <v>145</v>
      </c>
      <c r="C18" s="113">
        <v>7.2507552870090635</v>
      </c>
      <c r="D18" s="115">
        <v>264</v>
      </c>
      <c r="E18" s="114">
        <v>267</v>
      </c>
      <c r="F18" s="114">
        <v>285</v>
      </c>
      <c r="G18" s="114">
        <v>262</v>
      </c>
      <c r="H18" s="140">
        <v>268</v>
      </c>
      <c r="I18" s="115">
        <v>-4</v>
      </c>
      <c r="J18" s="116">
        <v>-1.4925373134328359</v>
      </c>
      <c r="K18" s="110"/>
      <c r="L18" s="110"/>
      <c r="M18" s="110"/>
      <c r="N18" s="110"/>
      <c r="O18" s="110"/>
    </row>
    <row r="19" spans="1:15" s="110" customFormat="1" ht="24.95" customHeight="1" x14ac:dyDescent="0.2">
      <c r="A19" s="193" t="s">
        <v>146</v>
      </c>
      <c r="B19" s="199" t="s">
        <v>147</v>
      </c>
      <c r="C19" s="113">
        <v>14.22686075254051</v>
      </c>
      <c r="D19" s="115">
        <v>518</v>
      </c>
      <c r="E19" s="114">
        <v>437</v>
      </c>
      <c r="F19" s="114">
        <v>494</v>
      </c>
      <c r="G19" s="114">
        <v>491</v>
      </c>
      <c r="H19" s="140">
        <v>503</v>
      </c>
      <c r="I19" s="115">
        <v>15</v>
      </c>
      <c r="J19" s="116">
        <v>2.982107355864811</v>
      </c>
    </row>
    <row r="20" spans="1:15" s="287" customFormat="1" ht="24.95" customHeight="1" x14ac:dyDescent="0.2">
      <c r="A20" s="193" t="s">
        <v>148</v>
      </c>
      <c r="B20" s="199" t="s">
        <v>149</v>
      </c>
      <c r="C20" s="113">
        <v>5.4380664652567976</v>
      </c>
      <c r="D20" s="115">
        <v>198</v>
      </c>
      <c r="E20" s="114">
        <v>153</v>
      </c>
      <c r="F20" s="114">
        <v>148</v>
      </c>
      <c r="G20" s="114">
        <v>164</v>
      </c>
      <c r="H20" s="140">
        <v>187</v>
      </c>
      <c r="I20" s="115">
        <v>11</v>
      </c>
      <c r="J20" s="116">
        <v>5.882352941176471</v>
      </c>
      <c r="K20" s="110"/>
      <c r="L20" s="110"/>
      <c r="M20" s="110"/>
      <c r="N20" s="110"/>
      <c r="O20" s="110"/>
    </row>
    <row r="21" spans="1:15" s="110" customFormat="1" ht="24.95" customHeight="1" x14ac:dyDescent="0.2">
      <c r="A21" s="201" t="s">
        <v>150</v>
      </c>
      <c r="B21" s="202" t="s">
        <v>151</v>
      </c>
      <c r="C21" s="113">
        <v>13.842351002471849</v>
      </c>
      <c r="D21" s="115">
        <v>504</v>
      </c>
      <c r="E21" s="114">
        <v>529</v>
      </c>
      <c r="F21" s="114">
        <v>329</v>
      </c>
      <c r="G21" s="114">
        <v>301</v>
      </c>
      <c r="H21" s="140">
        <v>399</v>
      </c>
      <c r="I21" s="115">
        <v>105</v>
      </c>
      <c r="J21" s="116">
        <v>26.315789473684209</v>
      </c>
    </row>
    <row r="22" spans="1:15" s="110" customFormat="1" ht="24.95" customHeight="1" x14ac:dyDescent="0.2">
      <c r="A22" s="201" t="s">
        <v>152</v>
      </c>
      <c r="B22" s="199" t="s">
        <v>153</v>
      </c>
      <c r="C22" s="113">
        <v>2.0324086789343587</v>
      </c>
      <c r="D22" s="115">
        <v>74</v>
      </c>
      <c r="E22" s="114">
        <v>59</v>
      </c>
      <c r="F22" s="114">
        <v>52</v>
      </c>
      <c r="G22" s="114">
        <v>42</v>
      </c>
      <c r="H22" s="140">
        <v>63</v>
      </c>
      <c r="I22" s="115">
        <v>11</v>
      </c>
      <c r="J22" s="116">
        <v>17.460317460317459</v>
      </c>
    </row>
    <row r="23" spans="1:15" s="110" customFormat="1" ht="24.95" customHeight="1" x14ac:dyDescent="0.2">
      <c r="A23" s="193" t="s">
        <v>154</v>
      </c>
      <c r="B23" s="199" t="s">
        <v>155</v>
      </c>
      <c r="C23" s="113">
        <v>0.85141444658060972</v>
      </c>
      <c r="D23" s="115">
        <v>31</v>
      </c>
      <c r="E23" s="114">
        <v>28</v>
      </c>
      <c r="F23" s="114">
        <v>22</v>
      </c>
      <c r="G23" s="114">
        <v>40</v>
      </c>
      <c r="H23" s="140">
        <v>59</v>
      </c>
      <c r="I23" s="115">
        <v>-28</v>
      </c>
      <c r="J23" s="116">
        <v>-47.457627118644069</v>
      </c>
    </row>
    <row r="24" spans="1:15" s="110" customFormat="1" ht="24.95" customHeight="1" x14ac:dyDescent="0.2">
      <c r="A24" s="193" t="s">
        <v>156</v>
      </c>
      <c r="B24" s="199" t="s">
        <v>221</v>
      </c>
      <c r="C24" s="113">
        <v>6.426805822576215</v>
      </c>
      <c r="D24" s="115">
        <v>234</v>
      </c>
      <c r="E24" s="114">
        <v>168</v>
      </c>
      <c r="F24" s="114">
        <v>237</v>
      </c>
      <c r="G24" s="114">
        <v>237</v>
      </c>
      <c r="H24" s="140">
        <v>260</v>
      </c>
      <c r="I24" s="115">
        <v>-26</v>
      </c>
      <c r="J24" s="116">
        <v>-10</v>
      </c>
    </row>
    <row r="25" spans="1:15" s="110" customFormat="1" ht="24.95" customHeight="1" x14ac:dyDescent="0.2">
      <c r="A25" s="193" t="s">
        <v>222</v>
      </c>
      <c r="B25" s="204" t="s">
        <v>159</v>
      </c>
      <c r="C25" s="113">
        <v>5.630321340291129</v>
      </c>
      <c r="D25" s="115">
        <v>205</v>
      </c>
      <c r="E25" s="114">
        <v>213</v>
      </c>
      <c r="F25" s="114">
        <v>295</v>
      </c>
      <c r="G25" s="114">
        <v>164</v>
      </c>
      <c r="H25" s="140">
        <v>267</v>
      </c>
      <c r="I25" s="115">
        <v>-62</v>
      </c>
      <c r="J25" s="116">
        <v>-23.220973782771537</v>
      </c>
    </row>
    <row r="26" spans="1:15" s="110" customFormat="1" ht="24.95" customHeight="1" x14ac:dyDescent="0.2">
      <c r="A26" s="201">
        <v>782.78300000000002</v>
      </c>
      <c r="B26" s="203" t="s">
        <v>160</v>
      </c>
      <c r="C26" s="113">
        <v>1.1535292502059873</v>
      </c>
      <c r="D26" s="115">
        <v>42</v>
      </c>
      <c r="E26" s="114">
        <v>77</v>
      </c>
      <c r="F26" s="114">
        <v>87</v>
      </c>
      <c r="G26" s="114">
        <v>60</v>
      </c>
      <c r="H26" s="140">
        <v>88</v>
      </c>
      <c r="I26" s="115">
        <v>-46</v>
      </c>
      <c r="J26" s="116">
        <v>-52.272727272727273</v>
      </c>
    </row>
    <row r="27" spans="1:15" s="110" customFormat="1" ht="24.95" customHeight="1" x14ac:dyDescent="0.2">
      <c r="A27" s="193" t="s">
        <v>161</v>
      </c>
      <c r="B27" s="199" t="s">
        <v>162</v>
      </c>
      <c r="C27" s="113">
        <v>2.5542433397418294</v>
      </c>
      <c r="D27" s="115">
        <v>93</v>
      </c>
      <c r="E27" s="114">
        <v>74</v>
      </c>
      <c r="F27" s="114">
        <v>96</v>
      </c>
      <c r="G27" s="114">
        <v>81</v>
      </c>
      <c r="H27" s="140">
        <v>87</v>
      </c>
      <c r="I27" s="115">
        <v>6</v>
      </c>
      <c r="J27" s="116">
        <v>6.8965517241379306</v>
      </c>
    </row>
    <row r="28" spans="1:15" s="110" customFormat="1" ht="24.95" customHeight="1" x14ac:dyDescent="0.2">
      <c r="A28" s="193" t="s">
        <v>163</v>
      </c>
      <c r="B28" s="199" t="s">
        <v>164</v>
      </c>
      <c r="C28" s="113">
        <v>4.4218621257896187</v>
      </c>
      <c r="D28" s="115">
        <v>161</v>
      </c>
      <c r="E28" s="114">
        <v>112</v>
      </c>
      <c r="F28" s="114">
        <v>472</v>
      </c>
      <c r="G28" s="114">
        <v>172</v>
      </c>
      <c r="H28" s="140">
        <v>161</v>
      </c>
      <c r="I28" s="115">
        <v>0</v>
      </c>
      <c r="J28" s="116">
        <v>0</v>
      </c>
    </row>
    <row r="29" spans="1:15" s="110" customFormat="1" ht="24.95" customHeight="1" x14ac:dyDescent="0.2">
      <c r="A29" s="193">
        <v>86</v>
      </c>
      <c r="B29" s="199" t="s">
        <v>165</v>
      </c>
      <c r="C29" s="113">
        <v>6.3444108761329305</v>
      </c>
      <c r="D29" s="115">
        <v>231</v>
      </c>
      <c r="E29" s="114">
        <v>204</v>
      </c>
      <c r="F29" s="114">
        <v>207</v>
      </c>
      <c r="G29" s="114">
        <v>245</v>
      </c>
      <c r="H29" s="140">
        <v>312</v>
      </c>
      <c r="I29" s="115">
        <v>-81</v>
      </c>
      <c r="J29" s="116">
        <v>-25.96153846153846</v>
      </c>
    </row>
    <row r="30" spans="1:15" s="110" customFormat="1" ht="24.95" customHeight="1" x14ac:dyDescent="0.2">
      <c r="A30" s="193">
        <v>87.88</v>
      </c>
      <c r="B30" s="204" t="s">
        <v>166</v>
      </c>
      <c r="C30" s="113">
        <v>9.3655589123867067</v>
      </c>
      <c r="D30" s="115">
        <v>341</v>
      </c>
      <c r="E30" s="114">
        <v>236</v>
      </c>
      <c r="F30" s="114">
        <v>206</v>
      </c>
      <c r="G30" s="114">
        <v>286</v>
      </c>
      <c r="H30" s="140">
        <v>204</v>
      </c>
      <c r="I30" s="115">
        <v>137</v>
      </c>
      <c r="J30" s="116">
        <v>67.156862745098039</v>
      </c>
    </row>
    <row r="31" spans="1:15" s="110" customFormat="1" ht="24.95" customHeight="1" x14ac:dyDescent="0.2">
      <c r="A31" s="193" t="s">
        <v>167</v>
      </c>
      <c r="B31" s="199" t="s">
        <v>168</v>
      </c>
      <c r="C31" s="113">
        <v>3.4880527327657238</v>
      </c>
      <c r="D31" s="115">
        <v>127</v>
      </c>
      <c r="E31" s="114">
        <v>131</v>
      </c>
      <c r="F31" s="114">
        <v>218</v>
      </c>
      <c r="G31" s="114">
        <v>117</v>
      </c>
      <c r="H31" s="140">
        <v>241</v>
      </c>
      <c r="I31" s="115">
        <v>-114</v>
      </c>
      <c r="J31" s="116">
        <v>-47.302904564315355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1.8950837681955506</v>
      </c>
      <c r="D34" s="115">
        <v>69</v>
      </c>
      <c r="E34" s="114">
        <v>204</v>
      </c>
      <c r="F34" s="114">
        <v>130</v>
      </c>
      <c r="G34" s="114">
        <v>86</v>
      </c>
      <c r="H34" s="140">
        <v>54</v>
      </c>
      <c r="I34" s="115">
        <v>15</v>
      </c>
      <c r="J34" s="116">
        <v>27.777777777777779</v>
      </c>
    </row>
    <row r="35" spans="1:10" s="110" customFormat="1" ht="24.95" customHeight="1" x14ac:dyDescent="0.2">
      <c r="A35" s="292" t="s">
        <v>171</v>
      </c>
      <c r="B35" s="293" t="s">
        <v>172</v>
      </c>
      <c r="C35" s="113">
        <v>22.329030486130183</v>
      </c>
      <c r="D35" s="115">
        <v>813</v>
      </c>
      <c r="E35" s="114">
        <v>769</v>
      </c>
      <c r="F35" s="114">
        <v>819</v>
      </c>
      <c r="G35" s="114">
        <v>689</v>
      </c>
      <c r="H35" s="140">
        <v>833</v>
      </c>
      <c r="I35" s="115">
        <v>-20</v>
      </c>
      <c r="J35" s="116">
        <v>-2.4009603841536613</v>
      </c>
    </row>
    <row r="36" spans="1:10" s="110" customFormat="1" ht="24.95" customHeight="1" x14ac:dyDescent="0.2">
      <c r="A36" s="294" t="s">
        <v>173</v>
      </c>
      <c r="B36" s="295" t="s">
        <v>174</v>
      </c>
      <c r="C36" s="125">
        <v>75.775885745674259</v>
      </c>
      <c r="D36" s="143">
        <v>2759</v>
      </c>
      <c r="E36" s="144">
        <v>2421</v>
      </c>
      <c r="F36" s="144">
        <v>2863</v>
      </c>
      <c r="G36" s="144">
        <v>2400</v>
      </c>
      <c r="H36" s="145">
        <v>2831</v>
      </c>
      <c r="I36" s="143">
        <v>-72</v>
      </c>
      <c r="J36" s="146">
        <v>-2.5432709290003532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3641</v>
      </c>
      <c r="F11" s="264">
        <v>3395</v>
      </c>
      <c r="G11" s="264">
        <v>3812</v>
      </c>
      <c r="H11" s="264">
        <v>3175</v>
      </c>
      <c r="I11" s="265">
        <v>3719</v>
      </c>
      <c r="J11" s="263">
        <v>-78</v>
      </c>
      <c r="K11" s="266">
        <v>-2.0973379940844312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22.438890414721229</v>
      </c>
      <c r="E13" s="115">
        <v>817</v>
      </c>
      <c r="F13" s="114">
        <v>1114</v>
      </c>
      <c r="G13" s="114">
        <v>1001</v>
      </c>
      <c r="H13" s="114">
        <v>799</v>
      </c>
      <c r="I13" s="140">
        <v>836</v>
      </c>
      <c r="J13" s="115">
        <v>-19</v>
      </c>
      <c r="K13" s="116">
        <v>-2.2727272727272729</v>
      </c>
    </row>
    <row r="14" spans="1:17" ht="15.95" customHeight="1" x14ac:dyDescent="0.2">
      <c r="A14" s="306" t="s">
        <v>230</v>
      </c>
      <c r="B14" s="307"/>
      <c r="C14" s="308"/>
      <c r="D14" s="113">
        <v>58.967316671244163</v>
      </c>
      <c r="E14" s="115">
        <v>2147</v>
      </c>
      <c r="F14" s="114">
        <v>1763</v>
      </c>
      <c r="G14" s="114">
        <v>2028</v>
      </c>
      <c r="H14" s="114">
        <v>1764</v>
      </c>
      <c r="I14" s="140">
        <v>2107</v>
      </c>
      <c r="J14" s="115">
        <v>40</v>
      </c>
      <c r="K14" s="116">
        <v>1.8984337921214998</v>
      </c>
    </row>
    <row r="15" spans="1:17" ht="15.95" customHeight="1" x14ac:dyDescent="0.2">
      <c r="A15" s="306" t="s">
        <v>231</v>
      </c>
      <c r="B15" s="307"/>
      <c r="C15" s="308"/>
      <c r="D15" s="113">
        <v>8.8986542158747604</v>
      </c>
      <c r="E15" s="115">
        <v>324</v>
      </c>
      <c r="F15" s="114">
        <v>273</v>
      </c>
      <c r="G15" s="114">
        <v>342</v>
      </c>
      <c r="H15" s="114">
        <v>297</v>
      </c>
      <c r="I15" s="140">
        <v>393</v>
      </c>
      <c r="J15" s="115">
        <v>-69</v>
      </c>
      <c r="K15" s="116">
        <v>-17.557251908396946</v>
      </c>
    </row>
    <row r="16" spans="1:17" ht="15.95" customHeight="1" x14ac:dyDescent="0.2">
      <c r="A16" s="306" t="s">
        <v>232</v>
      </c>
      <c r="B16" s="307"/>
      <c r="C16" s="308"/>
      <c r="D16" s="113">
        <v>9.667673716012084</v>
      </c>
      <c r="E16" s="115">
        <v>352</v>
      </c>
      <c r="F16" s="114">
        <v>245</v>
      </c>
      <c r="G16" s="114">
        <v>441</v>
      </c>
      <c r="H16" s="114">
        <v>314</v>
      </c>
      <c r="I16" s="140">
        <v>382</v>
      </c>
      <c r="J16" s="115">
        <v>-30</v>
      </c>
      <c r="K16" s="116">
        <v>-7.8534031413612562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2.3894534468552595</v>
      </c>
      <c r="E18" s="115">
        <v>87</v>
      </c>
      <c r="F18" s="114">
        <v>284</v>
      </c>
      <c r="G18" s="114">
        <v>193</v>
      </c>
      <c r="H18" s="114">
        <v>96</v>
      </c>
      <c r="I18" s="140">
        <v>75</v>
      </c>
      <c r="J18" s="115">
        <v>12</v>
      </c>
      <c r="K18" s="116">
        <v>16</v>
      </c>
    </row>
    <row r="19" spans="1:11" ht="14.1" customHeight="1" x14ac:dyDescent="0.2">
      <c r="A19" s="306" t="s">
        <v>235</v>
      </c>
      <c r="B19" s="307" t="s">
        <v>236</v>
      </c>
      <c r="C19" s="308"/>
      <c r="D19" s="113">
        <v>1.7028288931612194</v>
      </c>
      <c r="E19" s="115">
        <v>62</v>
      </c>
      <c r="F19" s="114">
        <v>254</v>
      </c>
      <c r="G19" s="114">
        <v>151</v>
      </c>
      <c r="H19" s="114">
        <v>79</v>
      </c>
      <c r="I19" s="140">
        <v>55</v>
      </c>
      <c r="J19" s="115">
        <v>7</v>
      </c>
      <c r="K19" s="116">
        <v>12.727272727272727</v>
      </c>
    </row>
    <row r="20" spans="1:11" ht="14.1" customHeight="1" x14ac:dyDescent="0.2">
      <c r="A20" s="306">
        <v>12</v>
      </c>
      <c r="B20" s="307" t="s">
        <v>237</v>
      </c>
      <c r="C20" s="308"/>
      <c r="D20" s="113">
        <v>1.2908541609447954</v>
      </c>
      <c r="E20" s="115">
        <v>47</v>
      </c>
      <c r="F20" s="114">
        <v>64</v>
      </c>
      <c r="G20" s="114">
        <v>64</v>
      </c>
      <c r="H20" s="114">
        <v>41</v>
      </c>
      <c r="I20" s="140">
        <v>47</v>
      </c>
      <c r="J20" s="115">
        <v>0</v>
      </c>
      <c r="K20" s="116">
        <v>0</v>
      </c>
    </row>
    <row r="21" spans="1:11" ht="14.1" customHeight="1" x14ac:dyDescent="0.2">
      <c r="A21" s="306">
        <v>21</v>
      </c>
      <c r="B21" s="307" t="s">
        <v>238</v>
      </c>
      <c r="C21" s="308"/>
      <c r="D21" s="113">
        <v>0</v>
      </c>
      <c r="E21" s="115">
        <v>0</v>
      </c>
      <c r="F21" s="114">
        <v>6</v>
      </c>
      <c r="G21" s="114">
        <v>6</v>
      </c>
      <c r="H21" s="114">
        <v>5</v>
      </c>
      <c r="I21" s="140">
        <v>5</v>
      </c>
      <c r="J21" s="115">
        <v>-5</v>
      </c>
      <c r="K21" s="116">
        <v>-100</v>
      </c>
    </row>
    <row r="22" spans="1:11" ht="14.1" customHeight="1" x14ac:dyDescent="0.2">
      <c r="A22" s="306">
        <v>22</v>
      </c>
      <c r="B22" s="307" t="s">
        <v>239</v>
      </c>
      <c r="C22" s="308"/>
      <c r="D22" s="113">
        <v>1.592968964570173</v>
      </c>
      <c r="E22" s="115">
        <v>58</v>
      </c>
      <c r="F22" s="114">
        <v>78</v>
      </c>
      <c r="G22" s="114">
        <v>91</v>
      </c>
      <c r="H22" s="114">
        <v>54</v>
      </c>
      <c r="I22" s="140">
        <v>68</v>
      </c>
      <c r="J22" s="115">
        <v>-10</v>
      </c>
      <c r="K22" s="116">
        <v>-14.705882352941176</v>
      </c>
    </row>
    <row r="23" spans="1:11" ht="14.1" customHeight="1" x14ac:dyDescent="0.2">
      <c r="A23" s="306">
        <v>23</v>
      </c>
      <c r="B23" s="307" t="s">
        <v>240</v>
      </c>
      <c r="C23" s="308"/>
      <c r="D23" s="113">
        <v>0.27464982147761602</v>
      </c>
      <c r="E23" s="115">
        <v>10</v>
      </c>
      <c r="F23" s="114">
        <v>13</v>
      </c>
      <c r="G23" s="114">
        <v>15</v>
      </c>
      <c r="H23" s="114">
        <v>19</v>
      </c>
      <c r="I23" s="140">
        <v>16</v>
      </c>
      <c r="J23" s="115">
        <v>-6</v>
      </c>
      <c r="K23" s="116">
        <v>-37.5</v>
      </c>
    </row>
    <row r="24" spans="1:11" ht="14.1" customHeight="1" x14ac:dyDescent="0.2">
      <c r="A24" s="306">
        <v>24</v>
      </c>
      <c r="B24" s="307" t="s">
        <v>241</v>
      </c>
      <c r="C24" s="308"/>
      <c r="D24" s="113">
        <v>1.0436693216149409</v>
      </c>
      <c r="E24" s="115">
        <v>38</v>
      </c>
      <c r="F24" s="114">
        <v>31</v>
      </c>
      <c r="G24" s="114">
        <v>29</v>
      </c>
      <c r="H24" s="114">
        <v>29</v>
      </c>
      <c r="I24" s="140">
        <v>48</v>
      </c>
      <c r="J24" s="115">
        <v>-10</v>
      </c>
      <c r="K24" s="116">
        <v>-20.833333333333332</v>
      </c>
    </row>
    <row r="25" spans="1:11" ht="14.1" customHeight="1" x14ac:dyDescent="0.2">
      <c r="A25" s="306">
        <v>25</v>
      </c>
      <c r="B25" s="307" t="s">
        <v>242</v>
      </c>
      <c r="C25" s="308"/>
      <c r="D25" s="113">
        <v>7.7725899478165337</v>
      </c>
      <c r="E25" s="115">
        <v>283</v>
      </c>
      <c r="F25" s="114">
        <v>142</v>
      </c>
      <c r="G25" s="114">
        <v>140</v>
      </c>
      <c r="H25" s="114">
        <v>125</v>
      </c>
      <c r="I25" s="140">
        <v>135</v>
      </c>
      <c r="J25" s="115">
        <v>148</v>
      </c>
      <c r="K25" s="116">
        <v>109.62962962962963</v>
      </c>
    </row>
    <row r="26" spans="1:11" ht="14.1" customHeight="1" x14ac:dyDescent="0.2">
      <c r="A26" s="306">
        <v>26</v>
      </c>
      <c r="B26" s="307" t="s">
        <v>243</v>
      </c>
      <c r="C26" s="308"/>
      <c r="D26" s="113">
        <v>2.0324086789343587</v>
      </c>
      <c r="E26" s="115">
        <v>74</v>
      </c>
      <c r="F26" s="114">
        <v>51</v>
      </c>
      <c r="G26" s="114">
        <v>63</v>
      </c>
      <c r="H26" s="114">
        <v>46</v>
      </c>
      <c r="I26" s="140">
        <v>88</v>
      </c>
      <c r="J26" s="115">
        <v>-14</v>
      </c>
      <c r="K26" s="116">
        <v>-15.909090909090908</v>
      </c>
    </row>
    <row r="27" spans="1:11" ht="14.1" customHeight="1" x14ac:dyDescent="0.2">
      <c r="A27" s="306">
        <v>27</v>
      </c>
      <c r="B27" s="307" t="s">
        <v>244</v>
      </c>
      <c r="C27" s="308"/>
      <c r="D27" s="113">
        <v>1.7028288931612194</v>
      </c>
      <c r="E27" s="115">
        <v>62</v>
      </c>
      <c r="F27" s="114">
        <v>35</v>
      </c>
      <c r="G27" s="114">
        <v>46</v>
      </c>
      <c r="H27" s="114">
        <v>41</v>
      </c>
      <c r="I27" s="140">
        <v>54</v>
      </c>
      <c r="J27" s="115">
        <v>8</v>
      </c>
      <c r="K27" s="116">
        <v>14.814814814814815</v>
      </c>
    </row>
    <row r="28" spans="1:11" ht="14.1" customHeight="1" x14ac:dyDescent="0.2">
      <c r="A28" s="306">
        <v>28</v>
      </c>
      <c r="B28" s="307" t="s">
        <v>245</v>
      </c>
      <c r="C28" s="308"/>
      <c r="D28" s="113">
        <v>0.19225487503433122</v>
      </c>
      <c r="E28" s="115">
        <v>7</v>
      </c>
      <c r="F28" s="114" t="s">
        <v>513</v>
      </c>
      <c r="G28" s="114">
        <v>5</v>
      </c>
      <c r="H28" s="114">
        <v>12</v>
      </c>
      <c r="I28" s="140">
        <v>8</v>
      </c>
      <c r="J28" s="115">
        <v>-1</v>
      </c>
      <c r="K28" s="116">
        <v>-12.5</v>
      </c>
    </row>
    <row r="29" spans="1:11" ht="14.1" customHeight="1" x14ac:dyDescent="0.2">
      <c r="A29" s="306">
        <v>29</v>
      </c>
      <c r="B29" s="307" t="s">
        <v>246</v>
      </c>
      <c r="C29" s="308"/>
      <c r="D29" s="113">
        <v>6.4542708047239765</v>
      </c>
      <c r="E29" s="115">
        <v>235</v>
      </c>
      <c r="F29" s="114">
        <v>221</v>
      </c>
      <c r="G29" s="114">
        <v>180</v>
      </c>
      <c r="H29" s="114">
        <v>174</v>
      </c>
      <c r="I29" s="140">
        <v>235</v>
      </c>
      <c r="J29" s="115">
        <v>0</v>
      </c>
      <c r="K29" s="116">
        <v>0</v>
      </c>
    </row>
    <row r="30" spans="1:11" ht="14.1" customHeight="1" x14ac:dyDescent="0.2">
      <c r="A30" s="306" t="s">
        <v>247</v>
      </c>
      <c r="B30" s="307" t="s">
        <v>248</v>
      </c>
      <c r="C30" s="308"/>
      <c r="D30" s="113">
        <v>1.0985992859104641</v>
      </c>
      <c r="E30" s="115">
        <v>40</v>
      </c>
      <c r="F30" s="114">
        <v>45</v>
      </c>
      <c r="G30" s="114">
        <v>39</v>
      </c>
      <c r="H30" s="114">
        <v>34</v>
      </c>
      <c r="I30" s="140">
        <v>83</v>
      </c>
      <c r="J30" s="115">
        <v>-43</v>
      </c>
      <c r="K30" s="116">
        <v>-51.807228915662648</v>
      </c>
    </row>
    <row r="31" spans="1:11" ht="14.1" customHeight="1" x14ac:dyDescent="0.2">
      <c r="A31" s="306" t="s">
        <v>249</v>
      </c>
      <c r="B31" s="307" t="s">
        <v>250</v>
      </c>
      <c r="C31" s="308"/>
      <c r="D31" s="113">
        <v>5.2732765723702277</v>
      </c>
      <c r="E31" s="115">
        <v>192</v>
      </c>
      <c r="F31" s="114">
        <v>169</v>
      </c>
      <c r="G31" s="114">
        <v>126</v>
      </c>
      <c r="H31" s="114">
        <v>130</v>
      </c>
      <c r="I31" s="140">
        <v>144</v>
      </c>
      <c r="J31" s="115">
        <v>48</v>
      </c>
      <c r="K31" s="116">
        <v>33.333333333333336</v>
      </c>
    </row>
    <row r="32" spans="1:11" ht="14.1" customHeight="1" x14ac:dyDescent="0.2">
      <c r="A32" s="306">
        <v>31</v>
      </c>
      <c r="B32" s="307" t="s">
        <v>251</v>
      </c>
      <c r="C32" s="308"/>
      <c r="D32" s="113">
        <v>0.41197473221642406</v>
      </c>
      <c r="E32" s="115">
        <v>15</v>
      </c>
      <c r="F32" s="114">
        <v>13</v>
      </c>
      <c r="G32" s="114">
        <v>12</v>
      </c>
      <c r="H32" s="114">
        <v>15</v>
      </c>
      <c r="I32" s="140">
        <v>11</v>
      </c>
      <c r="J32" s="115">
        <v>4</v>
      </c>
      <c r="K32" s="116">
        <v>36.363636363636367</v>
      </c>
    </row>
    <row r="33" spans="1:11" ht="14.1" customHeight="1" x14ac:dyDescent="0.2">
      <c r="A33" s="306">
        <v>32</v>
      </c>
      <c r="B33" s="307" t="s">
        <v>252</v>
      </c>
      <c r="C33" s="308"/>
      <c r="D33" s="113">
        <v>2.0324086789343587</v>
      </c>
      <c r="E33" s="115">
        <v>74</v>
      </c>
      <c r="F33" s="114">
        <v>116</v>
      </c>
      <c r="G33" s="114">
        <v>113</v>
      </c>
      <c r="H33" s="114">
        <v>119</v>
      </c>
      <c r="I33" s="140">
        <v>92</v>
      </c>
      <c r="J33" s="115">
        <v>-18</v>
      </c>
      <c r="K33" s="116">
        <v>-19.565217391304348</v>
      </c>
    </row>
    <row r="34" spans="1:11" ht="14.1" customHeight="1" x14ac:dyDescent="0.2">
      <c r="A34" s="306">
        <v>33</v>
      </c>
      <c r="B34" s="307" t="s">
        <v>253</v>
      </c>
      <c r="C34" s="308"/>
      <c r="D34" s="113">
        <v>1.7028288931612194</v>
      </c>
      <c r="E34" s="115">
        <v>62</v>
      </c>
      <c r="F34" s="114">
        <v>66</v>
      </c>
      <c r="G34" s="114">
        <v>79</v>
      </c>
      <c r="H34" s="114">
        <v>46</v>
      </c>
      <c r="I34" s="140">
        <v>78</v>
      </c>
      <c r="J34" s="115">
        <v>-16</v>
      </c>
      <c r="K34" s="116">
        <v>-20.512820512820515</v>
      </c>
    </row>
    <row r="35" spans="1:11" ht="14.1" customHeight="1" x14ac:dyDescent="0.2">
      <c r="A35" s="306">
        <v>34</v>
      </c>
      <c r="B35" s="307" t="s">
        <v>254</v>
      </c>
      <c r="C35" s="308"/>
      <c r="D35" s="113">
        <v>2.2246635539686901</v>
      </c>
      <c r="E35" s="115">
        <v>81</v>
      </c>
      <c r="F35" s="114">
        <v>62</v>
      </c>
      <c r="G35" s="114">
        <v>75</v>
      </c>
      <c r="H35" s="114">
        <v>69</v>
      </c>
      <c r="I35" s="140">
        <v>85</v>
      </c>
      <c r="J35" s="115">
        <v>-4</v>
      </c>
      <c r="K35" s="116">
        <v>-4.7058823529411766</v>
      </c>
    </row>
    <row r="36" spans="1:11" ht="14.1" customHeight="1" x14ac:dyDescent="0.2">
      <c r="A36" s="306">
        <v>41</v>
      </c>
      <c r="B36" s="307" t="s">
        <v>255</v>
      </c>
      <c r="C36" s="308"/>
      <c r="D36" s="113">
        <v>0.90634441087613293</v>
      </c>
      <c r="E36" s="115">
        <v>33</v>
      </c>
      <c r="F36" s="114">
        <v>20</v>
      </c>
      <c r="G36" s="114">
        <v>18</v>
      </c>
      <c r="H36" s="114">
        <v>18</v>
      </c>
      <c r="I36" s="140">
        <v>31</v>
      </c>
      <c r="J36" s="115">
        <v>2</v>
      </c>
      <c r="K36" s="116">
        <v>6.4516129032258061</v>
      </c>
    </row>
    <row r="37" spans="1:11" ht="14.1" customHeight="1" x14ac:dyDescent="0.2">
      <c r="A37" s="306">
        <v>42</v>
      </c>
      <c r="B37" s="307" t="s">
        <v>256</v>
      </c>
      <c r="C37" s="308"/>
      <c r="D37" s="113">
        <v>0.10985992859104642</v>
      </c>
      <c r="E37" s="115">
        <v>4</v>
      </c>
      <c r="F37" s="114" t="s">
        <v>513</v>
      </c>
      <c r="G37" s="114">
        <v>7</v>
      </c>
      <c r="H37" s="114">
        <v>0</v>
      </c>
      <c r="I37" s="140">
        <v>0</v>
      </c>
      <c r="J37" s="115">
        <v>4</v>
      </c>
      <c r="K37" s="116" t="s">
        <v>514</v>
      </c>
    </row>
    <row r="38" spans="1:11" ht="14.1" customHeight="1" x14ac:dyDescent="0.2">
      <c r="A38" s="306">
        <v>43</v>
      </c>
      <c r="B38" s="307" t="s">
        <v>257</v>
      </c>
      <c r="C38" s="308"/>
      <c r="D38" s="113">
        <v>1.8676187860477891</v>
      </c>
      <c r="E38" s="115">
        <v>68</v>
      </c>
      <c r="F38" s="114">
        <v>43</v>
      </c>
      <c r="G38" s="114">
        <v>40</v>
      </c>
      <c r="H38" s="114">
        <v>59</v>
      </c>
      <c r="I38" s="140">
        <v>65</v>
      </c>
      <c r="J38" s="115">
        <v>3</v>
      </c>
      <c r="K38" s="116">
        <v>4.615384615384615</v>
      </c>
    </row>
    <row r="39" spans="1:11" ht="14.1" customHeight="1" x14ac:dyDescent="0.2">
      <c r="A39" s="306">
        <v>51</v>
      </c>
      <c r="B39" s="307" t="s">
        <v>258</v>
      </c>
      <c r="C39" s="308"/>
      <c r="D39" s="113">
        <v>4.5317220543806647</v>
      </c>
      <c r="E39" s="115">
        <v>165</v>
      </c>
      <c r="F39" s="114">
        <v>162</v>
      </c>
      <c r="G39" s="114">
        <v>185</v>
      </c>
      <c r="H39" s="114">
        <v>143</v>
      </c>
      <c r="I39" s="140">
        <v>192</v>
      </c>
      <c r="J39" s="115">
        <v>-27</v>
      </c>
      <c r="K39" s="116">
        <v>-14.0625</v>
      </c>
    </row>
    <row r="40" spans="1:11" ht="14.1" customHeight="1" x14ac:dyDescent="0.2">
      <c r="A40" s="306" t="s">
        <v>259</v>
      </c>
      <c r="B40" s="307" t="s">
        <v>260</v>
      </c>
      <c r="C40" s="308"/>
      <c r="D40" s="113">
        <v>4.0098873935731945</v>
      </c>
      <c r="E40" s="115">
        <v>146</v>
      </c>
      <c r="F40" s="114">
        <v>148</v>
      </c>
      <c r="G40" s="114">
        <v>163</v>
      </c>
      <c r="H40" s="114">
        <v>130</v>
      </c>
      <c r="I40" s="140">
        <v>172</v>
      </c>
      <c r="J40" s="115">
        <v>-26</v>
      </c>
      <c r="K40" s="116">
        <v>-15.116279069767442</v>
      </c>
    </row>
    <row r="41" spans="1:11" ht="14.1" customHeight="1" x14ac:dyDescent="0.2">
      <c r="A41" s="306"/>
      <c r="B41" s="307" t="s">
        <v>261</v>
      </c>
      <c r="C41" s="308"/>
      <c r="D41" s="113">
        <v>3.0211480362537766</v>
      </c>
      <c r="E41" s="115">
        <v>110</v>
      </c>
      <c r="F41" s="114">
        <v>121</v>
      </c>
      <c r="G41" s="114">
        <v>130</v>
      </c>
      <c r="H41" s="114">
        <v>98</v>
      </c>
      <c r="I41" s="140">
        <v>128</v>
      </c>
      <c r="J41" s="115">
        <v>-18</v>
      </c>
      <c r="K41" s="116">
        <v>-14.0625</v>
      </c>
    </row>
    <row r="42" spans="1:11" ht="14.1" customHeight="1" x14ac:dyDescent="0.2">
      <c r="A42" s="306">
        <v>52</v>
      </c>
      <c r="B42" s="307" t="s">
        <v>262</v>
      </c>
      <c r="C42" s="308"/>
      <c r="D42" s="113">
        <v>3.9000274649821476</v>
      </c>
      <c r="E42" s="115">
        <v>142</v>
      </c>
      <c r="F42" s="114">
        <v>112</v>
      </c>
      <c r="G42" s="114">
        <v>105</v>
      </c>
      <c r="H42" s="114">
        <v>131</v>
      </c>
      <c r="I42" s="140">
        <v>110</v>
      </c>
      <c r="J42" s="115">
        <v>32</v>
      </c>
      <c r="K42" s="116">
        <v>29.09090909090909</v>
      </c>
    </row>
    <row r="43" spans="1:11" ht="14.1" customHeight="1" x14ac:dyDescent="0.2">
      <c r="A43" s="306" t="s">
        <v>263</v>
      </c>
      <c r="B43" s="307" t="s">
        <v>264</v>
      </c>
      <c r="C43" s="308"/>
      <c r="D43" s="113">
        <v>3.6528426256522932</v>
      </c>
      <c r="E43" s="115">
        <v>133</v>
      </c>
      <c r="F43" s="114">
        <v>101</v>
      </c>
      <c r="G43" s="114">
        <v>93</v>
      </c>
      <c r="H43" s="114">
        <v>123</v>
      </c>
      <c r="I43" s="140">
        <v>105</v>
      </c>
      <c r="J43" s="115">
        <v>28</v>
      </c>
      <c r="K43" s="116">
        <v>26.666666666666668</v>
      </c>
    </row>
    <row r="44" spans="1:11" ht="14.1" customHeight="1" x14ac:dyDescent="0.2">
      <c r="A44" s="306">
        <v>53</v>
      </c>
      <c r="B44" s="307" t="s">
        <v>265</v>
      </c>
      <c r="C44" s="308"/>
      <c r="D44" s="113">
        <v>0.82394946443284811</v>
      </c>
      <c r="E44" s="115">
        <v>30</v>
      </c>
      <c r="F44" s="114">
        <v>26</v>
      </c>
      <c r="G44" s="114">
        <v>51</v>
      </c>
      <c r="H44" s="114">
        <v>36</v>
      </c>
      <c r="I44" s="140">
        <v>46</v>
      </c>
      <c r="J44" s="115">
        <v>-16</v>
      </c>
      <c r="K44" s="116">
        <v>-34.782608695652172</v>
      </c>
    </row>
    <row r="45" spans="1:11" ht="14.1" customHeight="1" x14ac:dyDescent="0.2">
      <c r="A45" s="306" t="s">
        <v>266</v>
      </c>
      <c r="B45" s="307" t="s">
        <v>267</v>
      </c>
      <c r="C45" s="308"/>
      <c r="D45" s="113">
        <v>0.7964844822850865</v>
      </c>
      <c r="E45" s="115">
        <v>29</v>
      </c>
      <c r="F45" s="114">
        <v>25</v>
      </c>
      <c r="G45" s="114">
        <v>48</v>
      </c>
      <c r="H45" s="114">
        <v>34</v>
      </c>
      <c r="I45" s="140">
        <v>44</v>
      </c>
      <c r="J45" s="115">
        <v>-15</v>
      </c>
      <c r="K45" s="116">
        <v>-34.090909090909093</v>
      </c>
    </row>
    <row r="46" spans="1:11" ht="14.1" customHeight="1" x14ac:dyDescent="0.2">
      <c r="A46" s="306">
        <v>54</v>
      </c>
      <c r="B46" s="307" t="s">
        <v>268</v>
      </c>
      <c r="C46" s="308"/>
      <c r="D46" s="113">
        <v>2.6641032683328754</v>
      </c>
      <c r="E46" s="115">
        <v>97</v>
      </c>
      <c r="F46" s="114">
        <v>100</v>
      </c>
      <c r="G46" s="114">
        <v>132</v>
      </c>
      <c r="H46" s="114">
        <v>106</v>
      </c>
      <c r="I46" s="140">
        <v>121</v>
      </c>
      <c r="J46" s="115">
        <v>-24</v>
      </c>
      <c r="K46" s="116">
        <v>-19.834710743801654</v>
      </c>
    </row>
    <row r="47" spans="1:11" ht="14.1" customHeight="1" x14ac:dyDescent="0.2">
      <c r="A47" s="306">
        <v>61</v>
      </c>
      <c r="B47" s="307" t="s">
        <v>269</v>
      </c>
      <c r="C47" s="308"/>
      <c r="D47" s="113">
        <v>2.4443834111507829</v>
      </c>
      <c r="E47" s="115">
        <v>89</v>
      </c>
      <c r="F47" s="114">
        <v>71</v>
      </c>
      <c r="G47" s="114">
        <v>82</v>
      </c>
      <c r="H47" s="114">
        <v>73</v>
      </c>
      <c r="I47" s="140">
        <v>117</v>
      </c>
      <c r="J47" s="115">
        <v>-28</v>
      </c>
      <c r="K47" s="116">
        <v>-23.931623931623932</v>
      </c>
    </row>
    <row r="48" spans="1:11" ht="14.1" customHeight="1" x14ac:dyDescent="0.2">
      <c r="A48" s="306">
        <v>62</v>
      </c>
      <c r="B48" s="307" t="s">
        <v>270</v>
      </c>
      <c r="C48" s="308"/>
      <c r="D48" s="113">
        <v>9.1733040373523753</v>
      </c>
      <c r="E48" s="115">
        <v>334</v>
      </c>
      <c r="F48" s="114">
        <v>312</v>
      </c>
      <c r="G48" s="114">
        <v>325</v>
      </c>
      <c r="H48" s="114">
        <v>301</v>
      </c>
      <c r="I48" s="140">
        <v>330</v>
      </c>
      <c r="J48" s="115">
        <v>4</v>
      </c>
      <c r="K48" s="116">
        <v>1.2121212121212122</v>
      </c>
    </row>
    <row r="49" spans="1:11" ht="14.1" customHeight="1" x14ac:dyDescent="0.2">
      <c r="A49" s="306">
        <v>63</v>
      </c>
      <c r="B49" s="307" t="s">
        <v>271</v>
      </c>
      <c r="C49" s="308"/>
      <c r="D49" s="113">
        <v>9.2007690195001377</v>
      </c>
      <c r="E49" s="115">
        <v>335</v>
      </c>
      <c r="F49" s="114">
        <v>347</v>
      </c>
      <c r="G49" s="114">
        <v>251</v>
      </c>
      <c r="H49" s="114">
        <v>195</v>
      </c>
      <c r="I49" s="140">
        <v>297</v>
      </c>
      <c r="J49" s="115">
        <v>38</v>
      </c>
      <c r="K49" s="116">
        <v>12.794612794612794</v>
      </c>
    </row>
    <row r="50" spans="1:11" ht="14.1" customHeight="1" x14ac:dyDescent="0.2">
      <c r="A50" s="306" t="s">
        <v>272</v>
      </c>
      <c r="B50" s="307" t="s">
        <v>273</v>
      </c>
      <c r="C50" s="308"/>
      <c r="D50" s="113">
        <v>2.361988464707498</v>
      </c>
      <c r="E50" s="115">
        <v>86</v>
      </c>
      <c r="F50" s="114">
        <v>69</v>
      </c>
      <c r="G50" s="114">
        <v>44</v>
      </c>
      <c r="H50" s="114">
        <v>35</v>
      </c>
      <c r="I50" s="140">
        <v>79</v>
      </c>
      <c r="J50" s="115">
        <v>7</v>
      </c>
      <c r="K50" s="116">
        <v>8.8607594936708853</v>
      </c>
    </row>
    <row r="51" spans="1:11" ht="14.1" customHeight="1" x14ac:dyDescent="0.2">
      <c r="A51" s="306" t="s">
        <v>274</v>
      </c>
      <c r="B51" s="307" t="s">
        <v>275</v>
      </c>
      <c r="C51" s="308"/>
      <c r="D51" s="113">
        <v>6.1796209832463607</v>
      </c>
      <c r="E51" s="115">
        <v>225</v>
      </c>
      <c r="F51" s="114">
        <v>265</v>
      </c>
      <c r="G51" s="114">
        <v>183</v>
      </c>
      <c r="H51" s="114">
        <v>152</v>
      </c>
      <c r="I51" s="140">
        <v>197</v>
      </c>
      <c r="J51" s="115">
        <v>28</v>
      </c>
      <c r="K51" s="116">
        <v>14.213197969543147</v>
      </c>
    </row>
    <row r="52" spans="1:11" ht="14.1" customHeight="1" x14ac:dyDescent="0.2">
      <c r="A52" s="306">
        <v>71</v>
      </c>
      <c r="B52" s="307" t="s">
        <v>276</v>
      </c>
      <c r="C52" s="308"/>
      <c r="D52" s="113">
        <v>9.557813787421038</v>
      </c>
      <c r="E52" s="115">
        <v>348</v>
      </c>
      <c r="F52" s="114">
        <v>251</v>
      </c>
      <c r="G52" s="114">
        <v>366</v>
      </c>
      <c r="H52" s="114">
        <v>319</v>
      </c>
      <c r="I52" s="140">
        <v>374</v>
      </c>
      <c r="J52" s="115">
        <v>-26</v>
      </c>
      <c r="K52" s="116">
        <v>-6.9518716577540109</v>
      </c>
    </row>
    <row r="53" spans="1:11" ht="14.1" customHeight="1" x14ac:dyDescent="0.2">
      <c r="A53" s="306" t="s">
        <v>277</v>
      </c>
      <c r="B53" s="307" t="s">
        <v>278</v>
      </c>
      <c r="C53" s="308"/>
      <c r="D53" s="113">
        <v>2.2795935182642131</v>
      </c>
      <c r="E53" s="115">
        <v>83</v>
      </c>
      <c r="F53" s="114">
        <v>63</v>
      </c>
      <c r="G53" s="114">
        <v>86</v>
      </c>
      <c r="H53" s="114">
        <v>84</v>
      </c>
      <c r="I53" s="140">
        <v>104</v>
      </c>
      <c r="J53" s="115">
        <v>-21</v>
      </c>
      <c r="K53" s="116">
        <v>-20.192307692307693</v>
      </c>
    </row>
    <row r="54" spans="1:11" ht="14.1" customHeight="1" x14ac:dyDescent="0.2">
      <c r="A54" s="306" t="s">
        <v>279</v>
      </c>
      <c r="B54" s="307" t="s">
        <v>280</v>
      </c>
      <c r="C54" s="308"/>
      <c r="D54" s="113">
        <v>6.2345509475418837</v>
      </c>
      <c r="E54" s="115">
        <v>227</v>
      </c>
      <c r="F54" s="114">
        <v>167</v>
      </c>
      <c r="G54" s="114">
        <v>228</v>
      </c>
      <c r="H54" s="114">
        <v>213</v>
      </c>
      <c r="I54" s="140">
        <v>243</v>
      </c>
      <c r="J54" s="115">
        <v>-16</v>
      </c>
      <c r="K54" s="116">
        <v>-6.5843621399176957</v>
      </c>
    </row>
    <row r="55" spans="1:11" ht="14.1" customHeight="1" x14ac:dyDescent="0.2">
      <c r="A55" s="306">
        <v>72</v>
      </c>
      <c r="B55" s="307" t="s">
        <v>281</v>
      </c>
      <c r="C55" s="308"/>
      <c r="D55" s="113">
        <v>2.1971985718209281</v>
      </c>
      <c r="E55" s="115">
        <v>80</v>
      </c>
      <c r="F55" s="114">
        <v>59</v>
      </c>
      <c r="G55" s="114">
        <v>78</v>
      </c>
      <c r="H55" s="114">
        <v>81</v>
      </c>
      <c r="I55" s="140">
        <v>95</v>
      </c>
      <c r="J55" s="115">
        <v>-15</v>
      </c>
      <c r="K55" s="116">
        <v>-15.789473684210526</v>
      </c>
    </row>
    <row r="56" spans="1:11" ht="14.1" customHeight="1" x14ac:dyDescent="0.2">
      <c r="A56" s="306" t="s">
        <v>282</v>
      </c>
      <c r="B56" s="307" t="s">
        <v>283</v>
      </c>
      <c r="C56" s="308"/>
      <c r="D56" s="113">
        <v>0.71408953584180168</v>
      </c>
      <c r="E56" s="115">
        <v>26</v>
      </c>
      <c r="F56" s="114">
        <v>29</v>
      </c>
      <c r="G56" s="114">
        <v>21</v>
      </c>
      <c r="H56" s="114">
        <v>32</v>
      </c>
      <c r="I56" s="140">
        <v>42</v>
      </c>
      <c r="J56" s="115">
        <v>-16</v>
      </c>
      <c r="K56" s="116">
        <v>-38.095238095238095</v>
      </c>
    </row>
    <row r="57" spans="1:11" ht="14.1" customHeight="1" x14ac:dyDescent="0.2">
      <c r="A57" s="306" t="s">
        <v>284</v>
      </c>
      <c r="B57" s="307" t="s">
        <v>285</v>
      </c>
      <c r="C57" s="308"/>
      <c r="D57" s="113">
        <v>0.90634441087613293</v>
      </c>
      <c r="E57" s="115">
        <v>33</v>
      </c>
      <c r="F57" s="114">
        <v>20</v>
      </c>
      <c r="G57" s="114">
        <v>31</v>
      </c>
      <c r="H57" s="114">
        <v>29</v>
      </c>
      <c r="I57" s="140">
        <v>35</v>
      </c>
      <c r="J57" s="115">
        <v>-2</v>
      </c>
      <c r="K57" s="116">
        <v>-5.7142857142857144</v>
      </c>
    </row>
    <row r="58" spans="1:11" ht="14.1" customHeight="1" x14ac:dyDescent="0.2">
      <c r="A58" s="306">
        <v>73</v>
      </c>
      <c r="B58" s="307" t="s">
        <v>286</v>
      </c>
      <c r="C58" s="308"/>
      <c r="D58" s="113">
        <v>1.4007140895358419</v>
      </c>
      <c r="E58" s="115">
        <v>51</v>
      </c>
      <c r="F58" s="114">
        <v>48</v>
      </c>
      <c r="G58" s="114">
        <v>105</v>
      </c>
      <c r="H58" s="114">
        <v>58</v>
      </c>
      <c r="I58" s="140">
        <v>62</v>
      </c>
      <c r="J58" s="115">
        <v>-11</v>
      </c>
      <c r="K58" s="116">
        <v>-17.741935483870968</v>
      </c>
    </row>
    <row r="59" spans="1:11" ht="14.1" customHeight="1" x14ac:dyDescent="0.2">
      <c r="A59" s="306" t="s">
        <v>287</v>
      </c>
      <c r="B59" s="307" t="s">
        <v>288</v>
      </c>
      <c r="C59" s="308"/>
      <c r="D59" s="113">
        <v>1.1535292502059873</v>
      </c>
      <c r="E59" s="115">
        <v>42</v>
      </c>
      <c r="F59" s="114">
        <v>38</v>
      </c>
      <c r="G59" s="114">
        <v>91</v>
      </c>
      <c r="H59" s="114">
        <v>49</v>
      </c>
      <c r="I59" s="140">
        <v>51</v>
      </c>
      <c r="J59" s="115">
        <v>-9</v>
      </c>
      <c r="K59" s="116">
        <v>-17.647058823529413</v>
      </c>
    </row>
    <row r="60" spans="1:11" ht="14.1" customHeight="1" x14ac:dyDescent="0.2">
      <c r="A60" s="306">
        <v>81</v>
      </c>
      <c r="B60" s="307" t="s">
        <v>289</v>
      </c>
      <c r="C60" s="308"/>
      <c r="D60" s="113">
        <v>6.5915957154627849</v>
      </c>
      <c r="E60" s="115">
        <v>240</v>
      </c>
      <c r="F60" s="114">
        <v>213</v>
      </c>
      <c r="G60" s="114">
        <v>198</v>
      </c>
      <c r="H60" s="114">
        <v>243</v>
      </c>
      <c r="I60" s="140">
        <v>313</v>
      </c>
      <c r="J60" s="115">
        <v>-73</v>
      </c>
      <c r="K60" s="116">
        <v>-23.322683706070286</v>
      </c>
    </row>
    <row r="61" spans="1:11" ht="14.1" customHeight="1" x14ac:dyDescent="0.2">
      <c r="A61" s="306" t="s">
        <v>290</v>
      </c>
      <c r="B61" s="307" t="s">
        <v>291</v>
      </c>
      <c r="C61" s="308"/>
      <c r="D61" s="113">
        <v>2.1148036253776437</v>
      </c>
      <c r="E61" s="115">
        <v>77</v>
      </c>
      <c r="F61" s="114">
        <v>59</v>
      </c>
      <c r="G61" s="114">
        <v>72</v>
      </c>
      <c r="H61" s="114">
        <v>83</v>
      </c>
      <c r="I61" s="140">
        <v>90</v>
      </c>
      <c r="J61" s="115">
        <v>-13</v>
      </c>
      <c r="K61" s="116">
        <v>-14.444444444444445</v>
      </c>
    </row>
    <row r="62" spans="1:11" ht="14.1" customHeight="1" x14ac:dyDescent="0.2">
      <c r="A62" s="306" t="s">
        <v>292</v>
      </c>
      <c r="B62" s="307" t="s">
        <v>293</v>
      </c>
      <c r="C62" s="308"/>
      <c r="D62" s="113">
        <v>2.2521285361164516</v>
      </c>
      <c r="E62" s="115">
        <v>82</v>
      </c>
      <c r="F62" s="114">
        <v>92</v>
      </c>
      <c r="G62" s="114">
        <v>67</v>
      </c>
      <c r="H62" s="114">
        <v>72</v>
      </c>
      <c r="I62" s="140">
        <v>103</v>
      </c>
      <c r="J62" s="115">
        <v>-21</v>
      </c>
      <c r="K62" s="116">
        <v>-20.388349514563107</v>
      </c>
    </row>
    <row r="63" spans="1:11" ht="14.1" customHeight="1" x14ac:dyDescent="0.2">
      <c r="A63" s="306"/>
      <c r="B63" s="307" t="s">
        <v>294</v>
      </c>
      <c r="C63" s="308"/>
      <c r="D63" s="113">
        <v>2.0324086789343587</v>
      </c>
      <c r="E63" s="115">
        <v>74</v>
      </c>
      <c r="F63" s="114">
        <v>82</v>
      </c>
      <c r="G63" s="114">
        <v>61</v>
      </c>
      <c r="H63" s="114">
        <v>63</v>
      </c>
      <c r="I63" s="140">
        <v>99</v>
      </c>
      <c r="J63" s="115">
        <v>-25</v>
      </c>
      <c r="K63" s="116">
        <v>-25.252525252525253</v>
      </c>
    </row>
    <row r="64" spans="1:11" ht="14.1" customHeight="1" x14ac:dyDescent="0.2">
      <c r="A64" s="306" t="s">
        <v>295</v>
      </c>
      <c r="B64" s="307" t="s">
        <v>296</v>
      </c>
      <c r="C64" s="308"/>
      <c r="D64" s="113">
        <v>0.7964844822850865</v>
      </c>
      <c r="E64" s="115">
        <v>29</v>
      </c>
      <c r="F64" s="114">
        <v>21</v>
      </c>
      <c r="G64" s="114">
        <v>25</v>
      </c>
      <c r="H64" s="114">
        <v>28</v>
      </c>
      <c r="I64" s="140">
        <v>37</v>
      </c>
      <c r="J64" s="115">
        <v>-8</v>
      </c>
      <c r="K64" s="116">
        <v>-21.621621621621621</v>
      </c>
    </row>
    <row r="65" spans="1:11" ht="14.1" customHeight="1" x14ac:dyDescent="0.2">
      <c r="A65" s="306" t="s">
        <v>297</v>
      </c>
      <c r="B65" s="307" t="s">
        <v>298</v>
      </c>
      <c r="C65" s="308"/>
      <c r="D65" s="113">
        <v>0.60422960725075525</v>
      </c>
      <c r="E65" s="115">
        <v>22</v>
      </c>
      <c r="F65" s="114">
        <v>26</v>
      </c>
      <c r="G65" s="114">
        <v>17</v>
      </c>
      <c r="H65" s="114">
        <v>27</v>
      </c>
      <c r="I65" s="140">
        <v>39</v>
      </c>
      <c r="J65" s="115">
        <v>-17</v>
      </c>
      <c r="K65" s="116">
        <v>-43.589743589743591</v>
      </c>
    </row>
    <row r="66" spans="1:11" ht="14.1" customHeight="1" x14ac:dyDescent="0.2">
      <c r="A66" s="306">
        <v>82</v>
      </c>
      <c r="B66" s="307" t="s">
        <v>299</v>
      </c>
      <c r="C66" s="308"/>
      <c r="D66" s="113">
        <v>3.8450975006866246</v>
      </c>
      <c r="E66" s="115">
        <v>140</v>
      </c>
      <c r="F66" s="114">
        <v>157</v>
      </c>
      <c r="G66" s="114">
        <v>190</v>
      </c>
      <c r="H66" s="114">
        <v>178</v>
      </c>
      <c r="I66" s="140">
        <v>138</v>
      </c>
      <c r="J66" s="115">
        <v>2</v>
      </c>
      <c r="K66" s="116">
        <v>1.4492753623188406</v>
      </c>
    </row>
    <row r="67" spans="1:11" ht="14.1" customHeight="1" x14ac:dyDescent="0.2">
      <c r="A67" s="306" t="s">
        <v>300</v>
      </c>
      <c r="B67" s="307" t="s">
        <v>301</v>
      </c>
      <c r="C67" s="308"/>
      <c r="D67" s="113">
        <v>2.6091733040373524</v>
      </c>
      <c r="E67" s="115">
        <v>95</v>
      </c>
      <c r="F67" s="114">
        <v>121</v>
      </c>
      <c r="G67" s="114">
        <v>120</v>
      </c>
      <c r="H67" s="114">
        <v>146</v>
      </c>
      <c r="I67" s="140">
        <v>86</v>
      </c>
      <c r="J67" s="115">
        <v>9</v>
      </c>
      <c r="K67" s="116">
        <v>10.465116279069768</v>
      </c>
    </row>
    <row r="68" spans="1:11" ht="14.1" customHeight="1" x14ac:dyDescent="0.2">
      <c r="A68" s="306" t="s">
        <v>302</v>
      </c>
      <c r="B68" s="307" t="s">
        <v>303</v>
      </c>
      <c r="C68" s="308"/>
      <c r="D68" s="113">
        <v>0.7690195001373249</v>
      </c>
      <c r="E68" s="115">
        <v>28</v>
      </c>
      <c r="F68" s="114">
        <v>22</v>
      </c>
      <c r="G68" s="114">
        <v>46</v>
      </c>
      <c r="H68" s="114">
        <v>20</v>
      </c>
      <c r="I68" s="140">
        <v>40</v>
      </c>
      <c r="J68" s="115">
        <v>-12</v>
      </c>
      <c r="K68" s="116">
        <v>-30</v>
      </c>
    </row>
    <row r="69" spans="1:11" ht="14.1" customHeight="1" x14ac:dyDescent="0.2">
      <c r="A69" s="306">
        <v>83</v>
      </c>
      <c r="B69" s="307" t="s">
        <v>304</v>
      </c>
      <c r="C69" s="308"/>
      <c r="D69" s="113">
        <v>5.630321340291129</v>
      </c>
      <c r="E69" s="115">
        <v>205</v>
      </c>
      <c r="F69" s="114">
        <v>183</v>
      </c>
      <c r="G69" s="114">
        <v>263</v>
      </c>
      <c r="H69" s="114">
        <v>191</v>
      </c>
      <c r="I69" s="140">
        <v>198</v>
      </c>
      <c r="J69" s="115">
        <v>7</v>
      </c>
      <c r="K69" s="116">
        <v>3.5353535353535355</v>
      </c>
    </row>
    <row r="70" spans="1:11" ht="14.1" customHeight="1" x14ac:dyDescent="0.2">
      <c r="A70" s="306" t="s">
        <v>305</v>
      </c>
      <c r="B70" s="307" t="s">
        <v>306</v>
      </c>
      <c r="C70" s="308"/>
      <c r="D70" s="113">
        <v>4.5591870365284262</v>
      </c>
      <c r="E70" s="115">
        <v>166</v>
      </c>
      <c r="F70" s="114">
        <v>140</v>
      </c>
      <c r="G70" s="114">
        <v>228</v>
      </c>
      <c r="H70" s="114">
        <v>154</v>
      </c>
      <c r="I70" s="140">
        <v>164</v>
      </c>
      <c r="J70" s="115">
        <v>2</v>
      </c>
      <c r="K70" s="116">
        <v>1.2195121951219512</v>
      </c>
    </row>
    <row r="71" spans="1:11" ht="14.1" customHeight="1" x14ac:dyDescent="0.2">
      <c r="A71" s="306"/>
      <c r="B71" s="307" t="s">
        <v>307</v>
      </c>
      <c r="C71" s="308"/>
      <c r="D71" s="113">
        <v>2.7464982147761603</v>
      </c>
      <c r="E71" s="115">
        <v>100</v>
      </c>
      <c r="F71" s="114">
        <v>75</v>
      </c>
      <c r="G71" s="114">
        <v>143</v>
      </c>
      <c r="H71" s="114">
        <v>72</v>
      </c>
      <c r="I71" s="140">
        <v>82</v>
      </c>
      <c r="J71" s="115">
        <v>18</v>
      </c>
      <c r="K71" s="116">
        <v>21.951219512195124</v>
      </c>
    </row>
    <row r="72" spans="1:11" ht="14.1" customHeight="1" x14ac:dyDescent="0.2">
      <c r="A72" s="306">
        <v>84</v>
      </c>
      <c r="B72" s="307" t="s">
        <v>308</v>
      </c>
      <c r="C72" s="308"/>
      <c r="D72" s="113">
        <v>1.592968964570173</v>
      </c>
      <c r="E72" s="115">
        <v>58</v>
      </c>
      <c r="F72" s="114">
        <v>42</v>
      </c>
      <c r="G72" s="114">
        <v>207</v>
      </c>
      <c r="H72" s="114">
        <v>82</v>
      </c>
      <c r="I72" s="140">
        <v>78</v>
      </c>
      <c r="J72" s="115">
        <v>-20</v>
      </c>
      <c r="K72" s="116">
        <v>-25.641025641025642</v>
      </c>
    </row>
    <row r="73" spans="1:11" ht="14.1" customHeight="1" x14ac:dyDescent="0.2">
      <c r="A73" s="306" t="s">
        <v>309</v>
      </c>
      <c r="B73" s="307" t="s">
        <v>310</v>
      </c>
      <c r="C73" s="308"/>
      <c r="D73" s="113">
        <v>0.71408953584180168</v>
      </c>
      <c r="E73" s="115">
        <v>26</v>
      </c>
      <c r="F73" s="114">
        <v>16</v>
      </c>
      <c r="G73" s="114">
        <v>36</v>
      </c>
      <c r="H73" s="114">
        <v>42</v>
      </c>
      <c r="I73" s="140">
        <v>25</v>
      </c>
      <c r="J73" s="115">
        <v>1</v>
      </c>
      <c r="K73" s="116">
        <v>4</v>
      </c>
    </row>
    <row r="74" spans="1:11" ht="14.1" customHeight="1" x14ac:dyDescent="0.2">
      <c r="A74" s="306" t="s">
        <v>311</v>
      </c>
      <c r="B74" s="307" t="s">
        <v>312</v>
      </c>
      <c r="C74" s="308"/>
      <c r="D74" s="113" t="s">
        <v>513</v>
      </c>
      <c r="E74" s="115" t="s">
        <v>513</v>
      </c>
      <c r="F74" s="114" t="s">
        <v>513</v>
      </c>
      <c r="G74" s="114" t="s">
        <v>513</v>
      </c>
      <c r="H74" s="114">
        <v>0</v>
      </c>
      <c r="I74" s="140">
        <v>5</v>
      </c>
      <c r="J74" s="115" t="s">
        <v>513</v>
      </c>
      <c r="K74" s="116" t="s">
        <v>513</v>
      </c>
    </row>
    <row r="75" spans="1:11" ht="14.1" customHeight="1" x14ac:dyDescent="0.2">
      <c r="A75" s="306" t="s">
        <v>313</v>
      </c>
      <c r="B75" s="307" t="s">
        <v>314</v>
      </c>
      <c r="C75" s="308"/>
      <c r="D75" s="113">
        <v>0.49436967865970888</v>
      </c>
      <c r="E75" s="115">
        <v>18</v>
      </c>
      <c r="F75" s="114">
        <v>14</v>
      </c>
      <c r="G75" s="114">
        <v>144</v>
      </c>
      <c r="H75" s="114">
        <v>26</v>
      </c>
      <c r="I75" s="140">
        <v>25</v>
      </c>
      <c r="J75" s="115">
        <v>-7</v>
      </c>
      <c r="K75" s="116">
        <v>-28</v>
      </c>
    </row>
    <row r="76" spans="1:11" ht="14.1" customHeight="1" x14ac:dyDescent="0.2">
      <c r="A76" s="306">
        <v>91</v>
      </c>
      <c r="B76" s="307" t="s">
        <v>315</v>
      </c>
      <c r="C76" s="308"/>
      <c r="D76" s="113">
        <v>0.32957978577313923</v>
      </c>
      <c r="E76" s="115">
        <v>12</v>
      </c>
      <c r="F76" s="114">
        <v>6</v>
      </c>
      <c r="G76" s="114">
        <v>14</v>
      </c>
      <c r="H76" s="114">
        <v>11</v>
      </c>
      <c r="I76" s="140">
        <v>10</v>
      </c>
      <c r="J76" s="115">
        <v>2</v>
      </c>
      <c r="K76" s="116">
        <v>20</v>
      </c>
    </row>
    <row r="77" spans="1:11" ht="14.1" customHeight="1" x14ac:dyDescent="0.2">
      <c r="A77" s="306">
        <v>92</v>
      </c>
      <c r="B77" s="307" t="s">
        <v>316</v>
      </c>
      <c r="C77" s="308"/>
      <c r="D77" s="113">
        <v>1.3732491073880801</v>
      </c>
      <c r="E77" s="115">
        <v>50</v>
      </c>
      <c r="F77" s="114">
        <v>38</v>
      </c>
      <c r="G77" s="114">
        <v>67</v>
      </c>
      <c r="H77" s="114">
        <v>36</v>
      </c>
      <c r="I77" s="140">
        <v>67</v>
      </c>
      <c r="J77" s="115">
        <v>-17</v>
      </c>
      <c r="K77" s="116">
        <v>-25.373134328358208</v>
      </c>
    </row>
    <row r="78" spans="1:11" ht="14.1" customHeight="1" x14ac:dyDescent="0.2">
      <c r="A78" s="306">
        <v>93</v>
      </c>
      <c r="B78" s="307" t="s">
        <v>317</v>
      </c>
      <c r="C78" s="308"/>
      <c r="D78" s="113">
        <v>0.30211480362537763</v>
      </c>
      <c r="E78" s="115">
        <v>11</v>
      </c>
      <c r="F78" s="114">
        <v>9</v>
      </c>
      <c r="G78" s="114">
        <v>12</v>
      </c>
      <c r="H78" s="114">
        <v>11</v>
      </c>
      <c r="I78" s="140">
        <v>5</v>
      </c>
      <c r="J78" s="115">
        <v>6</v>
      </c>
      <c r="K78" s="116">
        <v>120</v>
      </c>
    </row>
    <row r="79" spans="1:11" ht="14.1" customHeight="1" x14ac:dyDescent="0.2">
      <c r="A79" s="306">
        <v>94</v>
      </c>
      <c r="B79" s="307" t="s">
        <v>318</v>
      </c>
      <c r="C79" s="308"/>
      <c r="D79" s="113">
        <v>0.41197473221642406</v>
      </c>
      <c r="E79" s="115">
        <v>15</v>
      </c>
      <c r="F79" s="114">
        <v>9</v>
      </c>
      <c r="G79" s="114">
        <v>5</v>
      </c>
      <c r="H79" s="114">
        <v>11</v>
      </c>
      <c r="I79" s="140">
        <v>22</v>
      </c>
      <c r="J79" s="115">
        <v>-7</v>
      </c>
      <c r="K79" s="116">
        <v>-31.818181818181817</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t="s">
        <v>513</v>
      </c>
      <c r="E81" s="143" t="s">
        <v>513</v>
      </c>
      <c r="F81" s="144">
        <v>0</v>
      </c>
      <c r="G81" s="144">
        <v>0</v>
      </c>
      <c r="H81" s="144" t="s">
        <v>513</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37151</v>
      </c>
      <c r="C10" s="114">
        <v>18284</v>
      </c>
      <c r="D10" s="114">
        <v>18867</v>
      </c>
      <c r="E10" s="114">
        <v>27404</v>
      </c>
      <c r="F10" s="114">
        <v>9277</v>
      </c>
      <c r="G10" s="114">
        <v>4034</v>
      </c>
      <c r="H10" s="114">
        <v>9739</v>
      </c>
      <c r="I10" s="115">
        <v>14859</v>
      </c>
      <c r="J10" s="114">
        <v>10214</v>
      </c>
      <c r="K10" s="114">
        <v>4645</v>
      </c>
      <c r="L10" s="423">
        <v>2824</v>
      </c>
      <c r="M10" s="424">
        <v>3098</v>
      </c>
    </row>
    <row r="11" spans="1:13" ht="11.1" customHeight="1" x14ac:dyDescent="0.2">
      <c r="A11" s="422" t="s">
        <v>387</v>
      </c>
      <c r="B11" s="115">
        <v>37636</v>
      </c>
      <c r="C11" s="114">
        <v>18581</v>
      </c>
      <c r="D11" s="114">
        <v>19055</v>
      </c>
      <c r="E11" s="114">
        <v>27740</v>
      </c>
      <c r="F11" s="114">
        <v>9420</v>
      </c>
      <c r="G11" s="114">
        <v>3938</v>
      </c>
      <c r="H11" s="114">
        <v>9980</v>
      </c>
      <c r="I11" s="115">
        <v>15227</v>
      </c>
      <c r="J11" s="114">
        <v>10438</v>
      </c>
      <c r="K11" s="114">
        <v>4789</v>
      </c>
      <c r="L11" s="423">
        <v>2828</v>
      </c>
      <c r="M11" s="424">
        <v>2347</v>
      </c>
    </row>
    <row r="12" spans="1:13" ht="11.1" customHeight="1" x14ac:dyDescent="0.2">
      <c r="A12" s="422" t="s">
        <v>388</v>
      </c>
      <c r="B12" s="115">
        <v>38535</v>
      </c>
      <c r="C12" s="114">
        <v>19149</v>
      </c>
      <c r="D12" s="114">
        <v>19386</v>
      </c>
      <c r="E12" s="114">
        <v>28556</v>
      </c>
      <c r="F12" s="114">
        <v>9488</v>
      </c>
      <c r="G12" s="114">
        <v>4465</v>
      </c>
      <c r="H12" s="114">
        <v>10153</v>
      </c>
      <c r="I12" s="115">
        <v>15322</v>
      </c>
      <c r="J12" s="114">
        <v>10314</v>
      </c>
      <c r="K12" s="114">
        <v>5008</v>
      </c>
      <c r="L12" s="423">
        <v>3976</v>
      </c>
      <c r="M12" s="424">
        <v>3239</v>
      </c>
    </row>
    <row r="13" spans="1:13" s="110" customFormat="1" ht="11.1" customHeight="1" x14ac:dyDescent="0.2">
      <c r="A13" s="422" t="s">
        <v>389</v>
      </c>
      <c r="B13" s="115">
        <v>37993</v>
      </c>
      <c r="C13" s="114">
        <v>18784</v>
      </c>
      <c r="D13" s="114">
        <v>19209</v>
      </c>
      <c r="E13" s="114">
        <v>28074</v>
      </c>
      <c r="F13" s="114">
        <v>9434</v>
      </c>
      <c r="G13" s="114">
        <v>4259</v>
      </c>
      <c r="H13" s="114">
        <v>10168</v>
      </c>
      <c r="I13" s="115">
        <v>15216</v>
      </c>
      <c r="J13" s="114">
        <v>10309</v>
      </c>
      <c r="K13" s="114">
        <v>4907</v>
      </c>
      <c r="L13" s="423">
        <v>2195</v>
      </c>
      <c r="M13" s="424">
        <v>2751</v>
      </c>
    </row>
    <row r="14" spans="1:13" ht="15" customHeight="1" x14ac:dyDescent="0.2">
      <c r="A14" s="422" t="s">
        <v>390</v>
      </c>
      <c r="B14" s="115">
        <v>38229</v>
      </c>
      <c r="C14" s="114">
        <v>18958</v>
      </c>
      <c r="D14" s="114">
        <v>19271</v>
      </c>
      <c r="E14" s="114">
        <v>27286</v>
      </c>
      <c r="F14" s="114">
        <v>10622</v>
      </c>
      <c r="G14" s="114">
        <v>4104</v>
      </c>
      <c r="H14" s="114">
        <v>10390</v>
      </c>
      <c r="I14" s="115">
        <v>14931</v>
      </c>
      <c r="J14" s="114">
        <v>10138</v>
      </c>
      <c r="K14" s="114">
        <v>4793</v>
      </c>
      <c r="L14" s="423">
        <v>3059</v>
      </c>
      <c r="M14" s="424">
        <v>2935</v>
      </c>
    </row>
    <row r="15" spans="1:13" ht="11.1" customHeight="1" x14ac:dyDescent="0.2">
      <c r="A15" s="422" t="s">
        <v>387</v>
      </c>
      <c r="B15" s="115">
        <v>38757</v>
      </c>
      <c r="C15" s="114">
        <v>19211</v>
      </c>
      <c r="D15" s="114">
        <v>19546</v>
      </c>
      <c r="E15" s="114">
        <v>27501</v>
      </c>
      <c r="F15" s="114">
        <v>10955</v>
      </c>
      <c r="G15" s="114">
        <v>4036</v>
      </c>
      <c r="H15" s="114">
        <v>10658</v>
      </c>
      <c r="I15" s="115">
        <v>15345</v>
      </c>
      <c r="J15" s="114">
        <v>10446</v>
      </c>
      <c r="K15" s="114">
        <v>4899</v>
      </c>
      <c r="L15" s="423">
        <v>3014</v>
      </c>
      <c r="M15" s="424">
        <v>2544</v>
      </c>
    </row>
    <row r="16" spans="1:13" ht="11.1" customHeight="1" x14ac:dyDescent="0.2">
      <c r="A16" s="422" t="s">
        <v>388</v>
      </c>
      <c r="B16" s="115">
        <v>39439</v>
      </c>
      <c r="C16" s="114">
        <v>19612</v>
      </c>
      <c r="D16" s="114">
        <v>19827</v>
      </c>
      <c r="E16" s="114">
        <v>28247</v>
      </c>
      <c r="F16" s="114">
        <v>10944</v>
      </c>
      <c r="G16" s="114">
        <v>4555</v>
      </c>
      <c r="H16" s="114">
        <v>10820</v>
      </c>
      <c r="I16" s="115">
        <v>15372</v>
      </c>
      <c r="J16" s="114">
        <v>10283</v>
      </c>
      <c r="K16" s="114">
        <v>5089</v>
      </c>
      <c r="L16" s="423">
        <v>3908</v>
      </c>
      <c r="M16" s="424">
        <v>3058</v>
      </c>
    </row>
    <row r="17" spans="1:13" s="110" customFormat="1" ht="11.1" customHeight="1" x14ac:dyDescent="0.2">
      <c r="A17" s="422" t="s">
        <v>389</v>
      </c>
      <c r="B17" s="115">
        <v>38889</v>
      </c>
      <c r="C17" s="114">
        <v>19242</v>
      </c>
      <c r="D17" s="114">
        <v>19647</v>
      </c>
      <c r="E17" s="114">
        <v>27918</v>
      </c>
      <c r="F17" s="114">
        <v>10913</v>
      </c>
      <c r="G17" s="114">
        <v>4243</v>
      </c>
      <c r="H17" s="114">
        <v>10860</v>
      </c>
      <c r="I17" s="115">
        <v>14869</v>
      </c>
      <c r="J17" s="114">
        <v>9928</v>
      </c>
      <c r="K17" s="114">
        <v>4941</v>
      </c>
      <c r="L17" s="423">
        <v>2070</v>
      </c>
      <c r="M17" s="424">
        <v>2843</v>
      </c>
    </row>
    <row r="18" spans="1:13" ht="15" customHeight="1" x14ac:dyDescent="0.2">
      <c r="A18" s="422" t="s">
        <v>391</v>
      </c>
      <c r="B18" s="115">
        <v>39109</v>
      </c>
      <c r="C18" s="114">
        <v>19387</v>
      </c>
      <c r="D18" s="114">
        <v>19722</v>
      </c>
      <c r="E18" s="114">
        <v>27783</v>
      </c>
      <c r="F18" s="114">
        <v>11215</v>
      </c>
      <c r="G18" s="114">
        <v>4150</v>
      </c>
      <c r="H18" s="114">
        <v>11006</v>
      </c>
      <c r="I18" s="115">
        <v>14626</v>
      </c>
      <c r="J18" s="114">
        <v>9822</v>
      </c>
      <c r="K18" s="114">
        <v>4804</v>
      </c>
      <c r="L18" s="423">
        <v>3122</v>
      </c>
      <c r="M18" s="424">
        <v>3108</v>
      </c>
    </row>
    <row r="19" spans="1:13" ht="11.1" customHeight="1" x14ac:dyDescent="0.2">
      <c r="A19" s="422" t="s">
        <v>387</v>
      </c>
      <c r="B19" s="115">
        <v>39548</v>
      </c>
      <c r="C19" s="114">
        <v>19584</v>
      </c>
      <c r="D19" s="114">
        <v>19964</v>
      </c>
      <c r="E19" s="114">
        <v>27984</v>
      </c>
      <c r="F19" s="114">
        <v>11458</v>
      </c>
      <c r="G19" s="114">
        <v>3993</v>
      </c>
      <c r="H19" s="114">
        <v>11342</v>
      </c>
      <c r="I19" s="115">
        <v>15178</v>
      </c>
      <c r="J19" s="114">
        <v>10165</v>
      </c>
      <c r="K19" s="114">
        <v>5013</v>
      </c>
      <c r="L19" s="423">
        <v>2850</v>
      </c>
      <c r="M19" s="424">
        <v>2513</v>
      </c>
    </row>
    <row r="20" spans="1:13" ht="11.1" customHeight="1" x14ac:dyDescent="0.2">
      <c r="A20" s="422" t="s">
        <v>388</v>
      </c>
      <c r="B20" s="115">
        <v>40072</v>
      </c>
      <c r="C20" s="114">
        <v>19797</v>
      </c>
      <c r="D20" s="114">
        <v>20275</v>
      </c>
      <c r="E20" s="114">
        <v>28431</v>
      </c>
      <c r="F20" s="114">
        <v>11524</v>
      </c>
      <c r="G20" s="114">
        <v>4461</v>
      </c>
      <c r="H20" s="114">
        <v>11502</v>
      </c>
      <c r="I20" s="115">
        <v>15197</v>
      </c>
      <c r="J20" s="114">
        <v>9985</v>
      </c>
      <c r="K20" s="114">
        <v>5212</v>
      </c>
      <c r="L20" s="423">
        <v>3871</v>
      </c>
      <c r="M20" s="424">
        <v>3150</v>
      </c>
    </row>
    <row r="21" spans="1:13" s="110" customFormat="1" ht="11.1" customHeight="1" x14ac:dyDescent="0.2">
      <c r="A21" s="422" t="s">
        <v>389</v>
      </c>
      <c r="B21" s="115">
        <v>39614</v>
      </c>
      <c r="C21" s="114">
        <v>19383</v>
      </c>
      <c r="D21" s="114">
        <v>20231</v>
      </c>
      <c r="E21" s="114">
        <v>27967</v>
      </c>
      <c r="F21" s="114">
        <v>11629</v>
      </c>
      <c r="G21" s="114">
        <v>4221</v>
      </c>
      <c r="H21" s="114">
        <v>11573</v>
      </c>
      <c r="I21" s="115">
        <v>15130</v>
      </c>
      <c r="J21" s="114">
        <v>9962</v>
      </c>
      <c r="K21" s="114">
        <v>5168</v>
      </c>
      <c r="L21" s="423">
        <v>2663</v>
      </c>
      <c r="M21" s="424">
        <v>3262</v>
      </c>
    </row>
    <row r="22" spans="1:13" ht="15" customHeight="1" x14ac:dyDescent="0.2">
      <c r="A22" s="422" t="s">
        <v>392</v>
      </c>
      <c r="B22" s="115">
        <v>39657</v>
      </c>
      <c r="C22" s="114">
        <v>19397</v>
      </c>
      <c r="D22" s="114">
        <v>20260</v>
      </c>
      <c r="E22" s="114">
        <v>27854</v>
      </c>
      <c r="F22" s="114">
        <v>11768</v>
      </c>
      <c r="G22" s="114">
        <v>4051</v>
      </c>
      <c r="H22" s="114">
        <v>11772</v>
      </c>
      <c r="I22" s="115">
        <v>15027</v>
      </c>
      <c r="J22" s="114">
        <v>9967</v>
      </c>
      <c r="K22" s="114">
        <v>5060</v>
      </c>
      <c r="L22" s="423">
        <v>2883</v>
      </c>
      <c r="M22" s="424">
        <v>2913</v>
      </c>
    </row>
    <row r="23" spans="1:13" ht="11.1" customHeight="1" x14ac:dyDescent="0.2">
      <c r="A23" s="422" t="s">
        <v>387</v>
      </c>
      <c r="B23" s="115">
        <v>39662</v>
      </c>
      <c r="C23" s="114">
        <v>19512</v>
      </c>
      <c r="D23" s="114">
        <v>20150</v>
      </c>
      <c r="E23" s="114">
        <v>27856</v>
      </c>
      <c r="F23" s="114">
        <v>11764</v>
      </c>
      <c r="G23" s="114">
        <v>3810</v>
      </c>
      <c r="H23" s="114">
        <v>11931</v>
      </c>
      <c r="I23" s="115">
        <v>15256</v>
      </c>
      <c r="J23" s="114">
        <v>10098</v>
      </c>
      <c r="K23" s="114">
        <v>5158</v>
      </c>
      <c r="L23" s="423">
        <v>2805</v>
      </c>
      <c r="M23" s="424">
        <v>2884</v>
      </c>
    </row>
    <row r="24" spans="1:13" ht="11.1" customHeight="1" x14ac:dyDescent="0.2">
      <c r="A24" s="422" t="s">
        <v>388</v>
      </c>
      <c r="B24" s="115">
        <v>40439</v>
      </c>
      <c r="C24" s="114">
        <v>19954</v>
      </c>
      <c r="D24" s="114">
        <v>20485</v>
      </c>
      <c r="E24" s="114">
        <v>28241</v>
      </c>
      <c r="F24" s="114">
        <v>11856</v>
      </c>
      <c r="G24" s="114">
        <v>4326</v>
      </c>
      <c r="H24" s="114">
        <v>12127</v>
      </c>
      <c r="I24" s="115">
        <v>15515</v>
      </c>
      <c r="J24" s="114">
        <v>10087</v>
      </c>
      <c r="K24" s="114">
        <v>5428</v>
      </c>
      <c r="L24" s="423">
        <v>3695</v>
      </c>
      <c r="M24" s="424">
        <v>3070</v>
      </c>
    </row>
    <row r="25" spans="1:13" s="110" customFormat="1" ht="11.1" customHeight="1" x14ac:dyDescent="0.2">
      <c r="A25" s="422" t="s">
        <v>389</v>
      </c>
      <c r="B25" s="115">
        <v>39726</v>
      </c>
      <c r="C25" s="114">
        <v>19519</v>
      </c>
      <c r="D25" s="114">
        <v>20207</v>
      </c>
      <c r="E25" s="114">
        <v>27614</v>
      </c>
      <c r="F25" s="114">
        <v>11775</v>
      </c>
      <c r="G25" s="114">
        <v>4097</v>
      </c>
      <c r="H25" s="114">
        <v>12114</v>
      </c>
      <c r="I25" s="115">
        <v>15271</v>
      </c>
      <c r="J25" s="114">
        <v>9968</v>
      </c>
      <c r="K25" s="114">
        <v>5303</v>
      </c>
      <c r="L25" s="423">
        <v>2256</v>
      </c>
      <c r="M25" s="424">
        <v>2944</v>
      </c>
    </row>
    <row r="26" spans="1:13" ht="15" customHeight="1" x14ac:dyDescent="0.2">
      <c r="A26" s="422" t="s">
        <v>393</v>
      </c>
      <c r="B26" s="115">
        <v>39936</v>
      </c>
      <c r="C26" s="114">
        <v>19674</v>
      </c>
      <c r="D26" s="114">
        <v>20262</v>
      </c>
      <c r="E26" s="114">
        <v>27591</v>
      </c>
      <c r="F26" s="114">
        <v>12010</v>
      </c>
      <c r="G26" s="114">
        <v>3952</v>
      </c>
      <c r="H26" s="114">
        <v>12306</v>
      </c>
      <c r="I26" s="115">
        <v>15159</v>
      </c>
      <c r="J26" s="114">
        <v>9936</v>
      </c>
      <c r="K26" s="114">
        <v>5223</v>
      </c>
      <c r="L26" s="423">
        <v>3545</v>
      </c>
      <c r="M26" s="424">
        <v>3462</v>
      </c>
    </row>
    <row r="27" spans="1:13" ht="11.1" customHeight="1" x14ac:dyDescent="0.2">
      <c r="A27" s="422" t="s">
        <v>387</v>
      </c>
      <c r="B27" s="115">
        <v>40623</v>
      </c>
      <c r="C27" s="114">
        <v>20062</v>
      </c>
      <c r="D27" s="114">
        <v>20561</v>
      </c>
      <c r="E27" s="114">
        <v>27993</v>
      </c>
      <c r="F27" s="114">
        <v>12296</v>
      </c>
      <c r="G27" s="114">
        <v>3913</v>
      </c>
      <c r="H27" s="114">
        <v>12601</v>
      </c>
      <c r="I27" s="115">
        <v>15648</v>
      </c>
      <c r="J27" s="114">
        <v>10228</v>
      </c>
      <c r="K27" s="114">
        <v>5420</v>
      </c>
      <c r="L27" s="423">
        <v>2909</v>
      </c>
      <c r="M27" s="424">
        <v>2264</v>
      </c>
    </row>
    <row r="28" spans="1:13" ht="11.1" customHeight="1" x14ac:dyDescent="0.2">
      <c r="A28" s="422" t="s">
        <v>388</v>
      </c>
      <c r="B28" s="115">
        <v>41623</v>
      </c>
      <c r="C28" s="114">
        <v>20541</v>
      </c>
      <c r="D28" s="114">
        <v>21082</v>
      </c>
      <c r="E28" s="114">
        <v>28984</v>
      </c>
      <c r="F28" s="114">
        <v>12615</v>
      </c>
      <c r="G28" s="114">
        <v>4370</v>
      </c>
      <c r="H28" s="114">
        <v>12889</v>
      </c>
      <c r="I28" s="115">
        <v>15964</v>
      </c>
      <c r="J28" s="114">
        <v>10248</v>
      </c>
      <c r="K28" s="114">
        <v>5716</v>
      </c>
      <c r="L28" s="423">
        <v>4127</v>
      </c>
      <c r="M28" s="424">
        <v>3467</v>
      </c>
    </row>
    <row r="29" spans="1:13" s="110" customFormat="1" ht="11.1" customHeight="1" x14ac:dyDescent="0.2">
      <c r="A29" s="422" t="s">
        <v>389</v>
      </c>
      <c r="B29" s="115">
        <v>40965</v>
      </c>
      <c r="C29" s="114">
        <v>20068</v>
      </c>
      <c r="D29" s="114">
        <v>20897</v>
      </c>
      <c r="E29" s="114">
        <v>28409</v>
      </c>
      <c r="F29" s="114">
        <v>12548</v>
      </c>
      <c r="G29" s="114">
        <v>4167</v>
      </c>
      <c r="H29" s="114">
        <v>12896</v>
      </c>
      <c r="I29" s="115">
        <v>15666</v>
      </c>
      <c r="J29" s="114">
        <v>10140</v>
      </c>
      <c r="K29" s="114">
        <v>5526</v>
      </c>
      <c r="L29" s="423">
        <v>2273</v>
      </c>
      <c r="M29" s="424">
        <v>2996</v>
      </c>
    </row>
    <row r="30" spans="1:13" ht="15" customHeight="1" x14ac:dyDescent="0.2">
      <c r="A30" s="422" t="s">
        <v>394</v>
      </c>
      <c r="B30" s="115">
        <v>41185</v>
      </c>
      <c r="C30" s="114">
        <v>20227</v>
      </c>
      <c r="D30" s="114">
        <v>20958</v>
      </c>
      <c r="E30" s="114">
        <v>28410</v>
      </c>
      <c r="F30" s="114">
        <v>12771</v>
      </c>
      <c r="G30" s="114">
        <v>4060</v>
      </c>
      <c r="H30" s="114">
        <v>13040</v>
      </c>
      <c r="I30" s="115">
        <v>15424</v>
      </c>
      <c r="J30" s="114">
        <v>9949</v>
      </c>
      <c r="K30" s="114">
        <v>5475</v>
      </c>
      <c r="L30" s="423">
        <v>3366</v>
      </c>
      <c r="M30" s="424">
        <v>3165</v>
      </c>
    </row>
    <row r="31" spans="1:13" ht="11.1" customHeight="1" x14ac:dyDescent="0.2">
      <c r="A31" s="422" t="s">
        <v>387</v>
      </c>
      <c r="B31" s="115">
        <v>41892</v>
      </c>
      <c r="C31" s="114">
        <v>20578</v>
      </c>
      <c r="D31" s="114">
        <v>21314</v>
      </c>
      <c r="E31" s="114">
        <v>28713</v>
      </c>
      <c r="F31" s="114">
        <v>13175</v>
      </c>
      <c r="G31" s="114">
        <v>4017</v>
      </c>
      <c r="H31" s="114">
        <v>13340</v>
      </c>
      <c r="I31" s="115">
        <v>15936</v>
      </c>
      <c r="J31" s="114">
        <v>10246</v>
      </c>
      <c r="K31" s="114">
        <v>5690</v>
      </c>
      <c r="L31" s="423">
        <v>3071</v>
      </c>
      <c r="M31" s="424">
        <v>2345</v>
      </c>
    </row>
    <row r="32" spans="1:13" ht="11.1" customHeight="1" x14ac:dyDescent="0.2">
      <c r="A32" s="422" t="s">
        <v>388</v>
      </c>
      <c r="B32" s="115">
        <v>42838</v>
      </c>
      <c r="C32" s="114">
        <v>21158</v>
      </c>
      <c r="D32" s="114">
        <v>21680</v>
      </c>
      <c r="E32" s="114">
        <v>29473</v>
      </c>
      <c r="F32" s="114">
        <v>13363</v>
      </c>
      <c r="G32" s="114">
        <v>4378</v>
      </c>
      <c r="H32" s="114">
        <v>13523</v>
      </c>
      <c r="I32" s="115">
        <v>16006</v>
      </c>
      <c r="J32" s="114">
        <v>10120</v>
      </c>
      <c r="K32" s="114">
        <v>5886</v>
      </c>
      <c r="L32" s="423">
        <v>4000</v>
      </c>
      <c r="M32" s="424">
        <v>3333</v>
      </c>
    </row>
    <row r="33" spans="1:13" s="110" customFormat="1" ht="11.1" customHeight="1" x14ac:dyDescent="0.2">
      <c r="A33" s="422" t="s">
        <v>389</v>
      </c>
      <c r="B33" s="115">
        <v>42537</v>
      </c>
      <c r="C33" s="114">
        <v>20997</v>
      </c>
      <c r="D33" s="114">
        <v>21540</v>
      </c>
      <c r="E33" s="114">
        <v>29203</v>
      </c>
      <c r="F33" s="114">
        <v>13332</v>
      </c>
      <c r="G33" s="114">
        <v>4261</v>
      </c>
      <c r="H33" s="114">
        <v>13519</v>
      </c>
      <c r="I33" s="115">
        <v>15759</v>
      </c>
      <c r="J33" s="114">
        <v>10025</v>
      </c>
      <c r="K33" s="114">
        <v>5734</v>
      </c>
      <c r="L33" s="423">
        <v>2847</v>
      </c>
      <c r="M33" s="424">
        <v>3195</v>
      </c>
    </row>
    <row r="34" spans="1:13" ht="15" customHeight="1" x14ac:dyDescent="0.2">
      <c r="A34" s="422" t="s">
        <v>395</v>
      </c>
      <c r="B34" s="115">
        <v>43120</v>
      </c>
      <c r="C34" s="114">
        <v>21145</v>
      </c>
      <c r="D34" s="114">
        <v>21975</v>
      </c>
      <c r="E34" s="114">
        <v>29341</v>
      </c>
      <c r="F34" s="114">
        <v>13778</v>
      </c>
      <c r="G34" s="114">
        <v>4108</v>
      </c>
      <c r="H34" s="114">
        <v>13977</v>
      </c>
      <c r="I34" s="115">
        <v>15597</v>
      </c>
      <c r="J34" s="114">
        <v>9916</v>
      </c>
      <c r="K34" s="114">
        <v>5681</v>
      </c>
      <c r="L34" s="423">
        <v>4544</v>
      </c>
      <c r="M34" s="424">
        <v>3965</v>
      </c>
    </row>
    <row r="35" spans="1:13" ht="11.1" customHeight="1" x14ac:dyDescent="0.2">
      <c r="A35" s="422" t="s">
        <v>387</v>
      </c>
      <c r="B35" s="115">
        <v>43569</v>
      </c>
      <c r="C35" s="114">
        <v>21440</v>
      </c>
      <c r="D35" s="114">
        <v>22129</v>
      </c>
      <c r="E35" s="114">
        <v>29457</v>
      </c>
      <c r="F35" s="114">
        <v>14112</v>
      </c>
      <c r="G35" s="114">
        <v>4036</v>
      </c>
      <c r="H35" s="114">
        <v>14223</v>
      </c>
      <c r="I35" s="115">
        <v>16128</v>
      </c>
      <c r="J35" s="114">
        <v>10157</v>
      </c>
      <c r="K35" s="114">
        <v>5971</v>
      </c>
      <c r="L35" s="423">
        <v>3299</v>
      </c>
      <c r="M35" s="424">
        <v>2848</v>
      </c>
    </row>
    <row r="36" spans="1:13" ht="11.1" customHeight="1" x14ac:dyDescent="0.2">
      <c r="A36" s="422" t="s">
        <v>388</v>
      </c>
      <c r="B36" s="115">
        <v>44619</v>
      </c>
      <c r="C36" s="114">
        <v>21920</v>
      </c>
      <c r="D36" s="114">
        <v>22699</v>
      </c>
      <c r="E36" s="114">
        <v>30220</v>
      </c>
      <c r="F36" s="114">
        <v>14399</v>
      </c>
      <c r="G36" s="114">
        <v>4504</v>
      </c>
      <c r="H36" s="114">
        <v>14477</v>
      </c>
      <c r="I36" s="115">
        <v>16065</v>
      </c>
      <c r="J36" s="114">
        <v>9929</v>
      </c>
      <c r="K36" s="114">
        <v>6136</v>
      </c>
      <c r="L36" s="423">
        <v>4350</v>
      </c>
      <c r="M36" s="424">
        <v>3514</v>
      </c>
    </row>
    <row r="37" spans="1:13" s="110" customFormat="1" ht="11.1" customHeight="1" x14ac:dyDescent="0.2">
      <c r="A37" s="422" t="s">
        <v>389</v>
      </c>
      <c r="B37" s="115">
        <v>44281</v>
      </c>
      <c r="C37" s="114">
        <v>21582</v>
      </c>
      <c r="D37" s="114">
        <v>22699</v>
      </c>
      <c r="E37" s="114">
        <v>29827</v>
      </c>
      <c r="F37" s="114">
        <v>14454</v>
      </c>
      <c r="G37" s="114">
        <v>4377</v>
      </c>
      <c r="H37" s="114">
        <v>14538</v>
      </c>
      <c r="I37" s="115">
        <v>15894</v>
      </c>
      <c r="J37" s="114">
        <v>9951</v>
      </c>
      <c r="K37" s="114">
        <v>5943</v>
      </c>
      <c r="L37" s="423">
        <v>2681</v>
      </c>
      <c r="M37" s="424">
        <v>3080</v>
      </c>
    </row>
    <row r="38" spans="1:13" ht="15" customHeight="1" x14ac:dyDescent="0.2">
      <c r="A38" s="425" t="s">
        <v>396</v>
      </c>
      <c r="B38" s="115">
        <v>43951</v>
      </c>
      <c r="C38" s="114">
        <v>21501</v>
      </c>
      <c r="D38" s="114">
        <v>22450</v>
      </c>
      <c r="E38" s="114">
        <v>29585</v>
      </c>
      <c r="F38" s="114">
        <v>14366</v>
      </c>
      <c r="G38" s="114">
        <v>4230</v>
      </c>
      <c r="H38" s="114">
        <v>14550</v>
      </c>
      <c r="I38" s="115">
        <v>15408</v>
      </c>
      <c r="J38" s="114">
        <v>9700</v>
      </c>
      <c r="K38" s="114">
        <v>5708</v>
      </c>
      <c r="L38" s="423">
        <v>3516</v>
      </c>
      <c r="M38" s="424">
        <v>3442</v>
      </c>
    </row>
    <row r="39" spans="1:13" ht="11.1" customHeight="1" x14ac:dyDescent="0.2">
      <c r="A39" s="422" t="s">
        <v>387</v>
      </c>
      <c r="B39" s="115">
        <v>44516</v>
      </c>
      <c r="C39" s="114">
        <v>21868</v>
      </c>
      <c r="D39" s="114">
        <v>22648</v>
      </c>
      <c r="E39" s="114">
        <v>29768</v>
      </c>
      <c r="F39" s="114">
        <v>14748</v>
      </c>
      <c r="G39" s="114">
        <v>4111</v>
      </c>
      <c r="H39" s="114">
        <v>14870</v>
      </c>
      <c r="I39" s="115">
        <v>15884</v>
      </c>
      <c r="J39" s="114">
        <v>9888</v>
      </c>
      <c r="K39" s="114">
        <v>5996</v>
      </c>
      <c r="L39" s="423">
        <v>3443</v>
      </c>
      <c r="M39" s="424">
        <v>2937</v>
      </c>
    </row>
    <row r="40" spans="1:13" ht="11.1" customHeight="1" x14ac:dyDescent="0.2">
      <c r="A40" s="425" t="s">
        <v>388</v>
      </c>
      <c r="B40" s="115">
        <v>45723</v>
      </c>
      <c r="C40" s="114">
        <v>22497</v>
      </c>
      <c r="D40" s="114">
        <v>23226</v>
      </c>
      <c r="E40" s="114">
        <v>30631</v>
      </c>
      <c r="F40" s="114">
        <v>15092</v>
      </c>
      <c r="G40" s="114">
        <v>4677</v>
      </c>
      <c r="H40" s="114">
        <v>15249</v>
      </c>
      <c r="I40" s="115">
        <v>15985</v>
      </c>
      <c r="J40" s="114">
        <v>9765</v>
      </c>
      <c r="K40" s="114">
        <v>6220</v>
      </c>
      <c r="L40" s="423">
        <v>4598</v>
      </c>
      <c r="M40" s="424">
        <v>3582</v>
      </c>
    </row>
    <row r="41" spans="1:13" s="110" customFormat="1" ht="11.1" customHeight="1" x14ac:dyDescent="0.2">
      <c r="A41" s="422" t="s">
        <v>389</v>
      </c>
      <c r="B41" s="115">
        <v>45388</v>
      </c>
      <c r="C41" s="114">
        <v>22274</v>
      </c>
      <c r="D41" s="114">
        <v>23114</v>
      </c>
      <c r="E41" s="114">
        <v>30253</v>
      </c>
      <c r="F41" s="114">
        <v>15135</v>
      </c>
      <c r="G41" s="114">
        <v>4547</v>
      </c>
      <c r="H41" s="114">
        <v>15370</v>
      </c>
      <c r="I41" s="115">
        <v>16184</v>
      </c>
      <c r="J41" s="114">
        <v>9937</v>
      </c>
      <c r="K41" s="114">
        <v>6247</v>
      </c>
      <c r="L41" s="423">
        <v>2676</v>
      </c>
      <c r="M41" s="424">
        <v>3193</v>
      </c>
    </row>
    <row r="42" spans="1:13" ht="15" customHeight="1" x14ac:dyDescent="0.2">
      <c r="A42" s="422" t="s">
        <v>397</v>
      </c>
      <c r="B42" s="115">
        <v>45371</v>
      </c>
      <c r="C42" s="114">
        <v>22216</v>
      </c>
      <c r="D42" s="114">
        <v>23155</v>
      </c>
      <c r="E42" s="114">
        <v>30147</v>
      </c>
      <c r="F42" s="114">
        <v>15224</v>
      </c>
      <c r="G42" s="114">
        <v>4420</v>
      </c>
      <c r="H42" s="114">
        <v>15488</v>
      </c>
      <c r="I42" s="115">
        <v>16335</v>
      </c>
      <c r="J42" s="114">
        <v>10078</v>
      </c>
      <c r="K42" s="114">
        <v>6257</v>
      </c>
      <c r="L42" s="423">
        <v>3636</v>
      </c>
      <c r="M42" s="424">
        <v>3630</v>
      </c>
    </row>
    <row r="43" spans="1:13" ht="11.1" customHeight="1" x14ac:dyDescent="0.2">
      <c r="A43" s="422" t="s">
        <v>387</v>
      </c>
      <c r="B43" s="115">
        <v>45706</v>
      </c>
      <c r="C43" s="114">
        <v>22523</v>
      </c>
      <c r="D43" s="114">
        <v>23183</v>
      </c>
      <c r="E43" s="114">
        <v>30273</v>
      </c>
      <c r="F43" s="114">
        <v>15433</v>
      </c>
      <c r="G43" s="114">
        <v>4291</v>
      </c>
      <c r="H43" s="114">
        <v>15749</v>
      </c>
      <c r="I43" s="115">
        <v>16964</v>
      </c>
      <c r="J43" s="114">
        <v>10457</v>
      </c>
      <c r="K43" s="114">
        <v>6507</v>
      </c>
      <c r="L43" s="423">
        <v>3513</v>
      </c>
      <c r="M43" s="424">
        <v>3199</v>
      </c>
    </row>
    <row r="44" spans="1:13" ht="11.1" customHeight="1" x14ac:dyDescent="0.2">
      <c r="A44" s="422" t="s">
        <v>388</v>
      </c>
      <c r="B44" s="115">
        <v>46355</v>
      </c>
      <c r="C44" s="114">
        <v>22861</v>
      </c>
      <c r="D44" s="114">
        <v>23494</v>
      </c>
      <c r="E44" s="114">
        <v>30815</v>
      </c>
      <c r="F44" s="114">
        <v>15540</v>
      </c>
      <c r="G44" s="114">
        <v>4705</v>
      </c>
      <c r="H44" s="114">
        <v>15913</v>
      </c>
      <c r="I44" s="115">
        <v>16853</v>
      </c>
      <c r="J44" s="114">
        <v>10163</v>
      </c>
      <c r="K44" s="114">
        <v>6690</v>
      </c>
      <c r="L44" s="423">
        <v>4323</v>
      </c>
      <c r="M44" s="424">
        <v>3780</v>
      </c>
    </row>
    <row r="45" spans="1:13" s="110" customFormat="1" ht="11.1" customHeight="1" x14ac:dyDescent="0.2">
      <c r="A45" s="422" t="s">
        <v>389</v>
      </c>
      <c r="B45" s="115">
        <v>45273</v>
      </c>
      <c r="C45" s="114">
        <v>22271</v>
      </c>
      <c r="D45" s="114">
        <v>23002</v>
      </c>
      <c r="E45" s="114">
        <v>29982</v>
      </c>
      <c r="F45" s="114">
        <v>15291</v>
      </c>
      <c r="G45" s="114">
        <v>4464</v>
      </c>
      <c r="H45" s="114">
        <v>15772</v>
      </c>
      <c r="I45" s="115">
        <v>16303</v>
      </c>
      <c r="J45" s="114">
        <v>9831</v>
      </c>
      <c r="K45" s="114">
        <v>6472</v>
      </c>
      <c r="L45" s="423">
        <v>2798</v>
      </c>
      <c r="M45" s="424">
        <v>3280</v>
      </c>
    </row>
    <row r="46" spans="1:13" ht="15" customHeight="1" x14ac:dyDescent="0.2">
      <c r="A46" s="422" t="s">
        <v>398</v>
      </c>
      <c r="B46" s="115">
        <v>45179</v>
      </c>
      <c r="C46" s="114">
        <v>22291</v>
      </c>
      <c r="D46" s="114">
        <v>22888</v>
      </c>
      <c r="E46" s="114">
        <v>29836</v>
      </c>
      <c r="F46" s="114">
        <v>15343</v>
      </c>
      <c r="G46" s="114">
        <v>4284</v>
      </c>
      <c r="H46" s="114">
        <v>15910</v>
      </c>
      <c r="I46" s="115">
        <v>16192</v>
      </c>
      <c r="J46" s="114">
        <v>9739</v>
      </c>
      <c r="K46" s="114">
        <v>6453</v>
      </c>
      <c r="L46" s="423">
        <v>3667</v>
      </c>
      <c r="M46" s="424">
        <v>3719</v>
      </c>
    </row>
    <row r="47" spans="1:13" ht="11.1" customHeight="1" x14ac:dyDescent="0.2">
      <c r="A47" s="422" t="s">
        <v>387</v>
      </c>
      <c r="B47" s="115">
        <v>45613</v>
      </c>
      <c r="C47" s="114">
        <v>22508</v>
      </c>
      <c r="D47" s="114">
        <v>23105</v>
      </c>
      <c r="E47" s="114">
        <v>29991</v>
      </c>
      <c r="F47" s="114">
        <v>15622</v>
      </c>
      <c r="G47" s="114">
        <v>4238</v>
      </c>
      <c r="H47" s="114">
        <v>16165</v>
      </c>
      <c r="I47" s="115">
        <v>16784</v>
      </c>
      <c r="J47" s="114">
        <v>9974</v>
      </c>
      <c r="K47" s="114">
        <v>6810</v>
      </c>
      <c r="L47" s="423">
        <v>3547</v>
      </c>
      <c r="M47" s="424">
        <v>3175</v>
      </c>
    </row>
    <row r="48" spans="1:13" ht="11.1" customHeight="1" x14ac:dyDescent="0.2">
      <c r="A48" s="422" t="s">
        <v>388</v>
      </c>
      <c r="B48" s="115">
        <v>46607</v>
      </c>
      <c r="C48" s="114">
        <v>23040</v>
      </c>
      <c r="D48" s="114">
        <v>23567</v>
      </c>
      <c r="E48" s="114">
        <v>30783</v>
      </c>
      <c r="F48" s="114">
        <v>15824</v>
      </c>
      <c r="G48" s="114">
        <v>4648</v>
      </c>
      <c r="H48" s="114">
        <v>16409</v>
      </c>
      <c r="I48" s="115">
        <v>16743</v>
      </c>
      <c r="J48" s="114">
        <v>9801</v>
      </c>
      <c r="K48" s="114">
        <v>6942</v>
      </c>
      <c r="L48" s="423">
        <v>4551</v>
      </c>
      <c r="M48" s="424">
        <v>3812</v>
      </c>
    </row>
    <row r="49" spans="1:17" s="110" customFormat="1" ht="11.1" customHeight="1" x14ac:dyDescent="0.2">
      <c r="A49" s="422" t="s">
        <v>389</v>
      </c>
      <c r="B49" s="115">
        <v>45939</v>
      </c>
      <c r="C49" s="114">
        <v>22613</v>
      </c>
      <c r="D49" s="114">
        <v>23326</v>
      </c>
      <c r="E49" s="114">
        <v>30172</v>
      </c>
      <c r="F49" s="114">
        <v>15767</v>
      </c>
      <c r="G49" s="114">
        <v>4453</v>
      </c>
      <c r="H49" s="114">
        <v>16399</v>
      </c>
      <c r="I49" s="115">
        <v>16481</v>
      </c>
      <c r="J49" s="114">
        <v>9737</v>
      </c>
      <c r="K49" s="114">
        <v>6744</v>
      </c>
      <c r="L49" s="423">
        <v>2690</v>
      </c>
      <c r="M49" s="424">
        <v>3395</v>
      </c>
    </row>
    <row r="50" spans="1:17" ht="15" customHeight="1" x14ac:dyDescent="0.2">
      <c r="A50" s="422" t="s">
        <v>399</v>
      </c>
      <c r="B50" s="143">
        <v>45767</v>
      </c>
      <c r="C50" s="144">
        <v>22581</v>
      </c>
      <c r="D50" s="144">
        <v>23186</v>
      </c>
      <c r="E50" s="144">
        <v>30022</v>
      </c>
      <c r="F50" s="144">
        <v>15745</v>
      </c>
      <c r="G50" s="144">
        <v>4259</v>
      </c>
      <c r="H50" s="144">
        <v>16447</v>
      </c>
      <c r="I50" s="143">
        <v>15692</v>
      </c>
      <c r="J50" s="144">
        <v>9324</v>
      </c>
      <c r="K50" s="144">
        <v>6368</v>
      </c>
      <c r="L50" s="426">
        <v>3439</v>
      </c>
      <c r="M50" s="427">
        <v>3641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1.301489630137896</v>
      </c>
      <c r="C6" s="480">
        <f>'Tabelle 3.3'!J11</f>
        <v>-3.0879446640316206</v>
      </c>
      <c r="D6" s="481">
        <f t="shared" ref="D6:E9" si="0">IF(OR(AND(B6&gt;=-50,B6&lt;=50),ISNUMBER(B6)=FALSE),B6,"")</f>
        <v>1.301489630137896</v>
      </c>
      <c r="E6" s="481">
        <f t="shared" si="0"/>
        <v>-3.0879446640316206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1.301489630137896</v>
      </c>
      <c r="C14" s="480">
        <f>'Tabelle 3.3'!J11</f>
        <v>-3.0879446640316206</v>
      </c>
      <c r="D14" s="481">
        <f>IF(OR(AND(B14&gt;=-50,B14&lt;=50),ISNUMBER(B14)=FALSE),B14,"")</f>
        <v>1.301489630137896</v>
      </c>
      <c r="E14" s="481">
        <f>IF(OR(AND(C14&gt;=-50,C14&lt;=50),ISNUMBER(C14)=FALSE),C14,"")</f>
        <v>-3.0879446640316206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-4.3392504930966469</v>
      </c>
      <c r="C15" s="480">
        <f>'Tabelle 3.3'!J12</f>
        <v>0.51020408163265307</v>
      </c>
      <c r="D15" s="481">
        <f t="shared" ref="D15:E45" si="3">IF(OR(AND(B15&gt;=-50,B15&lt;=50),ISNUMBER(B15)=FALSE),B15,"")</f>
        <v>-4.3392504930966469</v>
      </c>
      <c r="E15" s="481">
        <f t="shared" si="3"/>
        <v>0.51020408163265307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3.5984848484848486</v>
      </c>
      <c r="C16" s="480">
        <f>'Tabelle 3.3'!J13</f>
        <v>-7.9207920792079207</v>
      </c>
      <c r="D16" s="481">
        <f t="shared" si="3"/>
        <v>3.5984848484848486</v>
      </c>
      <c r="E16" s="481">
        <f t="shared" si="3"/>
        <v>-7.9207920792079207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-0.14584346135148274</v>
      </c>
      <c r="C17" s="480">
        <f>'Tabelle 3.3'!J14</f>
        <v>-8.5798816568047336</v>
      </c>
      <c r="D17" s="481">
        <f t="shared" si="3"/>
        <v>-0.14584346135148274</v>
      </c>
      <c r="E17" s="481">
        <f t="shared" si="3"/>
        <v>-8.5798816568047336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3.3171163202122953</v>
      </c>
      <c r="C18" s="480">
        <f>'Tabelle 3.3'!J15</f>
        <v>-12.816188870151771</v>
      </c>
      <c r="D18" s="481">
        <f t="shared" si="3"/>
        <v>3.3171163202122953</v>
      </c>
      <c r="E18" s="481">
        <f t="shared" si="3"/>
        <v>-12.816188870151771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-1.5245158632056037</v>
      </c>
      <c r="C19" s="480">
        <f>'Tabelle 3.3'!J16</f>
        <v>-1.9933554817275747</v>
      </c>
      <c r="D19" s="481">
        <f t="shared" si="3"/>
        <v>-1.5245158632056037</v>
      </c>
      <c r="E19" s="481">
        <f t="shared" si="3"/>
        <v>-1.9933554817275747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-1.1680143755615453</v>
      </c>
      <c r="C20" s="480">
        <f>'Tabelle 3.3'!J17</f>
        <v>-4.166666666666667</v>
      </c>
      <c r="D20" s="481">
        <f t="shared" si="3"/>
        <v>-1.1680143755615453</v>
      </c>
      <c r="E20" s="481">
        <f t="shared" si="3"/>
        <v>-4.166666666666667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4.6067785455742021</v>
      </c>
      <c r="C21" s="480">
        <f>'Tabelle 3.3'!J18</f>
        <v>1.5759312320916905</v>
      </c>
      <c r="D21" s="481">
        <f t="shared" si="3"/>
        <v>4.6067785455742021</v>
      </c>
      <c r="E21" s="481">
        <f t="shared" si="3"/>
        <v>1.5759312320916905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2.0408163265306123</v>
      </c>
      <c r="C22" s="480">
        <f>'Tabelle 3.3'!J19</f>
        <v>-6.9095477386934672</v>
      </c>
      <c r="D22" s="481">
        <f t="shared" si="3"/>
        <v>2.0408163265306123</v>
      </c>
      <c r="E22" s="481">
        <f t="shared" si="3"/>
        <v>-6.9095477386934672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3.4503271861986913</v>
      </c>
      <c r="C23" s="480">
        <f>'Tabelle 3.3'!J20</f>
        <v>0.68870523415977958</v>
      </c>
      <c r="D23" s="481">
        <f t="shared" si="3"/>
        <v>3.4503271861986913</v>
      </c>
      <c r="E23" s="481">
        <f t="shared" si="3"/>
        <v>0.68870523415977958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-9.1831286705819544</v>
      </c>
      <c r="C24" s="480">
        <f>'Tabelle 3.3'!J21</f>
        <v>-13.997113997113997</v>
      </c>
      <c r="D24" s="481">
        <f t="shared" si="3"/>
        <v>-9.1831286705819544</v>
      </c>
      <c r="E24" s="481">
        <f t="shared" si="3"/>
        <v>-13.997113997113997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4.7717842323651452</v>
      </c>
      <c r="C25" s="480">
        <f>'Tabelle 3.3'!J22</f>
        <v>-5.5555555555555554</v>
      </c>
      <c r="D25" s="481">
        <f t="shared" si="3"/>
        <v>4.7717842323651452</v>
      </c>
      <c r="E25" s="481">
        <f t="shared" si="3"/>
        <v>-5.5555555555555554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3.6388140161725069</v>
      </c>
      <c r="C26" s="480">
        <f>'Tabelle 3.3'!J23</f>
        <v>-2.255639097744361</v>
      </c>
      <c r="D26" s="481">
        <f t="shared" si="3"/>
        <v>3.6388140161725069</v>
      </c>
      <c r="E26" s="481">
        <f t="shared" si="3"/>
        <v>-2.255639097744361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1.1630912380460068</v>
      </c>
      <c r="C27" s="480">
        <f>'Tabelle 3.3'!J24</f>
        <v>4.077791718946048</v>
      </c>
      <c r="D27" s="481">
        <f t="shared" si="3"/>
        <v>1.1630912380460068</v>
      </c>
      <c r="E27" s="481">
        <f t="shared" si="3"/>
        <v>4.077791718946048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0.38910505836575876</v>
      </c>
      <c r="C28" s="480">
        <f>'Tabelle 3.3'!J25</f>
        <v>-0.29726516052318669</v>
      </c>
      <c r="D28" s="481">
        <f t="shared" si="3"/>
        <v>0.38910505836575876</v>
      </c>
      <c r="E28" s="481">
        <f t="shared" si="3"/>
        <v>-0.29726516052318669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-35.978835978835981</v>
      </c>
      <c r="C29" s="480">
        <f>'Tabelle 3.3'!J26</f>
        <v>-50.526315789473685</v>
      </c>
      <c r="D29" s="481">
        <f t="shared" si="3"/>
        <v>-35.978835978835981</v>
      </c>
      <c r="E29" s="481" t="str">
        <f t="shared" si="3"/>
        <v/>
      </c>
      <c r="F29" s="476" t="str">
        <f t="shared" si="4"/>
        <v/>
      </c>
      <c r="G29" s="476" t="str">
        <f t="shared" si="4"/>
        <v>&lt;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2.4061246810061978</v>
      </c>
      <c r="C30" s="480">
        <f>'Tabelle 3.3'!J27</f>
        <v>-7.8125</v>
      </c>
      <c r="D30" s="481">
        <f t="shared" si="3"/>
        <v>2.4061246810061978</v>
      </c>
      <c r="E30" s="481">
        <f t="shared" si="3"/>
        <v>-7.8125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3.7781629116117852</v>
      </c>
      <c r="C31" s="480">
        <f>'Tabelle 3.3'!J28</f>
        <v>30.311614730878187</v>
      </c>
      <c r="D31" s="481">
        <f t="shared" si="3"/>
        <v>3.7781629116117852</v>
      </c>
      <c r="E31" s="481">
        <f t="shared" si="3"/>
        <v>30.311614730878187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2.8931750741839761</v>
      </c>
      <c r="C32" s="480">
        <f>'Tabelle 3.3'!J29</f>
        <v>4.4389642416769419</v>
      </c>
      <c r="D32" s="481">
        <f t="shared" si="3"/>
        <v>2.8931750741839761</v>
      </c>
      <c r="E32" s="481">
        <f t="shared" si="3"/>
        <v>4.4389642416769419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2.4273214789726221</v>
      </c>
      <c r="C33" s="480">
        <f>'Tabelle 3.3'!J30</f>
        <v>-1.4469453376205788</v>
      </c>
      <c r="D33" s="481">
        <f t="shared" si="3"/>
        <v>2.4273214789726221</v>
      </c>
      <c r="E33" s="481">
        <f t="shared" si="3"/>
        <v>-1.4469453376205788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6.8166325835037497E-2</v>
      </c>
      <c r="C34" s="480">
        <f>'Tabelle 3.3'!J31</f>
        <v>-2.1036814425244179</v>
      </c>
      <c r="D34" s="481">
        <f t="shared" si="3"/>
        <v>6.8166325835037497E-2</v>
      </c>
      <c r="E34" s="481">
        <f t="shared" si="3"/>
        <v>-2.1036814425244179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-4.3392504930966469</v>
      </c>
      <c r="C37" s="480">
        <f>'Tabelle 3.3'!J34</f>
        <v>0.51020408163265307</v>
      </c>
      <c r="D37" s="481">
        <f t="shared" si="3"/>
        <v>-4.3392504930966469</v>
      </c>
      <c r="E37" s="481">
        <f t="shared" si="3"/>
        <v>0.51020408163265307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1.2462908011869436</v>
      </c>
      <c r="C38" s="480">
        <f>'Tabelle 3.3'!J35</f>
        <v>-4.6332046332046328</v>
      </c>
      <c r="D38" s="481">
        <f t="shared" si="3"/>
        <v>1.2462908011869436</v>
      </c>
      <c r="E38" s="481">
        <f t="shared" si="3"/>
        <v>-4.6332046332046328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1.4056652569446557</v>
      </c>
      <c r="C39" s="480">
        <f>'Tabelle 3.3'!J36</f>
        <v>-2.9884893115035389</v>
      </c>
      <c r="D39" s="481">
        <f t="shared" si="3"/>
        <v>1.4056652569446557</v>
      </c>
      <c r="E39" s="481">
        <f t="shared" si="3"/>
        <v>-2.9884893115035389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1.4056652569446557</v>
      </c>
      <c r="C45" s="480">
        <f>'Tabelle 3.3'!J36</f>
        <v>-2.9884893115035389</v>
      </c>
      <c r="D45" s="481">
        <f t="shared" si="3"/>
        <v>1.4056652569446557</v>
      </c>
      <c r="E45" s="481">
        <f t="shared" si="3"/>
        <v>-2.9884893115035389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39936</v>
      </c>
      <c r="C51" s="487">
        <v>9936</v>
      </c>
      <c r="D51" s="487">
        <v>5223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40623</v>
      </c>
      <c r="C52" s="487">
        <v>10228</v>
      </c>
      <c r="D52" s="487">
        <v>5420</v>
      </c>
      <c r="E52" s="488">
        <f t="shared" ref="E52:G70" si="11">IF($A$51=37802,IF(COUNTBLANK(B$51:B$70)&gt;0,#N/A,B52/B$51*100),IF(COUNTBLANK(B$51:B$75)&gt;0,#N/A,B52/B$51*100))</f>
        <v>101.72025240384615</v>
      </c>
      <c r="F52" s="488">
        <f t="shared" si="11"/>
        <v>102.93880837359097</v>
      </c>
      <c r="G52" s="488">
        <f t="shared" si="11"/>
        <v>103.77177867126173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41623</v>
      </c>
      <c r="C53" s="487">
        <v>10248</v>
      </c>
      <c r="D53" s="487">
        <v>5716</v>
      </c>
      <c r="E53" s="488">
        <f t="shared" si="11"/>
        <v>104.22425881410255</v>
      </c>
      <c r="F53" s="488">
        <f t="shared" si="11"/>
        <v>103.14009661835748</v>
      </c>
      <c r="G53" s="488">
        <f t="shared" si="11"/>
        <v>109.43901972046717</v>
      </c>
      <c r="H53" s="489">
        <f>IF(ISERROR(L53)=TRUE,IF(MONTH(A53)=MONTH(MAX(A$51:A$75)),A53,""),"")</f>
        <v>41883</v>
      </c>
      <c r="I53" s="488">
        <f t="shared" si="12"/>
        <v>104.22425881410255</v>
      </c>
      <c r="J53" s="488">
        <f t="shared" si="10"/>
        <v>103.14009661835748</v>
      </c>
      <c r="K53" s="488">
        <f t="shared" si="10"/>
        <v>109.43901972046717</v>
      </c>
      <c r="L53" s="488" t="e">
        <f t="shared" si="13"/>
        <v>#N/A</v>
      </c>
    </row>
    <row r="54" spans="1:14" ht="15" customHeight="1" x14ac:dyDescent="0.2">
      <c r="A54" s="490" t="s">
        <v>462</v>
      </c>
      <c r="B54" s="487">
        <v>40965</v>
      </c>
      <c r="C54" s="487">
        <v>10140</v>
      </c>
      <c r="D54" s="487">
        <v>5526</v>
      </c>
      <c r="E54" s="488">
        <f t="shared" si="11"/>
        <v>102.57662259615385</v>
      </c>
      <c r="F54" s="488">
        <f t="shared" si="11"/>
        <v>102.05314009661836</v>
      </c>
      <c r="G54" s="488">
        <f t="shared" si="11"/>
        <v>105.80126364158528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41185</v>
      </c>
      <c r="C55" s="487">
        <v>9949</v>
      </c>
      <c r="D55" s="487">
        <v>5475</v>
      </c>
      <c r="E55" s="488">
        <f t="shared" si="11"/>
        <v>103.12750400641026</v>
      </c>
      <c r="F55" s="488">
        <f t="shared" si="11"/>
        <v>100.13083735909822</v>
      </c>
      <c r="G55" s="488">
        <f t="shared" si="11"/>
        <v>104.82481332567491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41892</v>
      </c>
      <c r="C56" s="487">
        <v>10246</v>
      </c>
      <c r="D56" s="487">
        <v>5690</v>
      </c>
      <c r="E56" s="488">
        <f t="shared" si="11"/>
        <v>104.89783653846155</v>
      </c>
      <c r="F56" s="488">
        <f t="shared" si="11"/>
        <v>103.11996779388085</v>
      </c>
      <c r="G56" s="488">
        <f t="shared" si="11"/>
        <v>108.94122152019912</v>
      </c>
      <c r="H56" s="489" t="str">
        <f t="shared" si="14"/>
        <v/>
      </c>
      <c r="I56" s="488" t="str">
        <f t="shared" si="12"/>
        <v/>
      </c>
      <c r="J56" s="488" t="str">
        <f t="shared" si="10"/>
        <v/>
      </c>
      <c r="K56" s="488" t="str">
        <f t="shared" si="10"/>
        <v/>
      </c>
      <c r="L56" s="488" t="e">
        <f t="shared" si="13"/>
        <v>#N/A</v>
      </c>
    </row>
    <row r="57" spans="1:14" ht="15" customHeight="1" x14ac:dyDescent="0.2">
      <c r="A57" s="490">
        <v>42248</v>
      </c>
      <c r="B57" s="487">
        <v>42838</v>
      </c>
      <c r="C57" s="487">
        <v>10120</v>
      </c>
      <c r="D57" s="487">
        <v>5886</v>
      </c>
      <c r="E57" s="488">
        <f t="shared" si="11"/>
        <v>107.2666266025641</v>
      </c>
      <c r="F57" s="488">
        <f t="shared" si="11"/>
        <v>101.85185185185186</v>
      </c>
      <c r="G57" s="488">
        <f t="shared" si="11"/>
        <v>112.69385410683515</v>
      </c>
      <c r="H57" s="489">
        <f t="shared" si="14"/>
        <v>42248</v>
      </c>
      <c r="I57" s="488">
        <f t="shared" si="12"/>
        <v>107.2666266025641</v>
      </c>
      <c r="J57" s="488">
        <f t="shared" si="10"/>
        <v>101.85185185185186</v>
      </c>
      <c r="K57" s="488">
        <f t="shared" si="10"/>
        <v>112.69385410683515</v>
      </c>
      <c r="L57" s="488" t="e">
        <f t="shared" si="13"/>
        <v>#N/A</v>
      </c>
    </row>
    <row r="58" spans="1:14" ht="15" customHeight="1" x14ac:dyDescent="0.2">
      <c r="A58" s="490" t="s">
        <v>465</v>
      </c>
      <c r="B58" s="487">
        <v>42537</v>
      </c>
      <c r="C58" s="487">
        <v>10025</v>
      </c>
      <c r="D58" s="487">
        <v>5734</v>
      </c>
      <c r="E58" s="488">
        <f t="shared" si="11"/>
        <v>106.51292067307692</v>
      </c>
      <c r="F58" s="488">
        <f t="shared" si="11"/>
        <v>100.89573268921094</v>
      </c>
      <c r="G58" s="488">
        <f t="shared" si="11"/>
        <v>109.78364924372966</v>
      </c>
      <c r="H58" s="489" t="str">
        <f t="shared" si="14"/>
        <v/>
      </c>
      <c r="I58" s="488" t="str">
        <f t="shared" si="12"/>
        <v/>
      </c>
      <c r="J58" s="488" t="str">
        <f t="shared" si="10"/>
        <v/>
      </c>
      <c r="K58" s="488" t="str">
        <f t="shared" si="10"/>
        <v/>
      </c>
      <c r="L58" s="488" t="e">
        <f t="shared" si="13"/>
        <v>#N/A</v>
      </c>
    </row>
    <row r="59" spans="1:14" ht="15" customHeight="1" x14ac:dyDescent="0.2">
      <c r="A59" s="490" t="s">
        <v>466</v>
      </c>
      <c r="B59" s="487">
        <v>43120</v>
      </c>
      <c r="C59" s="487">
        <v>9916</v>
      </c>
      <c r="D59" s="487">
        <v>5681</v>
      </c>
      <c r="E59" s="488">
        <f t="shared" si="11"/>
        <v>107.97275641025641</v>
      </c>
      <c r="F59" s="488">
        <f t="shared" si="11"/>
        <v>99.798711755233498</v>
      </c>
      <c r="G59" s="488">
        <f t="shared" si="11"/>
        <v>108.76890675856788</v>
      </c>
      <c r="H59" s="489" t="str">
        <f t="shared" si="14"/>
        <v/>
      </c>
      <c r="I59" s="488" t="str">
        <f t="shared" si="12"/>
        <v/>
      </c>
      <c r="J59" s="488" t="str">
        <f t="shared" si="10"/>
        <v/>
      </c>
      <c r="K59" s="488" t="str">
        <f t="shared" si="10"/>
        <v/>
      </c>
      <c r="L59" s="488" t="e">
        <f t="shared" si="13"/>
        <v>#N/A</v>
      </c>
    </row>
    <row r="60" spans="1:14" ht="15" customHeight="1" x14ac:dyDescent="0.2">
      <c r="A60" s="490" t="s">
        <v>467</v>
      </c>
      <c r="B60" s="487">
        <v>43569</v>
      </c>
      <c r="C60" s="487">
        <v>10157</v>
      </c>
      <c r="D60" s="487">
        <v>5971</v>
      </c>
      <c r="E60" s="488">
        <f t="shared" si="11"/>
        <v>109.09705528846155</v>
      </c>
      <c r="F60" s="488">
        <f t="shared" si="11"/>
        <v>102.22423510466989</v>
      </c>
      <c r="G60" s="488">
        <f t="shared" si="11"/>
        <v>114.32127130001915</v>
      </c>
      <c r="H60" s="489" t="str">
        <f t="shared" si="14"/>
        <v/>
      </c>
      <c r="I60" s="488" t="str">
        <f t="shared" si="12"/>
        <v/>
      </c>
      <c r="J60" s="488" t="str">
        <f t="shared" si="10"/>
        <v/>
      </c>
      <c r="K60" s="488" t="str">
        <f t="shared" si="10"/>
        <v/>
      </c>
      <c r="L60" s="488" t="e">
        <f t="shared" si="13"/>
        <v>#N/A</v>
      </c>
    </row>
    <row r="61" spans="1:14" ht="15" customHeight="1" x14ac:dyDescent="0.2">
      <c r="A61" s="490">
        <v>42614</v>
      </c>
      <c r="B61" s="487">
        <v>44619</v>
      </c>
      <c r="C61" s="487">
        <v>9929</v>
      </c>
      <c r="D61" s="487">
        <v>6136</v>
      </c>
      <c r="E61" s="488">
        <f t="shared" si="11"/>
        <v>111.72626201923077</v>
      </c>
      <c r="F61" s="488">
        <f t="shared" si="11"/>
        <v>99.929549114331735</v>
      </c>
      <c r="G61" s="488">
        <f t="shared" si="11"/>
        <v>117.48037526325868</v>
      </c>
      <c r="H61" s="489">
        <f t="shared" si="14"/>
        <v>42614</v>
      </c>
      <c r="I61" s="488">
        <f t="shared" si="12"/>
        <v>111.72626201923077</v>
      </c>
      <c r="J61" s="488">
        <f t="shared" si="10"/>
        <v>99.929549114331735</v>
      </c>
      <c r="K61" s="488">
        <f t="shared" si="10"/>
        <v>117.48037526325868</v>
      </c>
      <c r="L61" s="488" t="e">
        <f t="shared" si="13"/>
        <v>#N/A</v>
      </c>
    </row>
    <row r="62" spans="1:14" ht="15" customHeight="1" x14ac:dyDescent="0.2">
      <c r="A62" s="490" t="s">
        <v>468</v>
      </c>
      <c r="B62" s="487">
        <v>44281</v>
      </c>
      <c r="C62" s="487">
        <v>9951</v>
      </c>
      <c r="D62" s="487">
        <v>5943</v>
      </c>
      <c r="E62" s="488">
        <f t="shared" si="11"/>
        <v>110.8799078525641</v>
      </c>
      <c r="F62" s="488">
        <f t="shared" si="11"/>
        <v>100.15096618357488</v>
      </c>
      <c r="G62" s="488">
        <f t="shared" si="11"/>
        <v>113.78518093049972</v>
      </c>
      <c r="H62" s="489" t="str">
        <f t="shared" si="14"/>
        <v/>
      </c>
      <c r="I62" s="488" t="str">
        <f t="shared" si="12"/>
        <v/>
      </c>
      <c r="J62" s="488" t="str">
        <f t="shared" si="10"/>
        <v/>
      </c>
      <c r="K62" s="488" t="str">
        <f t="shared" si="10"/>
        <v/>
      </c>
      <c r="L62" s="488" t="e">
        <f t="shared" si="13"/>
        <v>#N/A</v>
      </c>
    </row>
    <row r="63" spans="1:14" ht="15" customHeight="1" x14ac:dyDescent="0.2">
      <c r="A63" s="490" t="s">
        <v>469</v>
      </c>
      <c r="B63" s="487">
        <v>43951</v>
      </c>
      <c r="C63" s="487">
        <v>9700</v>
      </c>
      <c r="D63" s="487">
        <v>5708</v>
      </c>
      <c r="E63" s="488">
        <f t="shared" si="11"/>
        <v>110.05358573717949</v>
      </c>
      <c r="F63" s="488">
        <f t="shared" si="11"/>
        <v>97.624798711755233</v>
      </c>
      <c r="G63" s="488">
        <f t="shared" si="11"/>
        <v>109.28585104346161</v>
      </c>
      <c r="H63" s="489" t="str">
        <f t="shared" si="14"/>
        <v/>
      </c>
      <c r="I63" s="488" t="str">
        <f t="shared" si="12"/>
        <v/>
      </c>
      <c r="J63" s="488" t="str">
        <f t="shared" si="10"/>
        <v/>
      </c>
      <c r="K63" s="488" t="str">
        <f t="shared" si="10"/>
        <v/>
      </c>
      <c r="L63" s="488" t="e">
        <f t="shared" si="13"/>
        <v>#N/A</v>
      </c>
    </row>
    <row r="64" spans="1:14" ht="15" customHeight="1" x14ac:dyDescent="0.2">
      <c r="A64" s="490" t="s">
        <v>470</v>
      </c>
      <c r="B64" s="487">
        <v>44516</v>
      </c>
      <c r="C64" s="487">
        <v>9888</v>
      </c>
      <c r="D64" s="487">
        <v>5996</v>
      </c>
      <c r="E64" s="488">
        <f t="shared" si="11"/>
        <v>111.46834935897436</v>
      </c>
      <c r="F64" s="488">
        <f t="shared" si="11"/>
        <v>99.516908212560381</v>
      </c>
      <c r="G64" s="488">
        <f t="shared" si="11"/>
        <v>114.7999234156615</v>
      </c>
      <c r="H64" s="489" t="str">
        <f t="shared" si="14"/>
        <v/>
      </c>
      <c r="I64" s="488" t="str">
        <f t="shared" si="12"/>
        <v/>
      </c>
      <c r="J64" s="488" t="str">
        <f t="shared" si="10"/>
        <v/>
      </c>
      <c r="K64" s="488" t="str">
        <f t="shared" si="10"/>
        <v/>
      </c>
      <c r="L64" s="488" t="e">
        <f t="shared" si="13"/>
        <v>#N/A</v>
      </c>
    </row>
    <row r="65" spans="1:12" ht="15" customHeight="1" x14ac:dyDescent="0.2">
      <c r="A65" s="490">
        <v>42979</v>
      </c>
      <c r="B65" s="487">
        <v>45723</v>
      </c>
      <c r="C65" s="487">
        <v>9765</v>
      </c>
      <c r="D65" s="487">
        <v>6220</v>
      </c>
      <c r="E65" s="488">
        <f t="shared" si="11"/>
        <v>114.49068509615385</v>
      </c>
      <c r="F65" s="488">
        <f t="shared" si="11"/>
        <v>98.278985507246375</v>
      </c>
      <c r="G65" s="488">
        <f t="shared" si="11"/>
        <v>119.08864637181695</v>
      </c>
      <c r="H65" s="489">
        <f t="shared" si="14"/>
        <v>42979</v>
      </c>
      <c r="I65" s="488">
        <f t="shared" si="12"/>
        <v>114.49068509615385</v>
      </c>
      <c r="J65" s="488">
        <f t="shared" si="10"/>
        <v>98.278985507246375</v>
      </c>
      <c r="K65" s="488">
        <f t="shared" si="10"/>
        <v>119.08864637181695</v>
      </c>
      <c r="L65" s="488" t="e">
        <f t="shared" si="13"/>
        <v>#N/A</v>
      </c>
    </row>
    <row r="66" spans="1:12" ht="15" customHeight="1" x14ac:dyDescent="0.2">
      <c r="A66" s="490" t="s">
        <v>471</v>
      </c>
      <c r="B66" s="487">
        <v>45388</v>
      </c>
      <c r="C66" s="487">
        <v>9937</v>
      </c>
      <c r="D66" s="487">
        <v>6247</v>
      </c>
      <c r="E66" s="488">
        <f t="shared" si="11"/>
        <v>113.65184294871796</v>
      </c>
      <c r="F66" s="488">
        <f t="shared" si="11"/>
        <v>100.01006441223832</v>
      </c>
      <c r="G66" s="488">
        <f t="shared" si="11"/>
        <v>119.6055906567107</v>
      </c>
      <c r="H66" s="489" t="str">
        <f t="shared" si="14"/>
        <v/>
      </c>
      <c r="I66" s="488" t="str">
        <f t="shared" si="12"/>
        <v/>
      </c>
      <c r="J66" s="488" t="str">
        <f t="shared" si="10"/>
        <v/>
      </c>
      <c r="K66" s="488" t="str">
        <f t="shared" si="10"/>
        <v/>
      </c>
      <c r="L66" s="488" t="e">
        <f t="shared" si="13"/>
        <v>#N/A</v>
      </c>
    </row>
    <row r="67" spans="1:12" ht="15" customHeight="1" x14ac:dyDescent="0.2">
      <c r="A67" s="490" t="s">
        <v>472</v>
      </c>
      <c r="B67" s="487">
        <v>45371</v>
      </c>
      <c r="C67" s="487">
        <v>10078</v>
      </c>
      <c r="D67" s="487">
        <v>6257</v>
      </c>
      <c r="E67" s="488">
        <f t="shared" si="11"/>
        <v>113.60927483974359</v>
      </c>
      <c r="F67" s="488">
        <f t="shared" si="11"/>
        <v>101.42914653784219</v>
      </c>
      <c r="G67" s="488">
        <f t="shared" si="11"/>
        <v>119.79705150296765</v>
      </c>
      <c r="H67" s="489" t="str">
        <f t="shared" si="14"/>
        <v/>
      </c>
      <c r="I67" s="488" t="str">
        <f t="shared" si="12"/>
        <v/>
      </c>
      <c r="J67" s="488" t="str">
        <f t="shared" si="12"/>
        <v/>
      </c>
      <c r="K67" s="488" t="str">
        <f t="shared" si="12"/>
        <v/>
      </c>
      <c r="L67" s="488" t="e">
        <f t="shared" si="13"/>
        <v>#N/A</v>
      </c>
    </row>
    <row r="68" spans="1:12" ht="15" customHeight="1" x14ac:dyDescent="0.2">
      <c r="A68" s="490" t="s">
        <v>473</v>
      </c>
      <c r="B68" s="487">
        <v>45706</v>
      </c>
      <c r="C68" s="487">
        <v>10457</v>
      </c>
      <c r="D68" s="487">
        <v>6507</v>
      </c>
      <c r="E68" s="488">
        <f t="shared" si="11"/>
        <v>114.44811698717949</v>
      </c>
      <c r="F68" s="488">
        <f t="shared" si="11"/>
        <v>105.24355877616746</v>
      </c>
      <c r="G68" s="488">
        <f t="shared" si="11"/>
        <v>124.58357265939115</v>
      </c>
      <c r="H68" s="489" t="str">
        <f t="shared" si="14"/>
        <v/>
      </c>
      <c r="I68" s="488" t="str">
        <f t="shared" si="12"/>
        <v/>
      </c>
      <c r="J68" s="488" t="str">
        <f t="shared" si="12"/>
        <v/>
      </c>
      <c r="K68" s="488" t="str">
        <f t="shared" si="12"/>
        <v/>
      </c>
      <c r="L68" s="488" t="e">
        <f t="shared" si="13"/>
        <v>#N/A</v>
      </c>
    </row>
    <row r="69" spans="1:12" ht="15" customHeight="1" x14ac:dyDescent="0.2">
      <c r="A69" s="490">
        <v>43344</v>
      </c>
      <c r="B69" s="487">
        <v>46355</v>
      </c>
      <c r="C69" s="487">
        <v>10163</v>
      </c>
      <c r="D69" s="487">
        <v>6690</v>
      </c>
      <c r="E69" s="488">
        <f t="shared" si="11"/>
        <v>116.0732171474359</v>
      </c>
      <c r="F69" s="488">
        <f t="shared" si="11"/>
        <v>102.28462157809983</v>
      </c>
      <c r="G69" s="488">
        <f t="shared" si="11"/>
        <v>128.08730614589317</v>
      </c>
      <c r="H69" s="489">
        <f t="shared" si="14"/>
        <v>43344</v>
      </c>
      <c r="I69" s="488">
        <f t="shared" si="12"/>
        <v>116.0732171474359</v>
      </c>
      <c r="J69" s="488">
        <f t="shared" si="12"/>
        <v>102.28462157809983</v>
      </c>
      <c r="K69" s="488">
        <f t="shared" si="12"/>
        <v>128.08730614589317</v>
      </c>
      <c r="L69" s="488" t="e">
        <f t="shared" si="13"/>
        <v>#N/A</v>
      </c>
    </row>
    <row r="70" spans="1:12" ht="15" customHeight="1" x14ac:dyDescent="0.2">
      <c r="A70" s="490" t="s">
        <v>474</v>
      </c>
      <c r="B70" s="487">
        <v>45273</v>
      </c>
      <c r="C70" s="487">
        <v>9831</v>
      </c>
      <c r="D70" s="487">
        <v>6472</v>
      </c>
      <c r="E70" s="488">
        <f t="shared" si="11"/>
        <v>113.36388221153845</v>
      </c>
      <c r="F70" s="488">
        <f t="shared" si="11"/>
        <v>98.943236714975853</v>
      </c>
      <c r="G70" s="488">
        <f t="shared" si="11"/>
        <v>123.91345969749186</v>
      </c>
      <c r="H70" s="489" t="str">
        <f t="shared" si="14"/>
        <v/>
      </c>
      <c r="I70" s="488" t="str">
        <f t="shared" si="12"/>
        <v/>
      </c>
      <c r="J70" s="488" t="str">
        <f t="shared" si="12"/>
        <v/>
      </c>
      <c r="K70" s="488" t="str">
        <f t="shared" si="12"/>
        <v/>
      </c>
      <c r="L70" s="488" t="e">
        <f t="shared" si="13"/>
        <v>#N/A</v>
      </c>
    </row>
    <row r="71" spans="1:12" ht="15" customHeight="1" x14ac:dyDescent="0.2">
      <c r="A71" s="490" t="s">
        <v>475</v>
      </c>
      <c r="B71" s="487">
        <v>45179</v>
      </c>
      <c r="C71" s="487">
        <v>9739</v>
      </c>
      <c r="D71" s="487">
        <v>6453</v>
      </c>
      <c r="E71" s="491">
        <f t="shared" ref="E71:G75" si="15">IF($A$51=37802,IF(COUNTBLANK(B$51:B$70)&gt;0,#N/A,IF(ISBLANK(B71)=FALSE,B71/B$51*100,#N/A)),IF(COUNTBLANK(B$51:B$75)&gt;0,#N/A,B71/B$51*100))</f>
        <v>113.12850560897436</v>
      </c>
      <c r="F71" s="491">
        <f t="shared" si="15"/>
        <v>98.017310789049915</v>
      </c>
      <c r="G71" s="491">
        <f t="shared" si="15"/>
        <v>123.54968408960367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45613</v>
      </c>
      <c r="C72" s="487">
        <v>9974</v>
      </c>
      <c r="D72" s="487">
        <v>6810</v>
      </c>
      <c r="E72" s="491">
        <f t="shared" si="15"/>
        <v>114.21524439102564</v>
      </c>
      <c r="F72" s="491">
        <f t="shared" si="15"/>
        <v>100.38244766505635</v>
      </c>
      <c r="G72" s="491">
        <f t="shared" si="15"/>
        <v>130.38483630097645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46607</v>
      </c>
      <c r="C73" s="487">
        <v>9801</v>
      </c>
      <c r="D73" s="487">
        <v>6942</v>
      </c>
      <c r="E73" s="491">
        <f t="shared" si="15"/>
        <v>116.70422676282051</v>
      </c>
      <c r="F73" s="491">
        <f t="shared" si="15"/>
        <v>98.641304347826093</v>
      </c>
      <c r="G73" s="491">
        <f t="shared" si="15"/>
        <v>132.91211947156808</v>
      </c>
      <c r="H73" s="492">
        <f>IF(A$51=37802,IF(ISERROR(L73)=TRUE,IF(ISBLANK(A73)=FALSE,IF(MONTH(A73)=MONTH(MAX(A$51:A$75)),A73,""),""),""),IF(ISERROR(L73)=TRUE,IF(MONTH(A73)=MONTH(MAX(A$51:A$75)),A73,""),""))</f>
        <v>43709</v>
      </c>
      <c r="I73" s="488">
        <f t="shared" si="12"/>
        <v>116.70422676282051</v>
      </c>
      <c r="J73" s="488">
        <f t="shared" si="12"/>
        <v>98.641304347826093</v>
      </c>
      <c r="K73" s="488">
        <f t="shared" si="12"/>
        <v>132.91211947156808</v>
      </c>
      <c r="L73" s="488" t="e">
        <f t="shared" si="13"/>
        <v>#N/A</v>
      </c>
    </row>
    <row r="74" spans="1:12" ht="15" customHeight="1" x14ac:dyDescent="0.2">
      <c r="A74" s="490" t="s">
        <v>477</v>
      </c>
      <c r="B74" s="487">
        <v>45939</v>
      </c>
      <c r="C74" s="487">
        <v>9737</v>
      </c>
      <c r="D74" s="487">
        <v>6744</v>
      </c>
      <c r="E74" s="491">
        <f t="shared" si="15"/>
        <v>115.03155048076923</v>
      </c>
      <c r="F74" s="491">
        <f t="shared" si="15"/>
        <v>97.997181964573272</v>
      </c>
      <c r="G74" s="491">
        <f t="shared" si="15"/>
        <v>129.12119471568064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45767</v>
      </c>
      <c r="C75" s="493">
        <v>9324</v>
      </c>
      <c r="D75" s="493">
        <v>6368</v>
      </c>
      <c r="E75" s="491">
        <f t="shared" si="15"/>
        <v>114.60086137820514</v>
      </c>
      <c r="F75" s="491">
        <f t="shared" si="15"/>
        <v>93.840579710144922</v>
      </c>
      <c r="G75" s="491">
        <f t="shared" si="15"/>
        <v>121.92226689641967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116.70422676282051</v>
      </c>
      <c r="J77" s="488">
        <f>IF(J75&lt;&gt;"",J75,IF(J74&lt;&gt;"",J74,IF(J73&lt;&gt;"",J73,IF(J72&lt;&gt;"",J72,IF(J71&lt;&gt;"",J71,IF(J70&lt;&gt;"",J70,""))))))</f>
        <v>98.641304347826093</v>
      </c>
      <c r="K77" s="488">
        <f>IF(K75&lt;&gt;"",K75,IF(K74&lt;&gt;"",K74,IF(K73&lt;&gt;"",K73,IF(K72&lt;&gt;"",K72,IF(K71&lt;&gt;"",K71,IF(K70&lt;&gt;"",K70,""))))))</f>
        <v>132.91211947156808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+16,7%</v>
      </c>
      <c r="J79" s="488" t="str">
        <f>"GeB - ausschließlich: "&amp;IF(J77&gt;100,"+","")&amp;TEXT(J77-100,"0,0")&amp;"%"</f>
        <v>GeB - ausschließlich: -1,4%</v>
      </c>
      <c r="K79" s="488" t="str">
        <f>"GeB - im Nebenjob: "&amp;IF(K77&gt;100,"+","")&amp;TEXT(K77-100,"0,0")&amp;"%"</f>
        <v>GeB - im Nebenjob: +32,9%</v>
      </c>
    </row>
    <row r="81" spans="9:9" ht="15" customHeight="1" x14ac:dyDescent="0.2">
      <c r="I81" s="488" t="str">
        <f>IF(ISERROR(HLOOKUP(1,I$78:K$79,2,FALSE)),"",HLOOKUP(1,I$78:K$79,2,FALSE))</f>
        <v>GeB - im Nebenjob: +32,9%</v>
      </c>
    </row>
    <row r="82" spans="9:9" ht="15" customHeight="1" x14ac:dyDescent="0.2">
      <c r="I82" s="488" t="str">
        <f>IF(ISERROR(HLOOKUP(2,I$78:K$79,2,FALSE)),"",HLOOKUP(2,I$78:K$79,2,FALSE))</f>
        <v>SvB: +16,7%</v>
      </c>
    </row>
    <row r="83" spans="9:9" ht="15" customHeight="1" x14ac:dyDescent="0.2">
      <c r="I83" s="488" t="str">
        <f>IF(ISERROR(HLOOKUP(3,I$78:K$79,2,FALSE)),"",HLOOKUP(3,I$78:K$79,2,FALSE))</f>
        <v>GeB - ausschließlich: -1,4%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45767</v>
      </c>
      <c r="E12" s="114">
        <v>45939</v>
      </c>
      <c r="F12" s="114">
        <v>46607</v>
      </c>
      <c r="G12" s="114">
        <v>45613</v>
      </c>
      <c r="H12" s="114">
        <v>45179</v>
      </c>
      <c r="I12" s="115">
        <v>588</v>
      </c>
      <c r="J12" s="116">
        <v>1.301489630137896</v>
      </c>
      <c r="N12" s="117"/>
    </row>
    <row r="13" spans="1:15" s="110" customFormat="1" ht="13.5" customHeight="1" x14ac:dyDescent="0.2">
      <c r="A13" s="118" t="s">
        <v>105</v>
      </c>
      <c r="B13" s="119" t="s">
        <v>106</v>
      </c>
      <c r="C13" s="113">
        <v>49.339043415561427</v>
      </c>
      <c r="D13" s="114">
        <v>22581</v>
      </c>
      <c r="E13" s="114">
        <v>22613</v>
      </c>
      <c r="F13" s="114">
        <v>23040</v>
      </c>
      <c r="G13" s="114">
        <v>22508</v>
      </c>
      <c r="H13" s="114">
        <v>22291</v>
      </c>
      <c r="I13" s="115">
        <v>290</v>
      </c>
      <c r="J13" s="116">
        <v>1.3009734870575569</v>
      </c>
    </row>
    <row r="14" spans="1:15" s="110" customFormat="1" ht="13.5" customHeight="1" x14ac:dyDescent="0.2">
      <c r="A14" s="120"/>
      <c r="B14" s="119" t="s">
        <v>107</v>
      </c>
      <c r="C14" s="113">
        <v>50.660956584438573</v>
      </c>
      <c r="D14" s="114">
        <v>23186</v>
      </c>
      <c r="E14" s="114">
        <v>23326</v>
      </c>
      <c r="F14" s="114">
        <v>23567</v>
      </c>
      <c r="G14" s="114">
        <v>23105</v>
      </c>
      <c r="H14" s="114">
        <v>22888</v>
      </c>
      <c r="I14" s="115">
        <v>298</v>
      </c>
      <c r="J14" s="116">
        <v>1.3019923103809856</v>
      </c>
    </row>
    <row r="15" spans="1:15" s="110" customFormat="1" ht="13.5" customHeight="1" x14ac:dyDescent="0.2">
      <c r="A15" s="118" t="s">
        <v>105</v>
      </c>
      <c r="B15" s="121" t="s">
        <v>108</v>
      </c>
      <c r="C15" s="113">
        <v>9.3058317128061709</v>
      </c>
      <c r="D15" s="114">
        <v>4259</v>
      </c>
      <c r="E15" s="114">
        <v>4453</v>
      </c>
      <c r="F15" s="114">
        <v>4648</v>
      </c>
      <c r="G15" s="114">
        <v>4238</v>
      </c>
      <c r="H15" s="114">
        <v>4284</v>
      </c>
      <c r="I15" s="115">
        <v>-25</v>
      </c>
      <c r="J15" s="116">
        <v>-0.58356676003734831</v>
      </c>
    </row>
    <row r="16" spans="1:15" s="110" customFormat="1" ht="13.5" customHeight="1" x14ac:dyDescent="0.2">
      <c r="A16" s="118"/>
      <c r="B16" s="121" t="s">
        <v>109</v>
      </c>
      <c r="C16" s="113">
        <v>67.701619070509324</v>
      </c>
      <c r="D16" s="114">
        <v>30985</v>
      </c>
      <c r="E16" s="114">
        <v>31070</v>
      </c>
      <c r="F16" s="114">
        <v>31585</v>
      </c>
      <c r="G16" s="114">
        <v>31289</v>
      </c>
      <c r="H16" s="114">
        <v>31038</v>
      </c>
      <c r="I16" s="115">
        <v>-53</v>
      </c>
      <c r="J16" s="116">
        <v>-0.17075842515626008</v>
      </c>
    </row>
    <row r="17" spans="1:10" s="110" customFormat="1" ht="13.5" customHeight="1" x14ac:dyDescent="0.2">
      <c r="A17" s="118"/>
      <c r="B17" s="121" t="s">
        <v>110</v>
      </c>
      <c r="C17" s="113">
        <v>21.620381497585598</v>
      </c>
      <c r="D17" s="114">
        <v>9895</v>
      </c>
      <c r="E17" s="114">
        <v>9782</v>
      </c>
      <c r="F17" s="114">
        <v>9739</v>
      </c>
      <c r="G17" s="114">
        <v>9502</v>
      </c>
      <c r="H17" s="114">
        <v>9273</v>
      </c>
      <c r="I17" s="115">
        <v>622</v>
      </c>
      <c r="J17" s="116">
        <v>6.707645853553327</v>
      </c>
    </row>
    <row r="18" spans="1:10" s="110" customFormat="1" ht="13.5" customHeight="1" x14ac:dyDescent="0.2">
      <c r="A18" s="120"/>
      <c r="B18" s="121" t="s">
        <v>111</v>
      </c>
      <c r="C18" s="113">
        <v>1.3721677190989141</v>
      </c>
      <c r="D18" s="114">
        <v>628</v>
      </c>
      <c r="E18" s="114">
        <v>634</v>
      </c>
      <c r="F18" s="114">
        <v>635</v>
      </c>
      <c r="G18" s="114">
        <v>584</v>
      </c>
      <c r="H18" s="114">
        <v>584</v>
      </c>
      <c r="I18" s="115">
        <v>44</v>
      </c>
      <c r="J18" s="116">
        <v>7.5342465753424657</v>
      </c>
    </row>
    <row r="19" spans="1:10" s="110" customFormat="1" ht="13.5" customHeight="1" x14ac:dyDescent="0.2">
      <c r="A19" s="120"/>
      <c r="B19" s="121" t="s">
        <v>112</v>
      </c>
      <c r="C19" s="113">
        <v>0.35178185155242858</v>
      </c>
      <c r="D19" s="114">
        <v>161</v>
      </c>
      <c r="E19" s="114">
        <v>152</v>
      </c>
      <c r="F19" s="114">
        <v>160</v>
      </c>
      <c r="G19" s="114">
        <v>129</v>
      </c>
      <c r="H19" s="114">
        <v>126</v>
      </c>
      <c r="I19" s="115">
        <v>35</v>
      </c>
      <c r="J19" s="116">
        <v>27.777777777777779</v>
      </c>
    </row>
    <row r="20" spans="1:10" s="110" customFormat="1" ht="13.5" customHeight="1" x14ac:dyDescent="0.2">
      <c r="A20" s="118" t="s">
        <v>113</v>
      </c>
      <c r="B20" s="122" t="s">
        <v>114</v>
      </c>
      <c r="C20" s="113">
        <v>65.597482902528029</v>
      </c>
      <c r="D20" s="114">
        <v>30022</v>
      </c>
      <c r="E20" s="114">
        <v>30172</v>
      </c>
      <c r="F20" s="114">
        <v>30783</v>
      </c>
      <c r="G20" s="114">
        <v>29991</v>
      </c>
      <c r="H20" s="114">
        <v>29836</v>
      </c>
      <c r="I20" s="115">
        <v>186</v>
      </c>
      <c r="J20" s="116">
        <v>0.62340796353398575</v>
      </c>
    </row>
    <row r="21" spans="1:10" s="110" customFormat="1" ht="13.5" customHeight="1" x14ac:dyDescent="0.2">
      <c r="A21" s="120"/>
      <c r="B21" s="122" t="s">
        <v>115</v>
      </c>
      <c r="C21" s="113">
        <v>34.402517097471979</v>
      </c>
      <c r="D21" s="114">
        <v>15745</v>
      </c>
      <c r="E21" s="114">
        <v>15767</v>
      </c>
      <c r="F21" s="114">
        <v>15824</v>
      </c>
      <c r="G21" s="114">
        <v>15622</v>
      </c>
      <c r="H21" s="114">
        <v>15343</v>
      </c>
      <c r="I21" s="115">
        <v>402</v>
      </c>
      <c r="J21" s="116">
        <v>2.6200873362445414</v>
      </c>
    </row>
    <row r="22" spans="1:10" s="110" customFormat="1" ht="13.5" customHeight="1" x14ac:dyDescent="0.2">
      <c r="A22" s="118" t="s">
        <v>113</v>
      </c>
      <c r="B22" s="122" t="s">
        <v>116</v>
      </c>
      <c r="C22" s="113">
        <v>84.709506849913694</v>
      </c>
      <c r="D22" s="114">
        <v>38769</v>
      </c>
      <c r="E22" s="114">
        <v>39005</v>
      </c>
      <c r="F22" s="114">
        <v>39261</v>
      </c>
      <c r="G22" s="114">
        <v>38465</v>
      </c>
      <c r="H22" s="114">
        <v>38421</v>
      </c>
      <c r="I22" s="115">
        <v>348</v>
      </c>
      <c r="J22" s="116">
        <v>0.90575466541734984</v>
      </c>
    </row>
    <row r="23" spans="1:10" s="110" customFormat="1" ht="13.5" customHeight="1" x14ac:dyDescent="0.2">
      <c r="A23" s="123"/>
      <c r="B23" s="124" t="s">
        <v>117</v>
      </c>
      <c r="C23" s="125">
        <v>15.262088404308781</v>
      </c>
      <c r="D23" s="114">
        <v>6985</v>
      </c>
      <c r="E23" s="114">
        <v>6922</v>
      </c>
      <c r="F23" s="114">
        <v>7334</v>
      </c>
      <c r="G23" s="114">
        <v>7134</v>
      </c>
      <c r="H23" s="114">
        <v>6741</v>
      </c>
      <c r="I23" s="115">
        <v>244</v>
      </c>
      <c r="J23" s="116">
        <v>3.619641002818573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15692</v>
      </c>
      <c r="E26" s="114">
        <v>16481</v>
      </c>
      <c r="F26" s="114">
        <v>16743</v>
      </c>
      <c r="G26" s="114">
        <v>16784</v>
      </c>
      <c r="H26" s="140">
        <v>16192</v>
      </c>
      <c r="I26" s="115">
        <v>-500</v>
      </c>
      <c r="J26" s="116">
        <v>-3.0879446640316206</v>
      </c>
    </row>
    <row r="27" spans="1:10" s="110" customFormat="1" ht="13.5" customHeight="1" x14ac:dyDescent="0.2">
      <c r="A27" s="118" t="s">
        <v>105</v>
      </c>
      <c r="B27" s="119" t="s">
        <v>106</v>
      </c>
      <c r="C27" s="113">
        <v>40.855212847310732</v>
      </c>
      <c r="D27" s="115">
        <v>6411</v>
      </c>
      <c r="E27" s="114">
        <v>6757</v>
      </c>
      <c r="F27" s="114">
        <v>6800</v>
      </c>
      <c r="G27" s="114">
        <v>6793</v>
      </c>
      <c r="H27" s="140">
        <v>6535</v>
      </c>
      <c r="I27" s="115">
        <v>-124</v>
      </c>
      <c r="J27" s="116">
        <v>-1.8974751338944147</v>
      </c>
    </row>
    <row r="28" spans="1:10" s="110" customFormat="1" ht="13.5" customHeight="1" x14ac:dyDescent="0.2">
      <c r="A28" s="120"/>
      <c r="B28" s="119" t="s">
        <v>107</v>
      </c>
      <c r="C28" s="113">
        <v>59.144787152689268</v>
      </c>
      <c r="D28" s="115">
        <v>9281</v>
      </c>
      <c r="E28" s="114">
        <v>9724</v>
      </c>
      <c r="F28" s="114">
        <v>9943</v>
      </c>
      <c r="G28" s="114">
        <v>9991</v>
      </c>
      <c r="H28" s="140">
        <v>9657</v>
      </c>
      <c r="I28" s="115">
        <v>-376</v>
      </c>
      <c r="J28" s="116">
        <v>-3.8935487211349282</v>
      </c>
    </row>
    <row r="29" spans="1:10" s="110" customFormat="1" ht="13.5" customHeight="1" x14ac:dyDescent="0.2">
      <c r="A29" s="118" t="s">
        <v>105</v>
      </c>
      <c r="B29" s="121" t="s">
        <v>108</v>
      </c>
      <c r="C29" s="113">
        <v>18.754779505480499</v>
      </c>
      <c r="D29" s="115">
        <v>2943</v>
      </c>
      <c r="E29" s="114">
        <v>3181</v>
      </c>
      <c r="F29" s="114">
        <v>3267</v>
      </c>
      <c r="G29" s="114">
        <v>3283</v>
      </c>
      <c r="H29" s="140">
        <v>3051</v>
      </c>
      <c r="I29" s="115">
        <v>-108</v>
      </c>
      <c r="J29" s="116">
        <v>-3.5398230088495577</v>
      </c>
    </row>
    <row r="30" spans="1:10" s="110" customFormat="1" ht="13.5" customHeight="1" x14ac:dyDescent="0.2">
      <c r="A30" s="118"/>
      <c r="B30" s="121" t="s">
        <v>109</v>
      </c>
      <c r="C30" s="113">
        <v>46.718072903390265</v>
      </c>
      <c r="D30" s="115">
        <v>7331</v>
      </c>
      <c r="E30" s="114">
        <v>7810</v>
      </c>
      <c r="F30" s="114">
        <v>8004</v>
      </c>
      <c r="G30" s="114">
        <v>8080</v>
      </c>
      <c r="H30" s="140">
        <v>7866</v>
      </c>
      <c r="I30" s="115">
        <v>-535</v>
      </c>
      <c r="J30" s="116">
        <v>-6.8014238494787698</v>
      </c>
    </row>
    <row r="31" spans="1:10" s="110" customFormat="1" ht="13.5" customHeight="1" x14ac:dyDescent="0.2">
      <c r="A31" s="118"/>
      <c r="B31" s="121" t="s">
        <v>110</v>
      </c>
      <c r="C31" s="113">
        <v>18.754779505480499</v>
      </c>
      <c r="D31" s="115">
        <v>2943</v>
      </c>
      <c r="E31" s="114">
        <v>3001</v>
      </c>
      <c r="F31" s="114">
        <v>2999</v>
      </c>
      <c r="G31" s="114">
        <v>2975</v>
      </c>
      <c r="H31" s="140">
        <v>2890</v>
      </c>
      <c r="I31" s="115">
        <v>53</v>
      </c>
      <c r="J31" s="116">
        <v>1.833910034602076</v>
      </c>
    </row>
    <row r="32" spans="1:10" s="110" customFormat="1" ht="13.5" customHeight="1" x14ac:dyDescent="0.2">
      <c r="A32" s="120"/>
      <c r="B32" s="121" t="s">
        <v>111</v>
      </c>
      <c r="C32" s="113">
        <v>15.772368085648738</v>
      </c>
      <c r="D32" s="115">
        <v>2475</v>
      </c>
      <c r="E32" s="114">
        <v>2489</v>
      </c>
      <c r="F32" s="114">
        <v>2473</v>
      </c>
      <c r="G32" s="114">
        <v>2446</v>
      </c>
      <c r="H32" s="140">
        <v>2385</v>
      </c>
      <c r="I32" s="115">
        <v>90</v>
      </c>
      <c r="J32" s="116">
        <v>3.7735849056603774</v>
      </c>
    </row>
    <row r="33" spans="1:10" s="110" customFormat="1" ht="13.5" customHeight="1" x14ac:dyDescent="0.2">
      <c r="A33" s="120"/>
      <c r="B33" s="121" t="s">
        <v>112</v>
      </c>
      <c r="C33" s="113">
        <v>1.4593423400458831</v>
      </c>
      <c r="D33" s="115">
        <v>229</v>
      </c>
      <c r="E33" s="114">
        <v>215</v>
      </c>
      <c r="F33" s="114">
        <v>207</v>
      </c>
      <c r="G33" s="114">
        <v>196</v>
      </c>
      <c r="H33" s="140">
        <v>181</v>
      </c>
      <c r="I33" s="115">
        <v>48</v>
      </c>
      <c r="J33" s="116">
        <v>26.519337016574585</v>
      </c>
    </row>
    <row r="34" spans="1:10" s="110" customFormat="1" ht="13.5" customHeight="1" x14ac:dyDescent="0.2">
      <c r="A34" s="118" t="s">
        <v>113</v>
      </c>
      <c r="B34" s="122" t="s">
        <v>116</v>
      </c>
      <c r="C34" s="113">
        <v>85.317359163905181</v>
      </c>
      <c r="D34" s="115">
        <v>13388</v>
      </c>
      <c r="E34" s="114">
        <v>14027</v>
      </c>
      <c r="F34" s="114">
        <v>14240</v>
      </c>
      <c r="G34" s="114">
        <v>14253</v>
      </c>
      <c r="H34" s="140">
        <v>13793</v>
      </c>
      <c r="I34" s="115">
        <v>-405</v>
      </c>
      <c r="J34" s="116">
        <v>-2.9362720220401655</v>
      </c>
    </row>
    <row r="35" spans="1:10" s="110" customFormat="1" ht="13.5" customHeight="1" x14ac:dyDescent="0.2">
      <c r="A35" s="118"/>
      <c r="B35" s="119" t="s">
        <v>117</v>
      </c>
      <c r="C35" s="113">
        <v>14.440479225082845</v>
      </c>
      <c r="D35" s="115">
        <v>2266</v>
      </c>
      <c r="E35" s="114">
        <v>2412</v>
      </c>
      <c r="F35" s="114">
        <v>2460</v>
      </c>
      <c r="G35" s="114">
        <v>2487</v>
      </c>
      <c r="H35" s="140">
        <v>2358</v>
      </c>
      <c r="I35" s="115">
        <v>-92</v>
      </c>
      <c r="J35" s="116">
        <v>-3.9016115351993212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9324</v>
      </c>
      <c r="E37" s="114">
        <v>9737</v>
      </c>
      <c r="F37" s="114">
        <v>9801</v>
      </c>
      <c r="G37" s="114">
        <v>9974</v>
      </c>
      <c r="H37" s="140">
        <v>9739</v>
      </c>
      <c r="I37" s="115">
        <v>-415</v>
      </c>
      <c r="J37" s="116">
        <v>-4.2612177841667522</v>
      </c>
    </row>
    <row r="38" spans="1:10" s="110" customFormat="1" ht="13.5" customHeight="1" x14ac:dyDescent="0.2">
      <c r="A38" s="118" t="s">
        <v>105</v>
      </c>
      <c r="B38" s="119" t="s">
        <v>106</v>
      </c>
      <c r="C38" s="113">
        <v>39.83268983268983</v>
      </c>
      <c r="D38" s="115">
        <v>3714</v>
      </c>
      <c r="E38" s="114">
        <v>3887</v>
      </c>
      <c r="F38" s="114">
        <v>3867</v>
      </c>
      <c r="G38" s="114">
        <v>3930</v>
      </c>
      <c r="H38" s="140">
        <v>3840</v>
      </c>
      <c r="I38" s="115">
        <v>-126</v>
      </c>
      <c r="J38" s="116">
        <v>-3.28125</v>
      </c>
    </row>
    <row r="39" spans="1:10" s="110" customFormat="1" ht="13.5" customHeight="1" x14ac:dyDescent="0.2">
      <c r="A39" s="120"/>
      <c r="B39" s="119" t="s">
        <v>107</v>
      </c>
      <c r="C39" s="113">
        <v>60.16731016731017</v>
      </c>
      <c r="D39" s="115">
        <v>5610</v>
      </c>
      <c r="E39" s="114">
        <v>5850</v>
      </c>
      <c r="F39" s="114">
        <v>5934</v>
      </c>
      <c r="G39" s="114">
        <v>6044</v>
      </c>
      <c r="H39" s="140">
        <v>5899</v>
      </c>
      <c r="I39" s="115">
        <v>-289</v>
      </c>
      <c r="J39" s="116">
        <v>-4.8991354466858787</v>
      </c>
    </row>
    <row r="40" spans="1:10" s="110" customFormat="1" ht="13.5" customHeight="1" x14ac:dyDescent="0.2">
      <c r="A40" s="118" t="s">
        <v>105</v>
      </c>
      <c r="B40" s="121" t="s">
        <v>108</v>
      </c>
      <c r="C40" s="113">
        <v>23.873873873873872</v>
      </c>
      <c r="D40" s="115">
        <v>2226</v>
      </c>
      <c r="E40" s="114">
        <v>2367</v>
      </c>
      <c r="F40" s="114">
        <v>2393</v>
      </c>
      <c r="G40" s="114">
        <v>2496</v>
      </c>
      <c r="H40" s="140">
        <v>2301</v>
      </c>
      <c r="I40" s="115">
        <v>-75</v>
      </c>
      <c r="J40" s="116">
        <v>-3.259452411994785</v>
      </c>
    </row>
    <row r="41" spans="1:10" s="110" customFormat="1" ht="13.5" customHeight="1" x14ac:dyDescent="0.2">
      <c r="A41" s="118"/>
      <c r="B41" s="121" t="s">
        <v>109</v>
      </c>
      <c r="C41" s="113">
        <v>31.241956241956242</v>
      </c>
      <c r="D41" s="115">
        <v>2913</v>
      </c>
      <c r="E41" s="114">
        <v>3124</v>
      </c>
      <c r="F41" s="114">
        <v>3152</v>
      </c>
      <c r="G41" s="114">
        <v>3243</v>
      </c>
      <c r="H41" s="140">
        <v>3283</v>
      </c>
      <c r="I41" s="115">
        <v>-370</v>
      </c>
      <c r="J41" s="116">
        <v>-11.270179713676516</v>
      </c>
    </row>
    <row r="42" spans="1:10" s="110" customFormat="1" ht="13.5" customHeight="1" x14ac:dyDescent="0.2">
      <c r="A42" s="118"/>
      <c r="B42" s="121" t="s">
        <v>110</v>
      </c>
      <c r="C42" s="113">
        <v>18.961818961818963</v>
      </c>
      <c r="D42" s="115">
        <v>1768</v>
      </c>
      <c r="E42" s="114">
        <v>1818</v>
      </c>
      <c r="F42" s="114">
        <v>1843</v>
      </c>
      <c r="G42" s="114">
        <v>1846</v>
      </c>
      <c r="H42" s="140">
        <v>1831</v>
      </c>
      <c r="I42" s="115">
        <v>-63</v>
      </c>
      <c r="J42" s="116">
        <v>-3.4407427635172039</v>
      </c>
    </row>
    <row r="43" spans="1:10" s="110" customFormat="1" ht="13.5" customHeight="1" x14ac:dyDescent="0.2">
      <c r="A43" s="120"/>
      <c r="B43" s="121" t="s">
        <v>111</v>
      </c>
      <c r="C43" s="113">
        <v>25.922350922350923</v>
      </c>
      <c r="D43" s="115">
        <v>2417</v>
      </c>
      <c r="E43" s="114">
        <v>2428</v>
      </c>
      <c r="F43" s="114">
        <v>2413</v>
      </c>
      <c r="G43" s="114">
        <v>2389</v>
      </c>
      <c r="H43" s="140">
        <v>2324</v>
      </c>
      <c r="I43" s="115">
        <v>93</v>
      </c>
      <c r="J43" s="116">
        <v>4.0017211703958688</v>
      </c>
    </row>
    <row r="44" spans="1:10" s="110" customFormat="1" ht="13.5" customHeight="1" x14ac:dyDescent="0.2">
      <c r="A44" s="120"/>
      <c r="B44" s="121" t="s">
        <v>112</v>
      </c>
      <c r="C44" s="113">
        <v>2.3058773058773059</v>
      </c>
      <c r="D44" s="115">
        <v>215</v>
      </c>
      <c r="E44" s="114">
        <v>200</v>
      </c>
      <c r="F44" s="114">
        <v>194</v>
      </c>
      <c r="G44" s="114">
        <v>184</v>
      </c>
      <c r="H44" s="140">
        <v>171</v>
      </c>
      <c r="I44" s="115">
        <v>44</v>
      </c>
      <c r="J44" s="116">
        <v>25.730994152046783</v>
      </c>
    </row>
    <row r="45" spans="1:10" s="110" customFormat="1" ht="13.5" customHeight="1" x14ac:dyDescent="0.2">
      <c r="A45" s="118" t="s">
        <v>113</v>
      </c>
      <c r="B45" s="122" t="s">
        <v>116</v>
      </c>
      <c r="C45" s="113">
        <v>86.121836121836125</v>
      </c>
      <c r="D45" s="115">
        <v>8030</v>
      </c>
      <c r="E45" s="114">
        <v>8359</v>
      </c>
      <c r="F45" s="114">
        <v>8386</v>
      </c>
      <c r="G45" s="114">
        <v>8515</v>
      </c>
      <c r="H45" s="140">
        <v>8297</v>
      </c>
      <c r="I45" s="115">
        <v>-267</v>
      </c>
      <c r="J45" s="116">
        <v>-3.2180306134747498</v>
      </c>
    </row>
    <row r="46" spans="1:10" s="110" customFormat="1" ht="13.5" customHeight="1" x14ac:dyDescent="0.2">
      <c r="A46" s="118"/>
      <c r="B46" s="119" t="s">
        <v>117</v>
      </c>
      <c r="C46" s="113">
        <v>13.47061347061347</v>
      </c>
      <c r="D46" s="115">
        <v>1256</v>
      </c>
      <c r="E46" s="114">
        <v>1336</v>
      </c>
      <c r="F46" s="114">
        <v>1372</v>
      </c>
      <c r="G46" s="114">
        <v>1415</v>
      </c>
      <c r="H46" s="140">
        <v>1401</v>
      </c>
      <c r="I46" s="115">
        <v>-145</v>
      </c>
      <c r="J46" s="116">
        <v>-10.349750178443969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6368</v>
      </c>
      <c r="E48" s="114">
        <v>6744</v>
      </c>
      <c r="F48" s="114">
        <v>6942</v>
      </c>
      <c r="G48" s="114">
        <v>6810</v>
      </c>
      <c r="H48" s="140">
        <v>6453</v>
      </c>
      <c r="I48" s="115">
        <v>-85</v>
      </c>
      <c r="J48" s="116">
        <v>-1.3172167983883465</v>
      </c>
    </row>
    <row r="49" spans="1:12" s="110" customFormat="1" ht="13.5" customHeight="1" x14ac:dyDescent="0.2">
      <c r="A49" s="118" t="s">
        <v>105</v>
      </c>
      <c r="B49" s="119" t="s">
        <v>106</v>
      </c>
      <c r="C49" s="113">
        <v>42.352386934673369</v>
      </c>
      <c r="D49" s="115">
        <v>2697</v>
      </c>
      <c r="E49" s="114">
        <v>2870</v>
      </c>
      <c r="F49" s="114">
        <v>2933</v>
      </c>
      <c r="G49" s="114">
        <v>2863</v>
      </c>
      <c r="H49" s="140">
        <v>2695</v>
      </c>
      <c r="I49" s="115">
        <v>2</v>
      </c>
      <c r="J49" s="116">
        <v>7.4211502782931357E-2</v>
      </c>
    </row>
    <row r="50" spans="1:12" s="110" customFormat="1" ht="13.5" customHeight="1" x14ac:dyDescent="0.2">
      <c r="A50" s="120"/>
      <c r="B50" s="119" t="s">
        <v>107</v>
      </c>
      <c r="C50" s="113">
        <v>57.647613065326631</v>
      </c>
      <c r="D50" s="115">
        <v>3671</v>
      </c>
      <c r="E50" s="114">
        <v>3874</v>
      </c>
      <c r="F50" s="114">
        <v>4009</v>
      </c>
      <c r="G50" s="114">
        <v>3947</v>
      </c>
      <c r="H50" s="140">
        <v>3758</v>
      </c>
      <c r="I50" s="115">
        <v>-87</v>
      </c>
      <c r="J50" s="116">
        <v>-2.3150612027674295</v>
      </c>
    </row>
    <row r="51" spans="1:12" s="110" customFormat="1" ht="13.5" customHeight="1" x14ac:dyDescent="0.2">
      <c r="A51" s="118" t="s">
        <v>105</v>
      </c>
      <c r="B51" s="121" t="s">
        <v>108</v>
      </c>
      <c r="C51" s="113">
        <v>11.259422110552764</v>
      </c>
      <c r="D51" s="115">
        <v>717</v>
      </c>
      <c r="E51" s="114">
        <v>814</v>
      </c>
      <c r="F51" s="114">
        <v>874</v>
      </c>
      <c r="G51" s="114">
        <v>787</v>
      </c>
      <c r="H51" s="140">
        <v>750</v>
      </c>
      <c r="I51" s="115">
        <v>-33</v>
      </c>
      <c r="J51" s="116">
        <v>-4.4000000000000004</v>
      </c>
    </row>
    <row r="52" spans="1:12" s="110" customFormat="1" ht="13.5" customHeight="1" x14ac:dyDescent="0.2">
      <c r="A52" s="118"/>
      <c r="B52" s="121" t="s">
        <v>109</v>
      </c>
      <c r="C52" s="113">
        <v>69.378140703517587</v>
      </c>
      <c r="D52" s="115">
        <v>4418</v>
      </c>
      <c r="E52" s="114">
        <v>4686</v>
      </c>
      <c r="F52" s="114">
        <v>4852</v>
      </c>
      <c r="G52" s="114">
        <v>4837</v>
      </c>
      <c r="H52" s="140">
        <v>4583</v>
      </c>
      <c r="I52" s="115">
        <v>-165</v>
      </c>
      <c r="J52" s="116">
        <v>-3.6002618372245254</v>
      </c>
    </row>
    <row r="53" spans="1:12" s="110" customFormat="1" ht="13.5" customHeight="1" x14ac:dyDescent="0.2">
      <c r="A53" s="118"/>
      <c r="B53" s="121" t="s">
        <v>110</v>
      </c>
      <c r="C53" s="113">
        <v>18.451633165829147</v>
      </c>
      <c r="D53" s="115">
        <v>1175</v>
      </c>
      <c r="E53" s="114">
        <v>1183</v>
      </c>
      <c r="F53" s="114">
        <v>1156</v>
      </c>
      <c r="G53" s="114">
        <v>1129</v>
      </c>
      <c r="H53" s="140">
        <v>1059</v>
      </c>
      <c r="I53" s="115">
        <v>116</v>
      </c>
      <c r="J53" s="116">
        <v>10.953729933899906</v>
      </c>
    </row>
    <row r="54" spans="1:12" s="110" customFormat="1" ht="13.5" customHeight="1" x14ac:dyDescent="0.2">
      <c r="A54" s="120"/>
      <c r="B54" s="121" t="s">
        <v>111</v>
      </c>
      <c r="C54" s="113">
        <v>0.91080402010050254</v>
      </c>
      <c r="D54" s="115">
        <v>58</v>
      </c>
      <c r="E54" s="114">
        <v>61</v>
      </c>
      <c r="F54" s="114">
        <v>60</v>
      </c>
      <c r="G54" s="114">
        <v>57</v>
      </c>
      <c r="H54" s="140">
        <v>61</v>
      </c>
      <c r="I54" s="115">
        <v>-3</v>
      </c>
      <c r="J54" s="116">
        <v>-4.918032786885246</v>
      </c>
    </row>
    <row r="55" spans="1:12" s="110" customFormat="1" ht="13.5" customHeight="1" x14ac:dyDescent="0.2">
      <c r="A55" s="120"/>
      <c r="B55" s="121" t="s">
        <v>112</v>
      </c>
      <c r="C55" s="113">
        <v>0.21984924623115579</v>
      </c>
      <c r="D55" s="115">
        <v>14</v>
      </c>
      <c r="E55" s="114">
        <v>15</v>
      </c>
      <c r="F55" s="114">
        <v>13</v>
      </c>
      <c r="G55" s="114">
        <v>12</v>
      </c>
      <c r="H55" s="140">
        <v>10</v>
      </c>
      <c r="I55" s="115">
        <v>4</v>
      </c>
      <c r="J55" s="116">
        <v>40</v>
      </c>
    </row>
    <row r="56" spans="1:12" s="110" customFormat="1" ht="13.5" customHeight="1" x14ac:dyDescent="0.2">
      <c r="A56" s="118" t="s">
        <v>113</v>
      </c>
      <c r="B56" s="122" t="s">
        <v>116</v>
      </c>
      <c r="C56" s="113">
        <v>84.139447236180899</v>
      </c>
      <c r="D56" s="115">
        <v>5358</v>
      </c>
      <c r="E56" s="114">
        <v>5668</v>
      </c>
      <c r="F56" s="114">
        <v>5854</v>
      </c>
      <c r="G56" s="114">
        <v>5738</v>
      </c>
      <c r="H56" s="140">
        <v>5496</v>
      </c>
      <c r="I56" s="115">
        <v>-138</v>
      </c>
      <c r="J56" s="116">
        <v>-2.5109170305676858</v>
      </c>
    </row>
    <row r="57" spans="1:12" s="110" customFormat="1" ht="13.5" customHeight="1" x14ac:dyDescent="0.2">
      <c r="A57" s="142"/>
      <c r="B57" s="124" t="s">
        <v>117</v>
      </c>
      <c r="C57" s="125">
        <v>15.860552763819095</v>
      </c>
      <c r="D57" s="143">
        <v>1010</v>
      </c>
      <c r="E57" s="144">
        <v>1076</v>
      </c>
      <c r="F57" s="144">
        <v>1088</v>
      </c>
      <c r="G57" s="144">
        <v>1072</v>
      </c>
      <c r="H57" s="145">
        <v>957</v>
      </c>
      <c r="I57" s="143">
        <v>53</v>
      </c>
      <c r="J57" s="146">
        <v>5.5381400208986413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45767</v>
      </c>
      <c r="E12" s="236">
        <v>45939</v>
      </c>
      <c r="F12" s="114">
        <v>46607</v>
      </c>
      <c r="G12" s="114">
        <v>45613</v>
      </c>
      <c r="H12" s="140">
        <v>45179</v>
      </c>
      <c r="I12" s="115">
        <v>588</v>
      </c>
      <c r="J12" s="116">
        <v>1.301489630137896</v>
      </c>
    </row>
    <row r="13" spans="1:15" s="110" customFormat="1" ht="12" customHeight="1" x14ac:dyDescent="0.2">
      <c r="A13" s="118" t="s">
        <v>105</v>
      </c>
      <c r="B13" s="119" t="s">
        <v>106</v>
      </c>
      <c r="C13" s="113">
        <v>49.339043415561427</v>
      </c>
      <c r="D13" s="115">
        <v>22581</v>
      </c>
      <c r="E13" s="114">
        <v>22613</v>
      </c>
      <c r="F13" s="114">
        <v>23040</v>
      </c>
      <c r="G13" s="114">
        <v>22508</v>
      </c>
      <c r="H13" s="140">
        <v>22291</v>
      </c>
      <c r="I13" s="115">
        <v>290</v>
      </c>
      <c r="J13" s="116">
        <v>1.3009734870575569</v>
      </c>
    </row>
    <row r="14" spans="1:15" s="110" customFormat="1" ht="12" customHeight="1" x14ac:dyDescent="0.2">
      <c r="A14" s="118"/>
      <c r="B14" s="119" t="s">
        <v>107</v>
      </c>
      <c r="C14" s="113">
        <v>50.660956584438573</v>
      </c>
      <c r="D14" s="115">
        <v>23186</v>
      </c>
      <c r="E14" s="114">
        <v>23326</v>
      </c>
      <c r="F14" s="114">
        <v>23567</v>
      </c>
      <c r="G14" s="114">
        <v>23105</v>
      </c>
      <c r="H14" s="140">
        <v>22888</v>
      </c>
      <c r="I14" s="115">
        <v>298</v>
      </c>
      <c r="J14" s="116">
        <v>1.3019923103809856</v>
      </c>
    </row>
    <row r="15" spans="1:15" s="110" customFormat="1" ht="12" customHeight="1" x14ac:dyDescent="0.2">
      <c r="A15" s="118" t="s">
        <v>105</v>
      </c>
      <c r="B15" s="121" t="s">
        <v>108</v>
      </c>
      <c r="C15" s="113">
        <v>9.3058317128061709</v>
      </c>
      <c r="D15" s="115">
        <v>4259</v>
      </c>
      <c r="E15" s="114">
        <v>4453</v>
      </c>
      <c r="F15" s="114">
        <v>4648</v>
      </c>
      <c r="G15" s="114">
        <v>4238</v>
      </c>
      <c r="H15" s="140">
        <v>4284</v>
      </c>
      <c r="I15" s="115">
        <v>-25</v>
      </c>
      <c r="J15" s="116">
        <v>-0.58356676003734831</v>
      </c>
    </row>
    <row r="16" spans="1:15" s="110" customFormat="1" ht="12" customHeight="1" x14ac:dyDescent="0.2">
      <c r="A16" s="118"/>
      <c r="B16" s="121" t="s">
        <v>109</v>
      </c>
      <c r="C16" s="113">
        <v>67.701619070509324</v>
      </c>
      <c r="D16" s="115">
        <v>30985</v>
      </c>
      <c r="E16" s="114">
        <v>31070</v>
      </c>
      <c r="F16" s="114">
        <v>31585</v>
      </c>
      <c r="G16" s="114">
        <v>31289</v>
      </c>
      <c r="H16" s="140">
        <v>31038</v>
      </c>
      <c r="I16" s="115">
        <v>-53</v>
      </c>
      <c r="J16" s="116">
        <v>-0.17075842515626008</v>
      </c>
    </row>
    <row r="17" spans="1:10" s="110" customFormat="1" ht="12" customHeight="1" x14ac:dyDescent="0.2">
      <c r="A17" s="118"/>
      <c r="B17" s="121" t="s">
        <v>110</v>
      </c>
      <c r="C17" s="113">
        <v>21.620381497585598</v>
      </c>
      <c r="D17" s="115">
        <v>9895</v>
      </c>
      <c r="E17" s="114">
        <v>9782</v>
      </c>
      <c r="F17" s="114">
        <v>9739</v>
      </c>
      <c r="G17" s="114">
        <v>9502</v>
      </c>
      <c r="H17" s="140">
        <v>9273</v>
      </c>
      <c r="I17" s="115">
        <v>622</v>
      </c>
      <c r="J17" s="116">
        <v>6.707645853553327</v>
      </c>
    </row>
    <row r="18" spans="1:10" s="110" customFormat="1" ht="12" customHeight="1" x14ac:dyDescent="0.2">
      <c r="A18" s="120"/>
      <c r="B18" s="121" t="s">
        <v>111</v>
      </c>
      <c r="C18" s="113">
        <v>1.3721677190989141</v>
      </c>
      <c r="D18" s="115">
        <v>628</v>
      </c>
      <c r="E18" s="114">
        <v>634</v>
      </c>
      <c r="F18" s="114">
        <v>635</v>
      </c>
      <c r="G18" s="114">
        <v>584</v>
      </c>
      <c r="H18" s="140">
        <v>584</v>
      </c>
      <c r="I18" s="115">
        <v>44</v>
      </c>
      <c r="J18" s="116">
        <v>7.5342465753424657</v>
      </c>
    </row>
    <row r="19" spans="1:10" s="110" customFormat="1" ht="12" customHeight="1" x14ac:dyDescent="0.2">
      <c r="A19" s="120"/>
      <c r="B19" s="121" t="s">
        <v>112</v>
      </c>
      <c r="C19" s="113">
        <v>0.35178185155242858</v>
      </c>
      <c r="D19" s="115">
        <v>161</v>
      </c>
      <c r="E19" s="114">
        <v>152</v>
      </c>
      <c r="F19" s="114">
        <v>160</v>
      </c>
      <c r="G19" s="114">
        <v>129</v>
      </c>
      <c r="H19" s="140">
        <v>126</v>
      </c>
      <c r="I19" s="115">
        <v>35</v>
      </c>
      <c r="J19" s="116">
        <v>27.777777777777779</v>
      </c>
    </row>
    <row r="20" spans="1:10" s="110" customFormat="1" ht="12" customHeight="1" x14ac:dyDescent="0.2">
      <c r="A20" s="118" t="s">
        <v>113</v>
      </c>
      <c r="B20" s="119" t="s">
        <v>181</v>
      </c>
      <c r="C20" s="113">
        <v>65.597482902528029</v>
      </c>
      <c r="D20" s="115">
        <v>30022</v>
      </c>
      <c r="E20" s="114">
        <v>30172</v>
      </c>
      <c r="F20" s="114">
        <v>30783</v>
      </c>
      <c r="G20" s="114">
        <v>29991</v>
      </c>
      <c r="H20" s="140">
        <v>29836</v>
      </c>
      <c r="I20" s="115">
        <v>186</v>
      </c>
      <c r="J20" s="116">
        <v>0.62340796353398575</v>
      </c>
    </row>
    <row r="21" spans="1:10" s="110" customFormat="1" ht="12" customHeight="1" x14ac:dyDescent="0.2">
      <c r="A21" s="118"/>
      <c r="B21" s="119" t="s">
        <v>182</v>
      </c>
      <c r="C21" s="113">
        <v>34.402517097471979</v>
      </c>
      <c r="D21" s="115">
        <v>15745</v>
      </c>
      <c r="E21" s="114">
        <v>15767</v>
      </c>
      <c r="F21" s="114">
        <v>15824</v>
      </c>
      <c r="G21" s="114">
        <v>15622</v>
      </c>
      <c r="H21" s="140">
        <v>15343</v>
      </c>
      <c r="I21" s="115">
        <v>402</v>
      </c>
      <c r="J21" s="116">
        <v>2.6200873362445414</v>
      </c>
    </row>
    <row r="22" spans="1:10" s="110" customFormat="1" ht="12" customHeight="1" x14ac:dyDescent="0.2">
      <c r="A22" s="118" t="s">
        <v>113</v>
      </c>
      <c r="B22" s="119" t="s">
        <v>116</v>
      </c>
      <c r="C22" s="113">
        <v>84.709506849913694</v>
      </c>
      <c r="D22" s="115">
        <v>38769</v>
      </c>
      <c r="E22" s="114">
        <v>39005</v>
      </c>
      <c r="F22" s="114">
        <v>39261</v>
      </c>
      <c r="G22" s="114">
        <v>38465</v>
      </c>
      <c r="H22" s="140">
        <v>38421</v>
      </c>
      <c r="I22" s="115">
        <v>348</v>
      </c>
      <c r="J22" s="116">
        <v>0.90575466541734984</v>
      </c>
    </row>
    <row r="23" spans="1:10" s="110" customFormat="1" ht="12" customHeight="1" x14ac:dyDescent="0.2">
      <c r="A23" s="118"/>
      <c r="B23" s="119" t="s">
        <v>117</v>
      </c>
      <c r="C23" s="113">
        <v>15.262088404308781</v>
      </c>
      <c r="D23" s="115">
        <v>6985</v>
      </c>
      <c r="E23" s="114">
        <v>6922</v>
      </c>
      <c r="F23" s="114">
        <v>7334</v>
      </c>
      <c r="G23" s="114">
        <v>7134</v>
      </c>
      <c r="H23" s="140">
        <v>6741</v>
      </c>
      <c r="I23" s="115">
        <v>244</v>
      </c>
      <c r="J23" s="116">
        <v>3.619641002818573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72143</v>
      </c>
      <c r="E64" s="236">
        <v>72496</v>
      </c>
      <c r="F64" s="236">
        <v>72977</v>
      </c>
      <c r="G64" s="236">
        <v>71676</v>
      </c>
      <c r="H64" s="140">
        <v>71316</v>
      </c>
      <c r="I64" s="115">
        <v>827</v>
      </c>
      <c r="J64" s="116">
        <v>1.1596275730551349</v>
      </c>
    </row>
    <row r="65" spans="1:12" s="110" customFormat="1" ht="12" customHeight="1" x14ac:dyDescent="0.2">
      <c r="A65" s="118" t="s">
        <v>105</v>
      </c>
      <c r="B65" s="119" t="s">
        <v>106</v>
      </c>
      <c r="C65" s="113">
        <v>52.133956170383819</v>
      </c>
      <c r="D65" s="235">
        <v>37611</v>
      </c>
      <c r="E65" s="236">
        <v>37751</v>
      </c>
      <c r="F65" s="236">
        <v>38049</v>
      </c>
      <c r="G65" s="236">
        <v>37343</v>
      </c>
      <c r="H65" s="140">
        <v>37134</v>
      </c>
      <c r="I65" s="115">
        <v>477</v>
      </c>
      <c r="J65" s="116">
        <v>1.2845370819195348</v>
      </c>
    </row>
    <row r="66" spans="1:12" s="110" customFormat="1" ht="12" customHeight="1" x14ac:dyDescent="0.2">
      <c r="A66" s="118"/>
      <c r="B66" s="119" t="s">
        <v>107</v>
      </c>
      <c r="C66" s="113">
        <v>47.866043829616181</v>
      </c>
      <c r="D66" s="235">
        <v>34532</v>
      </c>
      <c r="E66" s="236">
        <v>34745</v>
      </c>
      <c r="F66" s="236">
        <v>34928</v>
      </c>
      <c r="G66" s="236">
        <v>34333</v>
      </c>
      <c r="H66" s="140">
        <v>34182</v>
      </c>
      <c r="I66" s="115">
        <v>350</v>
      </c>
      <c r="J66" s="116">
        <v>1.023930723772746</v>
      </c>
    </row>
    <row r="67" spans="1:12" s="110" customFormat="1" ht="12" customHeight="1" x14ac:dyDescent="0.2">
      <c r="A67" s="118" t="s">
        <v>105</v>
      </c>
      <c r="B67" s="121" t="s">
        <v>108</v>
      </c>
      <c r="C67" s="113">
        <v>9.4284961811956816</v>
      </c>
      <c r="D67" s="235">
        <v>6802</v>
      </c>
      <c r="E67" s="236">
        <v>7143</v>
      </c>
      <c r="F67" s="236">
        <v>7384</v>
      </c>
      <c r="G67" s="236">
        <v>6674</v>
      </c>
      <c r="H67" s="140">
        <v>6792</v>
      </c>
      <c r="I67" s="115">
        <v>10</v>
      </c>
      <c r="J67" s="116">
        <v>0.14723203769140164</v>
      </c>
    </row>
    <row r="68" spans="1:12" s="110" customFormat="1" ht="12" customHeight="1" x14ac:dyDescent="0.2">
      <c r="A68" s="118"/>
      <c r="B68" s="121" t="s">
        <v>109</v>
      </c>
      <c r="C68" s="113">
        <v>67.113926507076229</v>
      </c>
      <c r="D68" s="235">
        <v>48418</v>
      </c>
      <c r="E68" s="236">
        <v>48591</v>
      </c>
      <c r="F68" s="236">
        <v>49030</v>
      </c>
      <c r="G68" s="236">
        <v>48805</v>
      </c>
      <c r="H68" s="140">
        <v>48683</v>
      </c>
      <c r="I68" s="115">
        <v>-265</v>
      </c>
      <c r="J68" s="116">
        <v>-0.54433785921163447</v>
      </c>
    </row>
    <row r="69" spans="1:12" s="110" customFormat="1" ht="12" customHeight="1" x14ac:dyDescent="0.2">
      <c r="A69" s="118"/>
      <c r="B69" s="121" t="s">
        <v>110</v>
      </c>
      <c r="C69" s="113">
        <v>22.197579806772659</v>
      </c>
      <c r="D69" s="235">
        <v>16014</v>
      </c>
      <c r="E69" s="236">
        <v>15845</v>
      </c>
      <c r="F69" s="236">
        <v>15661</v>
      </c>
      <c r="G69" s="236">
        <v>15358</v>
      </c>
      <c r="H69" s="140">
        <v>15016</v>
      </c>
      <c r="I69" s="115">
        <v>998</v>
      </c>
      <c r="J69" s="116">
        <v>6.6462440063931805</v>
      </c>
    </row>
    <row r="70" spans="1:12" s="110" customFormat="1" ht="12" customHeight="1" x14ac:dyDescent="0.2">
      <c r="A70" s="120"/>
      <c r="B70" s="121" t="s">
        <v>111</v>
      </c>
      <c r="C70" s="113">
        <v>1.2599975049554357</v>
      </c>
      <c r="D70" s="235">
        <v>909</v>
      </c>
      <c r="E70" s="236">
        <v>917</v>
      </c>
      <c r="F70" s="236">
        <v>902</v>
      </c>
      <c r="G70" s="236">
        <v>839</v>
      </c>
      <c r="H70" s="140">
        <v>825</v>
      </c>
      <c r="I70" s="115">
        <v>84</v>
      </c>
      <c r="J70" s="116">
        <v>10.181818181818182</v>
      </c>
    </row>
    <row r="71" spans="1:12" s="110" customFormat="1" ht="12" customHeight="1" x14ac:dyDescent="0.2">
      <c r="A71" s="120"/>
      <c r="B71" s="121" t="s">
        <v>112</v>
      </c>
      <c r="C71" s="113">
        <v>0.3520785107356223</v>
      </c>
      <c r="D71" s="235">
        <v>254</v>
      </c>
      <c r="E71" s="236">
        <v>251</v>
      </c>
      <c r="F71" s="236">
        <v>241</v>
      </c>
      <c r="G71" s="236">
        <v>196</v>
      </c>
      <c r="H71" s="140">
        <v>186</v>
      </c>
      <c r="I71" s="115">
        <v>68</v>
      </c>
      <c r="J71" s="116">
        <v>36.55913978494624</v>
      </c>
    </row>
    <row r="72" spans="1:12" s="110" customFormat="1" ht="12" customHeight="1" x14ac:dyDescent="0.2">
      <c r="A72" s="118" t="s">
        <v>113</v>
      </c>
      <c r="B72" s="119" t="s">
        <v>181</v>
      </c>
      <c r="C72" s="113">
        <v>69.864020071247381</v>
      </c>
      <c r="D72" s="235">
        <v>50402</v>
      </c>
      <c r="E72" s="236">
        <v>50676</v>
      </c>
      <c r="F72" s="236">
        <v>51166</v>
      </c>
      <c r="G72" s="236">
        <v>50150</v>
      </c>
      <c r="H72" s="140">
        <v>50119</v>
      </c>
      <c r="I72" s="115">
        <v>283</v>
      </c>
      <c r="J72" s="116">
        <v>0.56465611843811725</v>
      </c>
    </row>
    <row r="73" spans="1:12" s="110" customFormat="1" ht="12" customHeight="1" x14ac:dyDescent="0.2">
      <c r="A73" s="118"/>
      <c r="B73" s="119" t="s">
        <v>182</v>
      </c>
      <c r="C73" s="113">
        <v>30.135979928752615</v>
      </c>
      <c r="D73" s="115">
        <v>21741</v>
      </c>
      <c r="E73" s="114">
        <v>21820</v>
      </c>
      <c r="F73" s="114">
        <v>21811</v>
      </c>
      <c r="G73" s="114">
        <v>21526</v>
      </c>
      <c r="H73" s="140">
        <v>21197</v>
      </c>
      <c r="I73" s="115">
        <v>544</v>
      </c>
      <c r="J73" s="116">
        <v>2.5664009057885551</v>
      </c>
    </row>
    <row r="74" spans="1:12" s="110" customFormat="1" ht="12" customHeight="1" x14ac:dyDescent="0.2">
      <c r="A74" s="118" t="s">
        <v>113</v>
      </c>
      <c r="B74" s="119" t="s">
        <v>116</v>
      </c>
      <c r="C74" s="113">
        <v>87.89764772743024</v>
      </c>
      <c r="D74" s="115">
        <v>63412</v>
      </c>
      <c r="E74" s="114">
        <v>63779</v>
      </c>
      <c r="F74" s="114">
        <v>64075</v>
      </c>
      <c r="G74" s="114">
        <v>63078</v>
      </c>
      <c r="H74" s="140">
        <v>63167</v>
      </c>
      <c r="I74" s="115">
        <v>245</v>
      </c>
      <c r="J74" s="116">
        <v>0.38786075007519749</v>
      </c>
    </row>
    <row r="75" spans="1:12" s="110" customFormat="1" ht="12" customHeight="1" x14ac:dyDescent="0.2">
      <c r="A75" s="142"/>
      <c r="B75" s="124" t="s">
        <v>117</v>
      </c>
      <c r="C75" s="125">
        <v>12.059382060629583</v>
      </c>
      <c r="D75" s="143">
        <v>8700</v>
      </c>
      <c r="E75" s="144">
        <v>8687</v>
      </c>
      <c r="F75" s="144">
        <v>8871</v>
      </c>
      <c r="G75" s="144">
        <v>8562</v>
      </c>
      <c r="H75" s="145">
        <v>8112</v>
      </c>
      <c r="I75" s="143">
        <v>588</v>
      </c>
      <c r="J75" s="146">
        <v>7.2485207100591715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45767</v>
      </c>
      <c r="G11" s="114">
        <v>45939</v>
      </c>
      <c r="H11" s="114">
        <v>46607</v>
      </c>
      <c r="I11" s="114">
        <v>45613</v>
      </c>
      <c r="J11" s="140">
        <v>45179</v>
      </c>
      <c r="K11" s="114">
        <v>588</v>
      </c>
      <c r="L11" s="116">
        <v>1.301489630137896</v>
      </c>
    </row>
    <row r="12" spans="1:17" s="110" customFormat="1" ht="24.95" customHeight="1" x14ac:dyDescent="0.2">
      <c r="A12" s="604" t="s">
        <v>185</v>
      </c>
      <c r="B12" s="605"/>
      <c r="C12" s="605"/>
      <c r="D12" s="606"/>
      <c r="E12" s="113">
        <v>49.339043415561427</v>
      </c>
      <c r="F12" s="115">
        <v>22581</v>
      </c>
      <c r="G12" s="114">
        <v>22613</v>
      </c>
      <c r="H12" s="114">
        <v>23040</v>
      </c>
      <c r="I12" s="114">
        <v>22508</v>
      </c>
      <c r="J12" s="140">
        <v>22291</v>
      </c>
      <c r="K12" s="114">
        <v>290</v>
      </c>
      <c r="L12" s="116">
        <v>1.3009734870575569</v>
      </c>
    </row>
    <row r="13" spans="1:17" s="110" customFormat="1" ht="15" customHeight="1" x14ac:dyDescent="0.2">
      <c r="A13" s="120"/>
      <c r="B13" s="612" t="s">
        <v>107</v>
      </c>
      <c r="C13" s="612"/>
      <c r="E13" s="113">
        <v>50.660956584438573</v>
      </c>
      <c r="F13" s="115">
        <v>23186</v>
      </c>
      <c r="G13" s="114">
        <v>23326</v>
      </c>
      <c r="H13" s="114">
        <v>23567</v>
      </c>
      <c r="I13" s="114">
        <v>23105</v>
      </c>
      <c r="J13" s="140">
        <v>22888</v>
      </c>
      <c r="K13" s="114">
        <v>298</v>
      </c>
      <c r="L13" s="116">
        <v>1.3019923103809856</v>
      </c>
    </row>
    <row r="14" spans="1:17" s="110" customFormat="1" ht="24.95" customHeight="1" x14ac:dyDescent="0.2">
      <c r="A14" s="604" t="s">
        <v>186</v>
      </c>
      <c r="B14" s="605"/>
      <c r="C14" s="605"/>
      <c r="D14" s="606"/>
      <c r="E14" s="113">
        <v>9.3058317128061709</v>
      </c>
      <c r="F14" s="115">
        <v>4259</v>
      </c>
      <c r="G14" s="114">
        <v>4453</v>
      </c>
      <c r="H14" s="114">
        <v>4648</v>
      </c>
      <c r="I14" s="114">
        <v>4238</v>
      </c>
      <c r="J14" s="140">
        <v>4284</v>
      </c>
      <c r="K14" s="114">
        <v>-25</v>
      </c>
      <c r="L14" s="116">
        <v>-0.58356676003734831</v>
      </c>
    </row>
    <row r="15" spans="1:17" s="110" customFormat="1" ht="15" customHeight="1" x14ac:dyDescent="0.2">
      <c r="A15" s="120"/>
      <c r="B15" s="119"/>
      <c r="C15" s="258" t="s">
        <v>106</v>
      </c>
      <c r="E15" s="113">
        <v>57.61915942709556</v>
      </c>
      <c r="F15" s="115">
        <v>2454</v>
      </c>
      <c r="G15" s="114">
        <v>2553</v>
      </c>
      <c r="H15" s="114">
        <v>2662</v>
      </c>
      <c r="I15" s="114">
        <v>2382</v>
      </c>
      <c r="J15" s="140">
        <v>2426</v>
      </c>
      <c r="K15" s="114">
        <v>28</v>
      </c>
      <c r="L15" s="116">
        <v>1.1541632316570487</v>
      </c>
    </row>
    <row r="16" spans="1:17" s="110" customFormat="1" ht="15" customHeight="1" x14ac:dyDescent="0.2">
      <c r="A16" s="120"/>
      <c r="B16" s="119"/>
      <c r="C16" s="258" t="s">
        <v>107</v>
      </c>
      <c r="E16" s="113">
        <v>42.38084057290444</v>
      </c>
      <c r="F16" s="115">
        <v>1805</v>
      </c>
      <c r="G16" s="114">
        <v>1900</v>
      </c>
      <c r="H16" s="114">
        <v>1986</v>
      </c>
      <c r="I16" s="114">
        <v>1856</v>
      </c>
      <c r="J16" s="140">
        <v>1858</v>
      </c>
      <c r="K16" s="114">
        <v>-53</v>
      </c>
      <c r="L16" s="116">
        <v>-2.8525296017222819</v>
      </c>
    </row>
    <row r="17" spans="1:12" s="110" customFormat="1" ht="15" customHeight="1" x14ac:dyDescent="0.2">
      <c r="A17" s="120"/>
      <c r="B17" s="121" t="s">
        <v>109</v>
      </c>
      <c r="C17" s="258"/>
      <c r="E17" s="113">
        <v>67.701619070509324</v>
      </c>
      <c r="F17" s="115">
        <v>30985</v>
      </c>
      <c r="G17" s="114">
        <v>31070</v>
      </c>
      <c r="H17" s="114">
        <v>31585</v>
      </c>
      <c r="I17" s="114">
        <v>31289</v>
      </c>
      <c r="J17" s="140">
        <v>31038</v>
      </c>
      <c r="K17" s="114">
        <v>-53</v>
      </c>
      <c r="L17" s="116">
        <v>-0.17075842515626008</v>
      </c>
    </row>
    <row r="18" spans="1:12" s="110" customFormat="1" ht="15" customHeight="1" x14ac:dyDescent="0.2">
      <c r="A18" s="120"/>
      <c r="B18" s="119"/>
      <c r="C18" s="258" t="s">
        <v>106</v>
      </c>
      <c r="E18" s="113">
        <v>49.285137969985477</v>
      </c>
      <c r="F18" s="115">
        <v>15271</v>
      </c>
      <c r="G18" s="114">
        <v>15258</v>
      </c>
      <c r="H18" s="114">
        <v>15599</v>
      </c>
      <c r="I18" s="114">
        <v>15498</v>
      </c>
      <c r="J18" s="140">
        <v>15346</v>
      </c>
      <c r="K18" s="114">
        <v>-75</v>
      </c>
      <c r="L18" s="116">
        <v>-0.48872670402710805</v>
      </c>
    </row>
    <row r="19" spans="1:12" s="110" customFormat="1" ht="15" customHeight="1" x14ac:dyDescent="0.2">
      <c r="A19" s="120"/>
      <c r="B19" s="119"/>
      <c r="C19" s="258" t="s">
        <v>107</v>
      </c>
      <c r="E19" s="113">
        <v>50.714862030014523</v>
      </c>
      <c r="F19" s="115">
        <v>15714</v>
      </c>
      <c r="G19" s="114">
        <v>15812</v>
      </c>
      <c r="H19" s="114">
        <v>15986</v>
      </c>
      <c r="I19" s="114">
        <v>15791</v>
      </c>
      <c r="J19" s="140">
        <v>15692</v>
      </c>
      <c r="K19" s="114">
        <v>22</v>
      </c>
      <c r="L19" s="116">
        <v>0.14019882742798878</v>
      </c>
    </row>
    <row r="20" spans="1:12" s="110" customFormat="1" ht="15" customHeight="1" x14ac:dyDescent="0.2">
      <c r="A20" s="120"/>
      <c r="B20" s="121" t="s">
        <v>110</v>
      </c>
      <c r="C20" s="258"/>
      <c r="E20" s="113">
        <v>21.620381497585598</v>
      </c>
      <c r="F20" s="115">
        <v>9895</v>
      </c>
      <c r="G20" s="114">
        <v>9782</v>
      </c>
      <c r="H20" s="114">
        <v>9739</v>
      </c>
      <c r="I20" s="114">
        <v>9502</v>
      </c>
      <c r="J20" s="140">
        <v>9273</v>
      </c>
      <c r="K20" s="114">
        <v>622</v>
      </c>
      <c r="L20" s="116">
        <v>6.707645853553327</v>
      </c>
    </row>
    <row r="21" spans="1:12" s="110" customFormat="1" ht="15" customHeight="1" x14ac:dyDescent="0.2">
      <c r="A21" s="120"/>
      <c r="B21" s="119"/>
      <c r="C21" s="258" t="s">
        <v>106</v>
      </c>
      <c r="E21" s="113">
        <v>45.548256695300658</v>
      </c>
      <c r="F21" s="115">
        <v>4507</v>
      </c>
      <c r="G21" s="114">
        <v>4450</v>
      </c>
      <c r="H21" s="114">
        <v>4421</v>
      </c>
      <c r="I21" s="114">
        <v>4299</v>
      </c>
      <c r="J21" s="140">
        <v>4194</v>
      </c>
      <c r="K21" s="114">
        <v>313</v>
      </c>
      <c r="L21" s="116">
        <v>7.4630424415832142</v>
      </c>
    </row>
    <row r="22" spans="1:12" s="110" customFormat="1" ht="15" customHeight="1" x14ac:dyDescent="0.2">
      <c r="A22" s="120"/>
      <c r="B22" s="119"/>
      <c r="C22" s="258" t="s">
        <v>107</v>
      </c>
      <c r="E22" s="113">
        <v>54.451743304699342</v>
      </c>
      <c r="F22" s="115">
        <v>5388</v>
      </c>
      <c r="G22" s="114">
        <v>5332</v>
      </c>
      <c r="H22" s="114">
        <v>5318</v>
      </c>
      <c r="I22" s="114">
        <v>5203</v>
      </c>
      <c r="J22" s="140">
        <v>5079</v>
      </c>
      <c r="K22" s="114">
        <v>309</v>
      </c>
      <c r="L22" s="116">
        <v>6.0838747784997045</v>
      </c>
    </row>
    <row r="23" spans="1:12" s="110" customFormat="1" ht="15" customHeight="1" x14ac:dyDescent="0.2">
      <c r="A23" s="120"/>
      <c r="B23" s="121" t="s">
        <v>111</v>
      </c>
      <c r="C23" s="258"/>
      <c r="E23" s="113">
        <v>1.3721677190989141</v>
      </c>
      <c r="F23" s="115">
        <v>628</v>
      </c>
      <c r="G23" s="114">
        <v>634</v>
      </c>
      <c r="H23" s="114">
        <v>635</v>
      </c>
      <c r="I23" s="114">
        <v>584</v>
      </c>
      <c r="J23" s="140">
        <v>584</v>
      </c>
      <c r="K23" s="114">
        <v>44</v>
      </c>
      <c r="L23" s="116">
        <v>7.5342465753424657</v>
      </c>
    </row>
    <row r="24" spans="1:12" s="110" customFormat="1" ht="15" customHeight="1" x14ac:dyDescent="0.2">
      <c r="A24" s="120"/>
      <c r="B24" s="119"/>
      <c r="C24" s="258" t="s">
        <v>106</v>
      </c>
      <c r="E24" s="113">
        <v>55.573248407643312</v>
      </c>
      <c r="F24" s="115">
        <v>349</v>
      </c>
      <c r="G24" s="114">
        <v>352</v>
      </c>
      <c r="H24" s="114">
        <v>358</v>
      </c>
      <c r="I24" s="114">
        <v>329</v>
      </c>
      <c r="J24" s="140">
        <v>325</v>
      </c>
      <c r="K24" s="114">
        <v>24</v>
      </c>
      <c r="L24" s="116">
        <v>7.384615384615385</v>
      </c>
    </row>
    <row r="25" spans="1:12" s="110" customFormat="1" ht="15" customHeight="1" x14ac:dyDescent="0.2">
      <c r="A25" s="120"/>
      <c r="B25" s="119"/>
      <c r="C25" s="258" t="s">
        <v>107</v>
      </c>
      <c r="E25" s="113">
        <v>44.426751592356688</v>
      </c>
      <c r="F25" s="115">
        <v>279</v>
      </c>
      <c r="G25" s="114">
        <v>282</v>
      </c>
      <c r="H25" s="114">
        <v>277</v>
      </c>
      <c r="I25" s="114">
        <v>255</v>
      </c>
      <c r="J25" s="140">
        <v>259</v>
      </c>
      <c r="K25" s="114">
        <v>20</v>
      </c>
      <c r="L25" s="116">
        <v>7.7220077220077217</v>
      </c>
    </row>
    <row r="26" spans="1:12" s="110" customFormat="1" ht="15" customHeight="1" x14ac:dyDescent="0.2">
      <c r="A26" s="120"/>
      <c r="C26" s="121" t="s">
        <v>187</v>
      </c>
      <c r="D26" s="110" t="s">
        <v>188</v>
      </c>
      <c r="E26" s="113">
        <v>0.35178185155242858</v>
      </c>
      <c r="F26" s="115">
        <v>161</v>
      </c>
      <c r="G26" s="114">
        <v>152</v>
      </c>
      <c r="H26" s="114">
        <v>160</v>
      </c>
      <c r="I26" s="114">
        <v>129</v>
      </c>
      <c r="J26" s="140">
        <v>126</v>
      </c>
      <c r="K26" s="114">
        <v>35</v>
      </c>
      <c r="L26" s="116">
        <v>27.777777777777779</v>
      </c>
    </row>
    <row r="27" spans="1:12" s="110" customFormat="1" ht="15" customHeight="1" x14ac:dyDescent="0.2">
      <c r="A27" s="120"/>
      <c r="B27" s="119"/>
      <c r="D27" s="259" t="s">
        <v>106</v>
      </c>
      <c r="E27" s="113">
        <v>45.341614906832298</v>
      </c>
      <c r="F27" s="115">
        <v>73</v>
      </c>
      <c r="G27" s="114">
        <v>69</v>
      </c>
      <c r="H27" s="114">
        <v>74</v>
      </c>
      <c r="I27" s="114">
        <v>64</v>
      </c>
      <c r="J27" s="140">
        <v>61</v>
      </c>
      <c r="K27" s="114">
        <v>12</v>
      </c>
      <c r="L27" s="116">
        <v>19.672131147540984</v>
      </c>
    </row>
    <row r="28" spans="1:12" s="110" customFormat="1" ht="15" customHeight="1" x14ac:dyDescent="0.2">
      <c r="A28" s="120"/>
      <c r="B28" s="119"/>
      <c r="D28" s="259" t="s">
        <v>107</v>
      </c>
      <c r="E28" s="113">
        <v>54.658385093167702</v>
      </c>
      <c r="F28" s="115">
        <v>88</v>
      </c>
      <c r="G28" s="114">
        <v>83</v>
      </c>
      <c r="H28" s="114">
        <v>86</v>
      </c>
      <c r="I28" s="114">
        <v>65</v>
      </c>
      <c r="J28" s="140">
        <v>65</v>
      </c>
      <c r="K28" s="114">
        <v>23</v>
      </c>
      <c r="L28" s="116">
        <v>35.384615384615387</v>
      </c>
    </row>
    <row r="29" spans="1:12" s="110" customFormat="1" ht="24.95" customHeight="1" x14ac:dyDescent="0.2">
      <c r="A29" s="604" t="s">
        <v>189</v>
      </c>
      <c r="B29" s="605"/>
      <c r="C29" s="605"/>
      <c r="D29" s="606"/>
      <c r="E29" s="113">
        <v>84.709506849913694</v>
      </c>
      <c r="F29" s="115">
        <v>38769</v>
      </c>
      <c r="G29" s="114">
        <v>39005</v>
      </c>
      <c r="H29" s="114">
        <v>39261</v>
      </c>
      <c r="I29" s="114">
        <v>38465</v>
      </c>
      <c r="J29" s="140">
        <v>38421</v>
      </c>
      <c r="K29" s="114">
        <v>348</v>
      </c>
      <c r="L29" s="116">
        <v>0.90575466541734984</v>
      </c>
    </row>
    <row r="30" spans="1:12" s="110" customFormat="1" ht="15" customHeight="1" x14ac:dyDescent="0.2">
      <c r="A30" s="120"/>
      <c r="B30" s="119"/>
      <c r="C30" s="258" t="s">
        <v>106</v>
      </c>
      <c r="E30" s="113">
        <v>47.32131342051639</v>
      </c>
      <c r="F30" s="115">
        <v>18346</v>
      </c>
      <c r="G30" s="114">
        <v>18431</v>
      </c>
      <c r="H30" s="114">
        <v>18601</v>
      </c>
      <c r="I30" s="114">
        <v>18193</v>
      </c>
      <c r="J30" s="140">
        <v>18193</v>
      </c>
      <c r="K30" s="114">
        <v>153</v>
      </c>
      <c r="L30" s="116">
        <v>0.84098279558071787</v>
      </c>
    </row>
    <row r="31" spans="1:12" s="110" customFormat="1" ht="15" customHeight="1" x14ac:dyDescent="0.2">
      <c r="A31" s="120"/>
      <c r="B31" s="119"/>
      <c r="C31" s="258" t="s">
        <v>107</v>
      </c>
      <c r="E31" s="113">
        <v>52.67868657948361</v>
      </c>
      <c r="F31" s="115">
        <v>20423</v>
      </c>
      <c r="G31" s="114">
        <v>20574</v>
      </c>
      <c r="H31" s="114">
        <v>20660</v>
      </c>
      <c r="I31" s="114">
        <v>20272</v>
      </c>
      <c r="J31" s="140">
        <v>20228</v>
      </c>
      <c r="K31" s="114">
        <v>195</v>
      </c>
      <c r="L31" s="116">
        <v>0.96401028277634959</v>
      </c>
    </row>
    <row r="32" spans="1:12" s="110" customFormat="1" ht="15" customHeight="1" x14ac:dyDescent="0.2">
      <c r="A32" s="120"/>
      <c r="B32" s="119" t="s">
        <v>117</v>
      </c>
      <c r="C32" s="258"/>
      <c r="E32" s="113">
        <v>15.262088404308781</v>
      </c>
      <c r="F32" s="115">
        <v>6985</v>
      </c>
      <c r="G32" s="114">
        <v>6922</v>
      </c>
      <c r="H32" s="114">
        <v>7334</v>
      </c>
      <c r="I32" s="114">
        <v>7134</v>
      </c>
      <c r="J32" s="140">
        <v>6741</v>
      </c>
      <c r="K32" s="114">
        <v>244</v>
      </c>
      <c r="L32" s="116">
        <v>3.619641002818573</v>
      </c>
    </row>
    <row r="33" spans="1:12" s="110" customFormat="1" ht="15" customHeight="1" x14ac:dyDescent="0.2">
      <c r="A33" s="120"/>
      <c r="B33" s="119"/>
      <c r="C33" s="258" t="s">
        <v>106</v>
      </c>
      <c r="E33" s="113">
        <v>60.52970651395848</v>
      </c>
      <c r="F33" s="115">
        <v>4228</v>
      </c>
      <c r="G33" s="114">
        <v>4176</v>
      </c>
      <c r="H33" s="114">
        <v>4433</v>
      </c>
      <c r="I33" s="114">
        <v>4307</v>
      </c>
      <c r="J33" s="140">
        <v>4090</v>
      </c>
      <c r="K33" s="114">
        <v>138</v>
      </c>
      <c r="L33" s="116">
        <v>3.3740831295843519</v>
      </c>
    </row>
    <row r="34" spans="1:12" s="110" customFormat="1" ht="15" customHeight="1" x14ac:dyDescent="0.2">
      <c r="A34" s="120"/>
      <c r="B34" s="119"/>
      <c r="C34" s="258" t="s">
        <v>107</v>
      </c>
      <c r="E34" s="113">
        <v>39.47029348604152</v>
      </c>
      <c r="F34" s="115">
        <v>2757</v>
      </c>
      <c r="G34" s="114">
        <v>2746</v>
      </c>
      <c r="H34" s="114">
        <v>2901</v>
      </c>
      <c r="I34" s="114">
        <v>2827</v>
      </c>
      <c r="J34" s="140">
        <v>2651</v>
      </c>
      <c r="K34" s="114">
        <v>106</v>
      </c>
      <c r="L34" s="116">
        <v>3.9984911354205961</v>
      </c>
    </row>
    <row r="35" spans="1:12" s="110" customFormat="1" ht="24.95" customHeight="1" x14ac:dyDescent="0.2">
      <c r="A35" s="604" t="s">
        <v>190</v>
      </c>
      <c r="B35" s="605"/>
      <c r="C35" s="605"/>
      <c r="D35" s="606"/>
      <c r="E35" s="113">
        <v>65.597482902528029</v>
      </c>
      <c r="F35" s="115">
        <v>30022</v>
      </c>
      <c r="G35" s="114">
        <v>30172</v>
      </c>
      <c r="H35" s="114">
        <v>30783</v>
      </c>
      <c r="I35" s="114">
        <v>29991</v>
      </c>
      <c r="J35" s="140">
        <v>29836</v>
      </c>
      <c r="K35" s="114">
        <v>186</v>
      </c>
      <c r="L35" s="116">
        <v>0.62340796353398575</v>
      </c>
    </row>
    <row r="36" spans="1:12" s="110" customFormat="1" ht="15" customHeight="1" x14ac:dyDescent="0.2">
      <c r="A36" s="120"/>
      <c r="B36" s="119"/>
      <c r="C36" s="258" t="s">
        <v>106</v>
      </c>
      <c r="E36" s="113">
        <v>64.29951368996069</v>
      </c>
      <c r="F36" s="115">
        <v>19304</v>
      </c>
      <c r="G36" s="114">
        <v>19313</v>
      </c>
      <c r="H36" s="114">
        <v>19677</v>
      </c>
      <c r="I36" s="114">
        <v>19232</v>
      </c>
      <c r="J36" s="140">
        <v>19129</v>
      </c>
      <c r="K36" s="114">
        <v>175</v>
      </c>
      <c r="L36" s="116">
        <v>0.91484134037325526</v>
      </c>
    </row>
    <row r="37" spans="1:12" s="110" customFormat="1" ht="15" customHeight="1" x14ac:dyDescent="0.2">
      <c r="A37" s="120"/>
      <c r="B37" s="119"/>
      <c r="C37" s="258" t="s">
        <v>107</v>
      </c>
      <c r="E37" s="113">
        <v>35.700486310039302</v>
      </c>
      <c r="F37" s="115">
        <v>10718</v>
      </c>
      <c r="G37" s="114">
        <v>10859</v>
      </c>
      <c r="H37" s="114">
        <v>11106</v>
      </c>
      <c r="I37" s="114">
        <v>10759</v>
      </c>
      <c r="J37" s="140">
        <v>10707</v>
      </c>
      <c r="K37" s="114">
        <v>11</v>
      </c>
      <c r="L37" s="116">
        <v>0.10273652750537032</v>
      </c>
    </row>
    <row r="38" spans="1:12" s="110" customFormat="1" ht="15" customHeight="1" x14ac:dyDescent="0.2">
      <c r="A38" s="120"/>
      <c r="B38" s="119" t="s">
        <v>182</v>
      </c>
      <c r="C38" s="258"/>
      <c r="E38" s="113">
        <v>34.402517097471979</v>
      </c>
      <c r="F38" s="115">
        <v>15745</v>
      </c>
      <c r="G38" s="114">
        <v>15767</v>
      </c>
      <c r="H38" s="114">
        <v>15824</v>
      </c>
      <c r="I38" s="114">
        <v>15622</v>
      </c>
      <c r="J38" s="140">
        <v>15343</v>
      </c>
      <c r="K38" s="114">
        <v>402</v>
      </c>
      <c r="L38" s="116">
        <v>2.6200873362445414</v>
      </c>
    </row>
    <row r="39" spans="1:12" s="110" customFormat="1" ht="15" customHeight="1" x14ac:dyDescent="0.2">
      <c r="A39" s="120"/>
      <c r="B39" s="119"/>
      <c r="C39" s="258" t="s">
        <v>106</v>
      </c>
      <c r="E39" s="113">
        <v>20.812956494125118</v>
      </c>
      <c r="F39" s="115">
        <v>3277</v>
      </c>
      <c r="G39" s="114">
        <v>3300</v>
      </c>
      <c r="H39" s="114">
        <v>3363</v>
      </c>
      <c r="I39" s="114">
        <v>3276</v>
      </c>
      <c r="J39" s="140">
        <v>3162</v>
      </c>
      <c r="K39" s="114">
        <v>115</v>
      </c>
      <c r="L39" s="116">
        <v>3.6369386464263123</v>
      </c>
    </row>
    <row r="40" spans="1:12" s="110" customFormat="1" ht="15" customHeight="1" x14ac:dyDescent="0.2">
      <c r="A40" s="120"/>
      <c r="B40" s="119"/>
      <c r="C40" s="258" t="s">
        <v>107</v>
      </c>
      <c r="E40" s="113">
        <v>79.187043505874882</v>
      </c>
      <c r="F40" s="115">
        <v>12468</v>
      </c>
      <c r="G40" s="114">
        <v>12467</v>
      </c>
      <c r="H40" s="114">
        <v>12461</v>
      </c>
      <c r="I40" s="114">
        <v>12346</v>
      </c>
      <c r="J40" s="140">
        <v>12181</v>
      </c>
      <c r="K40" s="114">
        <v>287</v>
      </c>
      <c r="L40" s="116">
        <v>2.3561283966833595</v>
      </c>
    </row>
    <row r="41" spans="1:12" s="110" customFormat="1" ht="24.75" customHeight="1" x14ac:dyDescent="0.2">
      <c r="A41" s="604" t="s">
        <v>518</v>
      </c>
      <c r="B41" s="605"/>
      <c r="C41" s="605"/>
      <c r="D41" s="606"/>
      <c r="E41" s="113">
        <v>4.0902833919636423</v>
      </c>
      <c r="F41" s="115">
        <v>1872</v>
      </c>
      <c r="G41" s="114">
        <v>2061</v>
      </c>
      <c r="H41" s="114">
        <v>2084</v>
      </c>
      <c r="I41" s="114">
        <v>1645</v>
      </c>
      <c r="J41" s="140">
        <v>1892</v>
      </c>
      <c r="K41" s="114">
        <v>-20</v>
      </c>
      <c r="L41" s="116">
        <v>-1.0570824524312896</v>
      </c>
    </row>
    <row r="42" spans="1:12" s="110" customFormat="1" ht="15" customHeight="1" x14ac:dyDescent="0.2">
      <c r="A42" s="120"/>
      <c r="B42" s="119"/>
      <c r="C42" s="258" t="s">
        <v>106</v>
      </c>
      <c r="E42" s="113">
        <v>59.989316239316238</v>
      </c>
      <c r="F42" s="115">
        <v>1123</v>
      </c>
      <c r="G42" s="114">
        <v>1258</v>
      </c>
      <c r="H42" s="114">
        <v>1282</v>
      </c>
      <c r="I42" s="114">
        <v>1009</v>
      </c>
      <c r="J42" s="140">
        <v>1142</v>
      </c>
      <c r="K42" s="114">
        <v>-19</v>
      </c>
      <c r="L42" s="116">
        <v>-1.6637478108581436</v>
      </c>
    </row>
    <row r="43" spans="1:12" s="110" customFormat="1" ht="15" customHeight="1" x14ac:dyDescent="0.2">
      <c r="A43" s="123"/>
      <c r="B43" s="124"/>
      <c r="C43" s="260" t="s">
        <v>107</v>
      </c>
      <c r="D43" s="261"/>
      <c r="E43" s="125">
        <v>40.010683760683762</v>
      </c>
      <c r="F43" s="143">
        <v>749</v>
      </c>
      <c r="G43" s="144">
        <v>803</v>
      </c>
      <c r="H43" s="144">
        <v>802</v>
      </c>
      <c r="I43" s="144">
        <v>636</v>
      </c>
      <c r="J43" s="145">
        <v>750</v>
      </c>
      <c r="K43" s="144">
        <v>-1</v>
      </c>
      <c r="L43" s="146">
        <v>-0.13333333333333333</v>
      </c>
    </row>
    <row r="44" spans="1:12" s="110" customFormat="1" ht="45.75" customHeight="1" x14ac:dyDescent="0.2">
      <c r="A44" s="604" t="s">
        <v>191</v>
      </c>
      <c r="B44" s="605"/>
      <c r="C44" s="605"/>
      <c r="D44" s="606"/>
      <c r="E44" s="113">
        <v>0.82810758843708354</v>
      </c>
      <c r="F44" s="115">
        <v>379</v>
      </c>
      <c r="G44" s="114">
        <v>380</v>
      </c>
      <c r="H44" s="114">
        <v>377</v>
      </c>
      <c r="I44" s="114">
        <v>359</v>
      </c>
      <c r="J44" s="140">
        <v>361</v>
      </c>
      <c r="K44" s="114">
        <v>18</v>
      </c>
      <c r="L44" s="116">
        <v>4.986149584487535</v>
      </c>
    </row>
    <row r="45" spans="1:12" s="110" customFormat="1" ht="15" customHeight="1" x14ac:dyDescent="0.2">
      <c r="A45" s="120"/>
      <c r="B45" s="119"/>
      <c r="C45" s="258" t="s">
        <v>106</v>
      </c>
      <c r="E45" s="113">
        <v>60.422163588390504</v>
      </c>
      <c r="F45" s="115">
        <v>229</v>
      </c>
      <c r="G45" s="114">
        <v>231</v>
      </c>
      <c r="H45" s="114">
        <v>230</v>
      </c>
      <c r="I45" s="114">
        <v>217</v>
      </c>
      <c r="J45" s="140">
        <v>221</v>
      </c>
      <c r="K45" s="114">
        <v>8</v>
      </c>
      <c r="L45" s="116">
        <v>3.6199095022624435</v>
      </c>
    </row>
    <row r="46" spans="1:12" s="110" customFormat="1" ht="15" customHeight="1" x14ac:dyDescent="0.2">
      <c r="A46" s="123"/>
      <c r="B46" s="124"/>
      <c r="C46" s="260" t="s">
        <v>107</v>
      </c>
      <c r="D46" s="261"/>
      <c r="E46" s="125">
        <v>39.577836411609496</v>
      </c>
      <c r="F46" s="143">
        <v>150</v>
      </c>
      <c r="G46" s="144">
        <v>149</v>
      </c>
      <c r="H46" s="144">
        <v>147</v>
      </c>
      <c r="I46" s="144">
        <v>142</v>
      </c>
      <c r="J46" s="145">
        <v>140</v>
      </c>
      <c r="K46" s="144">
        <v>10</v>
      </c>
      <c r="L46" s="146">
        <v>7.1428571428571432</v>
      </c>
    </row>
    <row r="47" spans="1:12" s="110" customFormat="1" ht="39" customHeight="1" x14ac:dyDescent="0.2">
      <c r="A47" s="604" t="s">
        <v>519</v>
      </c>
      <c r="B47" s="607"/>
      <c r="C47" s="607"/>
      <c r="D47" s="608"/>
      <c r="E47" s="113">
        <v>0.25345773155330259</v>
      </c>
      <c r="F47" s="115">
        <v>116</v>
      </c>
      <c r="G47" s="114">
        <v>121</v>
      </c>
      <c r="H47" s="114">
        <v>105</v>
      </c>
      <c r="I47" s="114">
        <v>101</v>
      </c>
      <c r="J47" s="140">
        <v>109</v>
      </c>
      <c r="K47" s="114">
        <v>7</v>
      </c>
      <c r="L47" s="116">
        <v>6.4220183486238529</v>
      </c>
    </row>
    <row r="48" spans="1:12" s="110" customFormat="1" ht="15" customHeight="1" x14ac:dyDescent="0.2">
      <c r="A48" s="120"/>
      <c r="B48" s="119"/>
      <c r="C48" s="258" t="s">
        <v>106</v>
      </c>
      <c r="E48" s="113">
        <v>45.689655172413794</v>
      </c>
      <c r="F48" s="115">
        <v>53</v>
      </c>
      <c r="G48" s="114">
        <v>54</v>
      </c>
      <c r="H48" s="114">
        <v>46</v>
      </c>
      <c r="I48" s="114">
        <v>31</v>
      </c>
      <c r="J48" s="140">
        <v>36</v>
      </c>
      <c r="K48" s="114">
        <v>17</v>
      </c>
      <c r="L48" s="116">
        <v>47.222222222222221</v>
      </c>
    </row>
    <row r="49" spans="1:12" s="110" customFormat="1" ht="15" customHeight="1" x14ac:dyDescent="0.2">
      <c r="A49" s="123"/>
      <c r="B49" s="124"/>
      <c r="C49" s="260" t="s">
        <v>107</v>
      </c>
      <c r="D49" s="261"/>
      <c r="E49" s="125">
        <v>54.310344827586206</v>
      </c>
      <c r="F49" s="143">
        <v>63</v>
      </c>
      <c r="G49" s="144">
        <v>67</v>
      </c>
      <c r="H49" s="144">
        <v>59</v>
      </c>
      <c r="I49" s="144">
        <v>70</v>
      </c>
      <c r="J49" s="145">
        <v>73</v>
      </c>
      <c r="K49" s="144">
        <v>-10</v>
      </c>
      <c r="L49" s="146">
        <v>-13.698630136986301</v>
      </c>
    </row>
    <row r="50" spans="1:12" s="110" customFormat="1" ht="24.95" customHeight="1" x14ac:dyDescent="0.2">
      <c r="A50" s="609" t="s">
        <v>192</v>
      </c>
      <c r="B50" s="610"/>
      <c r="C50" s="610"/>
      <c r="D50" s="611"/>
      <c r="E50" s="262">
        <v>12.474053357222452</v>
      </c>
      <c r="F50" s="263">
        <v>5709</v>
      </c>
      <c r="G50" s="264">
        <v>5913</v>
      </c>
      <c r="H50" s="264">
        <v>6045</v>
      </c>
      <c r="I50" s="264">
        <v>5620</v>
      </c>
      <c r="J50" s="265">
        <v>5541</v>
      </c>
      <c r="K50" s="263">
        <v>168</v>
      </c>
      <c r="L50" s="266">
        <v>3.0319436924742824</v>
      </c>
    </row>
    <row r="51" spans="1:12" s="110" customFormat="1" ht="15" customHeight="1" x14ac:dyDescent="0.2">
      <c r="A51" s="120"/>
      <c r="B51" s="119"/>
      <c r="C51" s="258" t="s">
        <v>106</v>
      </c>
      <c r="E51" s="113">
        <v>55.876685934489402</v>
      </c>
      <c r="F51" s="115">
        <v>3190</v>
      </c>
      <c r="G51" s="114">
        <v>3307</v>
      </c>
      <c r="H51" s="114">
        <v>3407</v>
      </c>
      <c r="I51" s="114">
        <v>3152</v>
      </c>
      <c r="J51" s="140">
        <v>3113</v>
      </c>
      <c r="K51" s="114">
        <v>77</v>
      </c>
      <c r="L51" s="116">
        <v>2.4734982332155475</v>
      </c>
    </row>
    <row r="52" spans="1:12" s="110" customFormat="1" ht="15" customHeight="1" x14ac:dyDescent="0.2">
      <c r="A52" s="120"/>
      <c r="B52" s="119"/>
      <c r="C52" s="258" t="s">
        <v>107</v>
      </c>
      <c r="E52" s="113">
        <v>44.123314065510598</v>
      </c>
      <c r="F52" s="115">
        <v>2519</v>
      </c>
      <c r="G52" s="114">
        <v>2606</v>
      </c>
      <c r="H52" s="114">
        <v>2638</v>
      </c>
      <c r="I52" s="114">
        <v>2468</v>
      </c>
      <c r="J52" s="140">
        <v>2428</v>
      </c>
      <c r="K52" s="114">
        <v>91</v>
      </c>
      <c r="L52" s="116">
        <v>3.7479406919275124</v>
      </c>
    </row>
    <row r="53" spans="1:12" s="110" customFormat="1" ht="15" customHeight="1" x14ac:dyDescent="0.2">
      <c r="A53" s="120"/>
      <c r="B53" s="119"/>
      <c r="C53" s="258" t="s">
        <v>187</v>
      </c>
      <c r="D53" s="110" t="s">
        <v>193</v>
      </c>
      <c r="E53" s="113">
        <v>22.017866526537048</v>
      </c>
      <c r="F53" s="115">
        <v>1257</v>
      </c>
      <c r="G53" s="114">
        <v>1489</v>
      </c>
      <c r="H53" s="114">
        <v>1537</v>
      </c>
      <c r="I53" s="114">
        <v>1173</v>
      </c>
      <c r="J53" s="140">
        <v>1266</v>
      </c>
      <c r="K53" s="114">
        <v>-9</v>
      </c>
      <c r="L53" s="116">
        <v>-0.7109004739336493</v>
      </c>
    </row>
    <row r="54" spans="1:12" s="110" customFormat="1" ht="15" customHeight="1" x14ac:dyDescent="0.2">
      <c r="A54" s="120"/>
      <c r="B54" s="119"/>
      <c r="D54" s="267" t="s">
        <v>194</v>
      </c>
      <c r="E54" s="113">
        <v>61.654733492442325</v>
      </c>
      <c r="F54" s="115">
        <v>775</v>
      </c>
      <c r="G54" s="114">
        <v>925</v>
      </c>
      <c r="H54" s="114">
        <v>963</v>
      </c>
      <c r="I54" s="114">
        <v>743</v>
      </c>
      <c r="J54" s="140">
        <v>799</v>
      </c>
      <c r="K54" s="114">
        <v>-24</v>
      </c>
      <c r="L54" s="116">
        <v>-3.0037546933667083</v>
      </c>
    </row>
    <row r="55" spans="1:12" s="110" customFormat="1" ht="15" customHeight="1" x14ac:dyDescent="0.2">
      <c r="A55" s="120"/>
      <c r="B55" s="119"/>
      <c r="D55" s="267" t="s">
        <v>195</v>
      </c>
      <c r="E55" s="113">
        <v>38.345266507557675</v>
      </c>
      <c r="F55" s="115">
        <v>482</v>
      </c>
      <c r="G55" s="114">
        <v>564</v>
      </c>
      <c r="H55" s="114">
        <v>574</v>
      </c>
      <c r="I55" s="114">
        <v>430</v>
      </c>
      <c r="J55" s="140">
        <v>467</v>
      </c>
      <c r="K55" s="114">
        <v>15</v>
      </c>
      <c r="L55" s="116">
        <v>3.2119914346895073</v>
      </c>
    </row>
    <row r="56" spans="1:12" s="110" customFormat="1" ht="15" customHeight="1" x14ac:dyDescent="0.2">
      <c r="A56" s="120"/>
      <c r="B56" s="119" t="s">
        <v>196</v>
      </c>
      <c r="C56" s="258"/>
      <c r="E56" s="113">
        <v>60.351344855463545</v>
      </c>
      <c r="F56" s="115">
        <v>27621</v>
      </c>
      <c r="G56" s="114">
        <v>27609</v>
      </c>
      <c r="H56" s="114">
        <v>27842</v>
      </c>
      <c r="I56" s="114">
        <v>27533</v>
      </c>
      <c r="J56" s="140">
        <v>27378</v>
      </c>
      <c r="K56" s="114">
        <v>243</v>
      </c>
      <c r="L56" s="116">
        <v>0.8875739644970414</v>
      </c>
    </row>
    <row r="57" spans="1:12" s="110" customFormat="1" ht="15" customHeight="1" x14ac:dyDescent="0.2">
      <c r="A57" s="120"/>
      <c r="B57" s="119"/>
      <c r="C57" s="258" t="s">
        <v>106</v>
      </c>
      <c r="E57" s="113">
        <v>46.913580246913583</v>
      </c>
      <c r="F57" s="115">
        <v>12958</v>
      </c>
      <c r="G57" s="114">
        <v>12900</v>
      </c>
      <c r="H57" s="114">
        <v>12992</v>
      </c>
      <c r="I57" s="114">
        <v>12870</v>
      </c>
      <c r="J57" s="140">
        <v>12807</v>
      </c>
      <c r="K57" s="114">
        <v>151</v>
      </c>
      <c r="L57" s="116">
        <v>1.1790427110174124</v>
      </c>
    </row>
    <row r="58" spans="1:12" s="110" customFormat="1" ht="15" customHeight="1" x14ac:dyDescent="0.2">
      <c r="A58" s="120"/>
      <c r="B58" s="119"/>
      <c r="C58" s="258" t="s">
        <v>107</v>
      </c>
      <c r="E58" s="113">
        <v>53.086419753086417</v>
      </c>
      <c r="F58" s="115">
        <v>14663</v>
      </c>
      <c r="G58" s="114">
        <v>14709</v>
      </c>
      <c r="H58" s="114">
        <v>14850</v>
      </c>
      <c r="I58" s="114">
        <v>14663</v>
      </c>
      <c r="J58" s="140">
        <v>14571</v>
      </c>
      <c r="K58" s="114">
        <v>92</v>
      </c>
      <c r="L58" s="116">
        <v>0.63139111934664749</v>
      </c>
    </row>
    <row r="59" spans="1:12" s="110" customFormat="1" ht="15" customHeight="1" x14ac:dyDescent="0.2">
      <c r="A59" s="120"/>
      <c r="B59" s="119"/>
      <c r="C59" s="258" t="s">
        <v>105</v>
      </c>
      <c r="D59" s="110" t="s">
        <v>197</v>
      </c>
      <c r="E59" s="113">
        <v>91.506462474204412</v>
      </c>
      <c r="F59" s="115">
        <v>25275</v>
      </c>
      <c r="G59" s="114">
        <v>25269</v>
      </c>
      <c r="H59" s="114">
        <v>25504</v>
      </c>
      <c r="I59" s="114">
        <v>25264</v>
      </c>
      <c r="J59" s="140">
        <v>25131</v>
      </c>
      <c r="K59" s="114">
        <v>144</v>
      </c>
      <c r="L59" s="116">
        <v>0.57299749313596748</v>
      </c>
    </row>
    <row r="60" spans="1:12" s="110" customFormat="1" ht="15" customHeight="1" x14ac:dyDescent="0.2">
      <c r="A60" s="120"/>
      <c r="B60" s="119"/>
      <c r="C60" s="258"/>
      <c r="D60" s="267" t="s">
        <v>198</v>
      </c>
      <c r="E60" s="113">
        <v>44.803165182987144</v>
      </c>
      <c r="F60" s="115">
        <v>11324</v>
      </c>
      <c r="G60" s="114">
        <v>11270</v>
      </c>
      <c r="H60" s="114">
        <v>11360</v>
      </c>
      <c r="I60" s="114">
        <v>11293</v>
      </c>
      <c r="J60" s="140">
        <v>11251</v>
      </c>
      <c r="K60" s="114">
        <v>73</v>
      </c>
      <c r="L60" s="116">
        <v>0.64883121500311081</v>
      </c>
    </row>
    <row r="61" spans="1:12" s="110" customFormat="1" ht="15" customHeight="1" x14ac:dyDescent="0.2">
      <c r="A61" s="120"/>
      <c r="B61" s="119"/>
      <c r="C61" s="258"/>
      <c r="D61" s="267" t="s">
        <v>199</v>
      </c>
      <c r="E61" s="113">
        <v>55.196834817012856</v>
      </c>
      <c r="F61" s="115">
        <v>13951</v>
      </c>
      <c r="G61" s="114">
        <v>13999</v>
      </c>
      <c r="H61" s="114">
        <v>14144</v>
      </c>
      <c r="I61" s="114">
        <v>13971</v>
      </c>
      <c r="J61" s="140">
        <v>13880</v>
      </c>
      <c r="K61" s="114">
        <v>71</v>
      </c>
      <c r="L61" s="116">
        <v>0.51152737752161381</v>
      </c>
    </row>
    <row r="62" spans="1:12" s="110" customFormat="1" ht="15" customHeight="1" x14ac:dyDescent="0.2">
      <c r="A62" s="120"/>
      <c r="B62" s="119"/>
      <c r="C62" s="258"/>
      <c r="D62" s="258" t="s">
        <v>200</v>
      </c>
      <c r="E62" s="113">
        <v>8.4935375257955901</v>
      </c>
      <c r="F62" s="115">
        <v>2346</v>
      </c>
      <c r="G62" s="114">
        <v>2340</v>
      </c>
      <c r="H62" s="114">
        <v>2338</v>
      </c>
      <c r="I62" s="114">
        <v>2269</v>
      </c>
      <c r="J62" s="140">
        <v>2247</v>
      </c>
      <c r="K62" s="114">
        <v>99</v>
      </c>
      <c r="L62" s="116">
        <v>4.4058744993324437</v>
      </c>
    </row>
    <row r="63" spans="1:12" s="110" customFormat="1" ht="15" customHeight="1" x14ac:dyDescent="0.2">
      <c r="A63" s="120"/>
      <c r="B63" s="119"/>
      <c r="C63" s="258"/>
      <c r="D63" s="267" t="s">
        <v>198</v>
      </c>
      <c r="E63" s="113">
        <v>69.650468883205463</v>
      </c>
      <c r="F63" s="115">
        <v>1634</v>
      </c>
      <c r="G63" s="114">
        <v>1630</v>
      </c>
      <c r="H63" s="114">
        <v>1632</v>
      </c>
      <c r="I63" s="114">
        <v>1577</v>
      </c>
      <c r="J63" s="140">
        <v>1556</v>
      </c>
      <c r="K63" s="114">
        <v>78</v>
      </c>
      <c r="L63" s="116">
        <v>5.012853470437018</v>
      </c>
    </row>
    <row r="64" spans="1:12" s="110" customFormat="1" ht="15" customHeight="1" x14ac:dyDescent="0.2">
      <c r="A64" s="120"/>
      <c r="B64" s="119"/>
      <c r="C64" s="258"/>
      <c r="D64" s="267" t="s">
        <v>199</v>
      </c>
      <c r="E64" s="113">
        <v>30.349531116794545</v>
      </c>
      <c r="F64" s="115">
        <v>712</v>
      </c>
      <c r="G64" s="114">
        <v>710</v>
      </c>
      <c r="H64" s="114">
        <v>706</v>
      </c>
      <c r="I64" s="114">
        <v>692</v>
      </c>
      <c r="J64" s="140">
        <v>691</v>
      </c>
      <c r="K64" s="114">
        <v>21</v>
      </c>
      <c r="L64" s="116">
        <v>3.0390738060781475</v>
      </c>
    </row>
    <row r="65" spans="1:12" s="110" customFormat="1" ht="15" customHeight="1" x14ac:dyDescent="0.2">
      <c r="A65" s="120"/>
      <c r="B65" s="119" t="s">
        <v>201</v>
      </c>
      <c r="C65" s="258"/>
      <c r="E65" s="113">
        <v>16.387353333187669</v>
      </c>
      <c r="F65" s="115">
        <v>7500</v>
      </c>
      <c r="G65" s="114">
        <v>7458</v>
      </c>
      <c r="H65" s="114">
        <v>7382</v>
      </c>
      <c r="I65" s="114">
        <v>7228</v>
      </c>
      <c r="J65" s="140">
        <v>7153</v>
      </c>
      <c r="K65" s="114">
        <v>347</v>
      </c>
      <c r="L65" s="116">
        <v>4.8511114217810709</v>
      </c>
    </row>
    <row r="66" spans="1:12" s="110" customFormat="1" ht="15" customHeight="1" x14ac:dyDescent="0.2">
      <c r="A66" s="120"/>
      <c r="B66" s="119"/>
      <c r="C66" s="258" t="s">
        <v>106</v>
      </c>
      <c r="E66" s="113">
        <v>48.32</v>
      </c>
      <c r="F66" s="115">
        <v>3624</v>
      </c>
      <c r="G66" s="114">
        <v>3593</v>
      </c>
      <c r="H66" s="114">
        <v>3580</v>
      </c>
      <c r="I66" s="114">
        <v>3519</v>
      </c>
      <c r="J66" s="140">
        <v>3484</v>
      </c>
      <c r="K66" s="114">
        <v>140</v>
      </c>
      <c r="L66" s="116">
        <v>4.0183696900114807</v>
      </c>
    </row>
    <row r="67" spans="1:12" s="110" customFormat="1" ht="15" customHeight="1" x14ac:dyDescent="0.2">
      <c r="A67" s="120"/>
      <c r="B67" s="119"/>
      <c r="C67" s="258" t="s">
        <v>107</v>
      </c>
      <c r="E67" s="113">
        <v>51.68</v>
      </c>
      <c r="F67" s="115">
        <v>3876</v>
      </c>
      <c r="G67" s="114">
        <v>3865</v>
      </c>
      <c r="H67" s="114">
        <v>3802</v>
      </c>
      <c r="I67" s="114">
        <v>3709</v>
      </c>
      <c r="J67" s="140">
        <v>3669</v>
      </c>
      <c r="K67" s="114">
        <v>207</v>
      </c>
      <c r="L67" s="116">
        <v>5.6418642681929683</v>
      </c>
    </row>
    <row r="68" spans="1:12" s="110" customFormat="1" ht="15" customHeight="1" x14ac:dyDescent="0.2">
      <c r="A68" s="120"/>
      <c r="B68" s="119"/>
      <c r="C68" s="258" t="s">
        <v>105</v>
      </c>
      <c r="D68" s="110" t="s">
        <v>202</v>
      </c>
      <c r="E68" s="113">
        <v>18.760000000000002</v>
      </c>
      <c r="F68" s="115">
        <v>1407</v>
      </c>
      <c r="G68" s="114">
        <v>1379</v>
      </c>
      <c r="H68" s="114">
        <v>1366</v>
      </c>
      <c r="I68" s="114">
        <v>1341</v>
      </c>
      <c r="J68" s="140">
        <v>1295</v>
      </c>
      <c r="K68" s="114">
        <v>112</v>
      </c>
      <c r="L68" s="116">
        <v>8.6486486486486491</v>
      </c>
    </row>
    <row r="69" spans="1:12" s="110" customFormat="1" ht="15" customHeight="1" x14ac:dyDescent="0.2">
      <c r="A69" s="120"/>
      <c r="B69" s="119"/>
      <c r="C69" s="258"/>
      <c r="D69" s="267" t="s">
        <v>198</v>
      </c>
      <c r="E69" s="113">
        <v>48.045486851456999</v>
      </c>
      <c r="F69" s="115">
        <v>676</v>
      </c>
      <c r="G69" s="114">
        <v>668</v>
      </c>
      <c r="H69" s="114">
        <v>667</v>
      </c>
      <c r="I69" s="114">
        <v>652</v>
      </c>
      <c r="J69" s="140">
        <v>624</v>
      </c>
      <c r="K69" s="114">
        <v>52</v>
      </c>
      <c r="L69" s="116">
        <v>8.3333333333333339</v>
      </c>
    </row>
    <row r="70" spans="1:12" s="110" customFormat="1" ht="15" customHeight="1" x14ac:dyDescent="0.2">
      <c r="A70" s="120"/>
      <c r="B70" s="119"/>
      <c r="C70" s="258"/>
      <c r="D70" s="267" t="s">
        <v>199</v>
      </c>
      <c r="E70" s="113">
        <v>51.954513148543001</v>
      </c>
      <c r="F70" s="115">
        <v>731</v>
      </c>
      <c r="G70" s="114">
        <v>711</v>
      </c>
      <c r="H70" s="114">
        <v>699</v>
      </c>
      <c r="I70" s="114">
        <v>689</v>
      </c>
      <c r="J70" s="140">
        <v>671</v>
      </c>
      <c r="K70" s="114">
        <v>60</v>
      </c>
      <c r="L70" s="116">
        <v>8.9418777943368113</v>
      </c>
    </row>
    <row r="71" spans="1:12" s="110" customFormat="1" ht="15" customHeight="1" x14ac:dyDescent="0.2">
      <c r="A71" s="120"/>
      <c r="B71" s="119"/>
      <c r="C71" s="258"/>
      <c r="D71" s="110" t="s">
        <v>203</v>
      </c>
      <c r="E71" s="113">
        <v>74.346666666666664</v>
      </c>
      <c r="F71" s="115">
        <v>5576</v>
      </c>
      <c r="G71" s="114">
        <v>5563</v>
      </c>
      <c r="H71" s="114">
        <v>5502</v>
      </c>
      <c r="I71" s="114">
        <v>5407</v>
      </c>
      <c r="J71" s="140">
        <v>5390</v>
      </c>
      <c r="K71" s="114">
        <v>186</v>
      </c>
      <c r="L71" s="116">
        <v>3.4508348794063082</v>
      </c>
    </row>
    <row r="72" spans="1:12" s="110" customFormat="1" ht="15" customHeight="1" x14ac:dyDescent="0.2">
      <c r="A72" s="120"/>
      <c r="B72" s="119"/>
      <c r="C72" s="258"/>
      <c r="D72" s="267" t="s">
        <v>198</v>
      </c>
      <c r="E72" s="113">
        <v>47.578909612625537</v>
      </c>
      <c r="F72" s="115">
        <v>2653</v>
      </c>
      <c r="G72" s="114">
        <v>2640</v>
      </c>
      <c r="H72" s="114">
        <v>2626</v>
      </c>
      <c r="I72" s="114">
        <v>2603</v>
      </c>
      <c r="J72" s="140">
        <v>2600</v>
      </c>
      <c r="K72" s="114">
        <v>53</v>
      </c>
      <c r="L72" s="116">
        <v>2.0384615384615383</v>
      </c>
    </row>
    <row r="73" spans="1:12" s="110" customFormat="1" ht="15" customHeight="1" x14ac:dyDescent="0.2">
      <c r="A73" s="120"/>
      <c r="B73" s="119"/>
      <c r="C73" s="258"/>
      <c r="D73" s="267" t="s">
        <v>199</v>
      </c>
      <c r="E73" s="113">
        <v>52.421090387374463</v>
      </c>
      <c r="F73" s="115">
        <v>2923</v>
      </c>
      <c r="G73" s="114">
        <v>2923</v>
      </c>
      <c r="H73" s="114">
        <v>2876</v>
      </c>
      <c r="I73" s="114">
        <v>2804</v>
      </c>
      <c r="J73" s="140">
        <v>2790</v>
      </c>
      <c r="K73" s="114">
        <v>133</v>
      </c>
      <c r="L73" s="116">
        <v>4.7670250896057347</v>
      </c>
    </row>
    <row r="74" spans="1:12" s="110" customFormat="1" ht="15" customHeight="1" x14ac:dyDescent="0.2">
      <c r="A74" s="120"/>
      <c r="B74" s="119"/>
      <c r="C74" s="258"/>
      <c r="D74" s="110" t="s">
        <v>204</v>
      </c>
      <c r="E74" s="113">
        <v>6.8933333333333335</v>
      </c>
      <c r="F74" s="115">
        <v>517</v>
      </c>
      <c r="G74" s="114">
        <v>516</v>
      </c>
      <c r="H74" s="114">
        <v>514</v>
      </c>
      <c r="I74" s="114">
        <v>480</v>
      </c>
      <c r="J74" s="140">
        <v>468</v>
      </c>
      <c r="K74" s="114">
        <v>49</v>
      </c>
      <c r="L74" s="116">
        <v>10.47008547008547</v>
      </c>
    </row>
    <row r="75" spans="1:12" s="110" customFormat="1" ht="15" customHeight="1" x14ac:dyDescent="0.2">
      <c r="A75" s="120"/>
      <c r="B75" s="119"/>
      <c r="C75" s="258"/>
      <c r="D75" s="267" t="s">
        <v>198</v>
      </c>
      <c r="E75" s="113">
        <v>57.059961315280461</v>
      </c>
      <c r="F75" s="115">
        <v>295</v>
      </c>
      <c r="G75" s="114">
        <v>285</v>
      </c>
      <c r="H75" s="114">
        <v>287</v>
      </c>
      <c r="I75" s="114">
        <v>264</v>
      </c>
      <c r="J75" s="140">
        <v>260</v>
      </c>
      <c r="K75" s="114">
        <v>35</v>
      </c>
      <c r="L75" s="116">
        <v>13.461538461538462</v>
      </c>
    </row>
    <row r="76" spans="1:12" s="110" customFormat="1" ht="15" customHeight="1" x14ac:dyDescent="0.2">
      <c r="A76" s="120"/>
      <c r="B76" s="119"/>
      <c r="C76" s="258"/>
      <c r="D76" s="267" t="s">
        <v>199</v>
      </c>
      <c r="E76" s="113">
        <v>42.940038684719539</v>
      </c>
      <c r="F76" s="115">
        <v>222</v>
      </c>
      <c r="G76" s="114">
        <v>231</v>
      </c>
      <c r="H76" s="114">
        <v>227</v>
      </c>
      <c r="I76" s="114">
        <v>216</v>
      </c>
      <c r="J76" s="140">
        <v>208</v>
      </c>
      <c r="K76" s="114">
        <v>14</v>
      </c>
      <c r="L76" s="116">
        <v>6.7307692307692308</v>
      </c>
    </row>
    <row r="77" spans="1:12" s="110" customFormat="1" ht="15" customHeight="1" x14ac:dyDescent="0.2">
      <c r="A77" s="534"/>
      <c r="B77" s="119" t="s">
        <v>205</v>
      </c>
      <c r="C77" s="268"/>
      <c r="D77" s="182"/>
      <c r="E77" s="113">
        <v>10.787248454126335</v>
      </c>
      <c r="F77" s="115">
        <v>4937</v>
      </c>
      <c r="G77" s="114">
        <v>4959</v>
      </c>
      <c r="H77" s="114">
        <v>5338</v>
      </c>
      <c r="I77" s="114">
        <v>5232</v>
      </c>
      <c r="J77" s="140">
        <v>5107</v>
      </c>
      <c r="K77" s="114">
        <v>-170</v>
      </c>
      <c r="L77" s="116">
        <v>-3.3287644409633836</v>
      </c>
    </row>
    <row r="78" spans="1:12" s="110" customFormat="1" ht="15" customHeight="1" x14ac:dyDescent="0.2">
      <c r="A78" s="120"/>
      <c r="B78" s="119"/>
      <c r="C78" s="268" t="s">
        <v>106</v>
      </c>
      <c r="D78" s="182"/>
      <c r="E78" s="113">
        <v>56.896900951995136</v>
      </c>
      <c r="F78" s="115">
        <v>2809</v>
      </c>
      <c r="G78" s="114">
        <v>2813</v>
      </c>
      <c r="H78" s="114">
        <v>3061</v>
      </c>
      <c r="I78" s="114">
        <v>2967</v>
      </c>
      <c r="J78" s="140">
        <v>2887</v>
      </c>
      <c r="K78" s="114">
        <v>-78</v>
      </c>
      <c r="L78" s="116">
        <v>-2.7017665396605475</v>
      </c>
    </row>
    <row r="79" spans="1:12" s="110" customFormat="1" ht="15" customHeight="1" x14ac:dyDescent="0.2">
      <c r="A79" s="123"/>
      <c r="B79" s="124"/>
      <c r="C79" s="260" t="s">
        <v>107</v>
      </c>
      <c r="D79" s="261"/>
      <c r="E79" s="125">
        <v>43.103099048004864</v>
      </c>
      <c r="F79" s="143">
        <v>2128</v>
      </c>
      <c r="G79" s="144">
        <v>2146</v>
      </c>
      <c r="H79" s="144">
        <v>2277</v>
      </c>
      <c r="I79" s="144">
        <v>2265</v>
      </c>
      <c r="J79" s="145">
        <v>2220</v>
      </c>
      <c r="K79" s="144">
        <v>-92</v>
      </c>
      <c r="L79" s="146">
        <v>-4.1441441441441444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45767</v>
      </c>
      <c r="E11" s="114">
        <v>45939</v>
      </c>
      <c r="F11" s="114">
        <v>46607</v>
      </c>
      <c r="G11" s="114">
        <v>45613</v>
      </c>
      <c r="H11" s="140">
        <v>45179</v>
      </c>
      <c r="I11" s="115">
        <v>588</v>
      </c>
      <c r="J11" s="116">
        <v>1.301489630137896</v>
      </c>
    </row>
    <row r="12" spans="1:15" s="110" customFormat="1" ht="24.95" customHeight="1" x14ac:dyDescent="0.2">
      <c r="A12" s="193" t="s">
        <v>132</v>
      </c>
      <c r="B12" s="194" t="s">
        <v>133</v>
      </c>
      <c r="C12" s="113">
        <v>1.059715515546136</v>
      </c>
      <c r="D12" s="115">
        <v>485</v>
      </c>
      <c r="E12" s="114">
        <v>454</v>
      </c>
      <c r="F12" s="114">
        <v>594</v>
      </c>
      <c r="G12" s="114">
        <v>508</v>
      </c>
      <c r="H12" s="140">
        <v>507</v>
      </c>
      <c r="I12" s="115">
        <v>-22</v>
      </c>
      <c r="J12" s="116">
        <v>-4.3392504930966469</v>
      </c>
    </row>
    <row r="13" spans="1:15" s="110" customFormat="1" ht="24.95" customHeight="1" x14ac:dyDescent="0.2">
      <c r="A13" s="193" t="s">
        <v>134</v>
      </c>
      <c r="B13" s="199" t="s">
        <v>214</v>
      </c>
      <c r="C13" s="113">
        <v>1.1951843031004872</v>
      </c>
      <c r="D13" s="115">
        <v>547</v>
      </c>
      <c r="E13" s="114">
        <v>551</v>
      </c>
      <c r="F13" s="114">
        <v>554</v>
      </c>
      <c r="G13" s="114">
        <v>535</v>
      </c>
      <c r="H13" s="140">
        <v>528</v>
      </c>
      <c r="I13" s="115">
        <v>19</v>
      </c>
      <c r="J13" s="116">
        <v>3.5984848484848486</v>
      </c>
    </row>
    <row r="14" spans="1:15" s="287" customFormat="1" ht="24" customHeight="1" x14ac:dyDescent="0.2">
      <c r="A14" s="193" t="s">
        <v>215</v>
      </c>
      <c r="B14" s="199" t="s">
        <v>137</v>
      </c>
      <c r="C14" s="113">
        <v>17.951799331395986</v>
      </c>
      <c r="D14" s="115">
        <v>8216</v>
      </c>
      <c r="E14" s="114">
        <v>8236</v>
      </c>
      <c r="F14" s="114">
        <v>8434</v>
      </c>
      <c r="G14" s="114">
        <v>8321</v>
      </c>
      <c r="H14" s="140">
        <v>8228</v>
      </c>
      <c r="I14" s="115">
        <v>-12</v>
      </c>
      <c r="J14" s="116">
        <v>-0.14584346135148274</v>
      </c>
      <c r="K14" s="110"/>
      <c r="L14" s="110"/>
      <c r="M14" s="110"/>
      <c r="N14" s="110"/>
      <c r="O14" s="110"/>
    </row>
    <row r="15" spans="1:15" s="110" customFormat="1" ht="24.75" customHeight="1" x14ac:dyDescent="0.2">
      <c r="A15" s="193" t="s">
        <v>216</v>
      </c>
      <c r="B15" s="199" t="s">
        <v>217</v>
      </c>
      <c r="C15" s="113">
        <v>5.104114318176852</v>
      </c>
      <c r="D15" s="115">
        <v>2336</v>
      </c>
      <c r="E15" s="114">
        <v>2311</v>
      </c>
      <c r="F15" s="114">
        <v>2434</v>
      </c>
      <c r="G15" s="114">
        <v>2353</v>
      </c>
      <c r="H15" s="140">
        <v>2261</v>
      </c>
      <c r="I15" s="115">
        <v>75</v>
      </c>
      <c r="J15" s="116">
        <v>3.3171163202122953</v>
      </c>
    </row>
    <row r="16" spans="1:15" s="287" customFormat="1" ht="24.95" customHeight="1" x14ac:dyDescent="0.2">
      <c r="A16" s="193" t="s">
        <v>218</v>
      </c>
      <c r="B16" s="199" t="s">
        <v>141</v>
      </c>
      <c r="C16" s="113">
        <v>10.444206524351607</v>
      </c>
      <c r="D16" s="115">
        <v>4780</v>
      </c>
      <c r="E16" s="114">
        <v>4810</v>
      </c>
      <c r="F16" s="114">
        <v>4870</v>
      </c>
      <c r="G16" s="114">
        <v>4837</v>
      </c>
      <c r="H16" s="140">
        <v>4854</v>
      </c>
      <c r="I16" s="115">
        <v>-74</v>
      </c>
      <c r="J16" s="116">
        <v>-1.5245158632056037</v>
      </c>
      <c r="K16" s="110"/>
      <c r="L16" s="110"/>
      <c r="M16" s="110"/>
      <c r="N16" s="110"/>
      <c r="O16" s="110"/>
    </row>
    <row r="17" spans="1:15" s="110" customFormat="1" ht="24.95" customHeight="1" x14ac:dyDescent="0.2">
      <c r="A17" s="193" t="s">
        <v>219</v>
      </c>
      <c r="B17" s="199" t="s">
        <v>220</v>
      </c>
      <c r="C17" s="113">
        <v>2.4034784888675245</v>
      </c>
      <c r="D17" s="115">
        <v>1100</v>
      </c>
      <c r="E17" s="114">
        <v>1115</v>
      </c>
      <c r="F17" s="114">
        <v>1130</v>
      </c>
      <c r="G17" s="114">
        <v>1131</v>
      </c>
      <c r="H17" s="140">
        <v>1113</v>
      </c>
      <c r="I17" s="115">
        <v>-13</v>
      </c>
      <c r="J17" s="116">
        <v>-1.1680143755615453</v>
      </c>
    </row>
    <row r="18" spans="1:15" s="287" customFormat="1" ht="24.95" customHeight="1" x14ac:dyDescent="0.2">
      <c r="A18" s="201" t="s">
        <v>144</v>
      </c>
      <c r="B18" s="202" t="s">
        <v>145</v>
      </c>
      <c r="C18" s="113">
        <v>6.9460528328271458</v>
      </c>
      <c r="D18" s="115">
        <v>3179</v>
      </c>
      <c r="E18" s="114">
        <v>3114</v>
      </c>
      <c r="F18" s="114">
        <v>3185</v>
      </c>
      <c r="G18" s="114">
        <v>3078</v>
      </c>
      <c r="H18" s="140">
        <v>3039</v>
      </c>
      <c r="I18" s="115">
        <v>140</v>
      </c>
      <c r="J18" s="116">
        <v>4.6067785455742021</v>
      </c>
      <c r="K18" s="110"/>
      <c r="L18" s="110"/>
      <c r="M18" s="110"/>
      <c r="N18" s="110"/>
      <c r="O18" s="110"/>
    </row>
    <row r="19" spans="1:15" s="110" customFormat="1" ht="24.95" customHeight="1" x14ac:dyDescent="0.2">
      <c r="A19" s="193" t="s">
        <v>146</v>
      </c>
      <c r="B19" s="199" t="s">
        <v>147</v>
      </c>
      <c r="C19" s="113">
        <v>15.185614088753905</v>
      </c>
      <c r="D19" s="115">
        <v>6950</v>
      </c>
      <c r="E19" s="114">
        <v>6978</v>
      </c>
      <c r="F19" s="114">
        <v>6985</v>
      </c>
      <c r="G19" s="114">
        <v>6824</v>
      </c>
      <c r="H19" s="140">
        <v>6811</v>
      </c>
      <c r="I19" s="115">
        <v>139</v>
      </c>
      <c r="J19" s="116">
        <v>2.0408163265306123</v>
      </c>
    </row>
    <row r="20" spans="1:15" s="287" customFormat="1" ht="24.95" customHeight="1" x14ac:dyDescent="0.2">
      <c r="A20" s="193" t="s">
        <v>148</v>
      </c>
      <c r="B20" s="199" t="s">
        <v>149</v>
      </c>
      <c r="C20" s="113">
        <v>3.7996809928551141</v>
      </c>
      <c r="D20" s="115">
        <v>1739</v>
      </c>
      <c r="E20" s="114">
        <v>1753</v>
      </c>
      <c r="F20" s="114">
        <v>1715</v>
      </c>
      <c r="G20" s="114">
        <v>1691</v>
      </c>
      <c r="H20" s="140">
        <v>1681</v>
      </c>
      <c r="I20" s="115">
        <v>58</v>
      </c>
      <c r="J20" s="116">
        <v>3.4503271861986913</v>
      </c>
      <c r="K20" s="110"/>
      <c r="L20" s="110"/>
      <c r="M20" s="110"/>
      <c r="N20" s="110"/>
      <c r="O20" s="110"/>
    </row>
    <row r="21" spans="1:15" s="110" customFormat="1" ht="24.95" customHeight="1" x14ac:dyDescent="0.2">
      <c r="A21" s="201" t="s">
        <v>150</v>
      </c>
      <c r="B21" s="202" t="s">
        <v>151</v>
      </c>
      <c r="C21" s="113">
        <v>3.7166517359669631</v>
      </c>
      <c r="D21" s="115">
        <v>1701</v>
      </c>
      <c r="E21" s="114">
        <v>1846</v>
      </c>
      <c r="F21" s="114">
        <v>2151</v>
      </c>
      <c r="G21" s="114">
        <v>2162</v>
      </c>
      <c r="H21" s="140">
        <v>1873</v>
      </c>
      <c r="I21" s="115">
        <v>-172</v>
      </c>
      <c r="J21" s="116">
        <v>-9.1831286705819544</v>
      </c>
    </row>
    <row r="22" spans="1:15" s="110" customFormat="1" ht="24.95" customHeight="1" x14ac:dyDescent="0.2">
      <c r="A22" s="201" t="s">
        <v>152</v>
      </c>
      <c r="B22" s="199" t="s">
        <v>153</v>
      </c>
      <c r="C22" s="113">
        <v>2.2068302488692728</v>
      </c>
      <c r="D22" s="115">
        <v>1010</v>
      </c>
      <c r="E22" s="114">
        <v>1023</v>
      </c>
      <c r="F22" s="114">
        <v>1013</v>
      </c>
      <c r="G22" s="114">
        <v>964</v>
      </c>
      <c r="H22" s="140">
        <v>964</v>
      </c>
      <c r="I22" s="115">
        <v>46</v>
      </c>
      <c r="J22" s="116">
        <v>4.7717842323651452</v>
      </c>
    </row>
    <row r="23" spans="1:15" s="110" customFormat="1" ht="24.95" customHeight="1" x14ac:dyDescent="0.2">
      <c r="A23" s="193" t="s">
        <v>154</v>
      </c>
      <c r="B23" s="199" t="s">
        <v>155</v>
      </c>
      <c r="C23" s="113">
        <v>1.6802499617628421</v>
      </c>
      <c r="D23" s="115">
        <v>769</v>
      </c>
      <c r="E23" s="114">
        <v>764</v>
      </c>
      <c r="F23" s="114">
        <v>765</v>
      </c>
      <c r="G23" s="114">
        <v>744</v>
      </c>
      <c r="H23" s="140">
        <v>742</v>
      </c>
      <c r="I23" s="115">
        <v>27</v>
      </c>
      <c r="J23" s="116">
        <v>3.6388140161725069</v>
      </c>
    </row>
    <row r="24" spans="1:15" s="110" customFormat="1" ht="24.95" customHeight="1" x14ac:dyDescent="0.2">
      <c r="A24" s="193" t="s">
        <v>156</v>
      </c>
      <c r="B24" s="199" t="s">
        <v>221</v>
      </c>
      <c r="C24" s="113">
        <v>8.5520134594795376</v>
      </c>
      <c r="D24" s="115">
        <v>3914</v>
      </c>
      <c r="E24" s="114">
        <v>3904</v>
      </c>
      <c r="F24" s="114">
        <v>3909</v>
      </c>
      <c r="G24" s="114">
        <v>3817</v>
      </c>
      <c r="H24" s="140">
        <v>3869</v>
      </c>
      <c r="I24" s="115">
        <v>45</v>
      </c>
      <c r="J24" s="116">
        <v>1.1630912380460068</v>
      </c>
    </row>
    <row r="25" spans="1:15" s="110" customFormat="1" ht="24.95" customHeight="1" x14ac:dyDescent="0.2">
      <c r="A25" s="193" t="s">
        <v>222</v>
      </c>
      <c r="B25" s="204" t="s">
        <v>159</v>
      </c>
      <c r="C25" s="113">
        <v>4.5097996372932458</v>
      </c>
      <c r="D25" s="115">
        <v>2064</v>
      </c>
      <c r="E25" s="114">
        <v>2069</v>
      </c>
      <c r="F25" s="114">
        <v>2093</v>
      </c>
      <c r="G25" s="114">
        <v>2123</v>
      </c>
      <c r="H25" s="140">
        <v>2056</v>
      </c>
      <c r="I25" s="115">
        <v>8</v>
      </c>
      <c r="J25" s="116">
        <v>0.38910505836575876</v>
      </c>
    </row>
    <row r="26" spans="1:15" s="110" customFormat="1" ht="24.95" customHeight="1" x14ac:dyDescent="0.2">
      <c r="A26" s="201">
        <v>782.78300000000002</v>
      </c>
      <c r="B26" s="203" t="s">
        <v>160</v>
      </c>
      <c r="C26" s="113">
        <v>0.2643826337754277</v>
      </c>
      <c r="D26" s="115">
        <v>121</v>
      </c>
      <c r="E26" s="114">
        <v>126</v>
      </c>
      <c r="F26" s="114">
        <v>170</v>
      </c>
      <c r="G26" s="114">
        <v>207</v>
      </c>
      <c r="H26" s="140">
        <v>189</v>
      </c>
      <c r="I26" s="115">
        <v>-68</v>
      </c>
      <c r="J26" s="116">
        <v>-35.978835978835981</v>
      </c>
    </row>
    <row r="27" spans="1:15" s="110" customFormat="1" ht="24.95" customHeight="1" x14ac:dyDescent="0.2">
      <c r="A27" s="193" t="s">
        <v>161</v>
      </c>
      <c r="B27" s="199" t="s">
        <v>223</v>
      </c>
      <c r="C27" s="113">
        <v>6.137610068389888</v>
      </c>
      <c r="D27" s="115">
        <v>2809</v>
      </c>
      <c r="E27" s="114">
        <v>2808</v>
      </c>
      <c r="F27" s="114">
        <v>2802</v>
      </c>
      <c r="G27" s="114">
        <v>2755</v>
      </c>
      <c r="H27" s="140">
        <v>2743</v>
      </c>
      <c r="I27" s="115">
        <v>66</v>
      </c>
      <c r="J27" s="116">
        <v>2.4061246810061978</v>
      </c>
    </row>
    <row r="28" spans="1:15" s="110" customFormat="1" ht="24.95" customHeight="1" x14ac:dyDescent="0.2">
      <c r="A28" s="193" t="s">
        <v>163</v>
      </c>
      <c r="B28" s="199" t="s">
        <v>164</v>
      </c>
      <c r="C28" s="113">
        <v>6.5418314506085169</v>
      </c>
      <c r="D28" s="115">
        <v>2994</v>
      </c>
      <c r="E28" s="114">
        <v>3010</v>
      </c>
      <c r="F28" s="114">
        <v>2977</v>
      </c>
      <c r="G28" s="114">
        <v>2837</v>
      </c>
      <c r="H28" s="140">
        <v>2885</v>
      </c>
      <c r="I28" s="115">
        <v>109</v>
      </c>
      <c r="J28" s="116">
        <v>3.7781629116117852</v>
      </c>
    </row>
    <row r="29" spans="1:15" s="110" customFormat="1" ht="24.95" customHeight="1" x14ac:dyDescent="0.2">
      <c r="A29" s="193">
        <v>86</v>
      </c>
      <c r="B29" s="199" t="s">
        <v>165</v>
      </c>
      <c r="C29" s="113">
        <v>9.0917036292525175</v>
      </c>
      <c r="D29" s="115">
        <v>4161</v>
      </c>
      <c r="E29" s="114">
        <v>4144</v>
      </c>
      <c r="F29" s="114">
        <v>4103</v>
      </c>
      <c r="G29" s="114">
        <v>4012</v>
      </c>
      <c r="H29" s="140">
        <v>4044</v>
      </c>
      <c r="I29" s="115">
        <v>117</v>
      </c>
      <c r="J29" s="116">
        <v>2.8931750741839761</v>
      </c>
    </row>
    <row r="30" spans="1:15" s="110" customFormat="1" ht="24.95" customHeight="1" x14ac:dyDescent="0.2">
      <c r="A30" s="193">
        <v>87.88</v>
      </c>
      <c r="B30" s="204" t="s">
        <v>166</v>
      </c>
      <c r="C30" s="113">
        <v>7.9292940328184063</v>
      </c>
      <c r="D30" s="115">
        <v>3629</v>
      </c>
      <c r="E30" s="114">
        <v>3665</v>
      </c>
      <c r="F30" s="114">
        <v>3648</v>
      </c>
      <c r="G30" s="114">
        <v>3545</v>
      </c>
      <c r="H30" s="140">
        <v>3543</v>
      </c>
      <c r="I30" s="115">
        <v>86</v>
      </c>
      <c r="J30" s="116">
        <v>2.4273214789726221</v>
      </c>
    </row>
    <row r="31" spans="1:15" s="110" customFormat="1" ht="24.95" customHeight="1" x14ac:dyDescent="0.2">
      <c r="A31" s="193" t="s">
        <v>167</v>
      </c>
      <c r="B31" s="199" t="s">
        <v>168</v>
      </c>
      <c r="C31" s="113">
        <v>3.2075512924159328</v>
      </c>
      <c r="D31" s="115">
        <v>1468</v>
      </c>
      <c r="E31" s="114">
        <v>1484</v>
      </c>
      <c r="F31" s="114">
        <v>1498</v>
      </c>
      <c r="G31" s="114">
        <v>1479</v>
      </c>
      <c r="H31" s="140">
        <v>1467</v>
      </c>
      <c r="I31" s="115">
        <v>1</v>
      </c>
      <c r="J31" s="116">
        <v>6.8166325835037497E-2</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1.059715515546136</v>
      </c>
      <c r="D34" s="115">
        <v>485</v>
      </c>
      <c r="E34" s="114">
        <v>454</v>
      </c>
      <c r="F34" s="114">
        <v>594</v>
      </c>
      <c r="G34" s="114">
        <v>508</v>
      </c>
      <c r="H34" s="140">
        <v>507</v>
      </c>
      <c r="I34" s="115">
        <v>-22</v>
      </c>
      <c r="J34" s="116">
        <v>-4.3392504930966469</v>
      </c>
    </row>
    <row r="35" spans="1:10" s="110" customFormat="1" ht="24.95" customHeight="1" x14ac:dyDescent="0.2">
      <c r="A35" s="292" t="s">
        <v>171</v>
      </c>
      <c r="B35" s="293" t="s">
        <v>172</v>
      </c>
      <c r="C35" s="113">
        <v>26.093036467323618</v>
      </c>
      <c r="D35" s="115">
        <v>11942</v>
      </c>
      <c r="E35" s="114">
        <v>11901</v>
      </c>
      <c r="F35" s="114">
        <v>12173</v>
      </c>
      <c r="G35" s="114">
        <v>11934</v>
      </c>
      <c r="H35" s="140">
        <v>11795</v>
      </c>
      <c r="I35" s="115">
        <v>147</v>
      </c>
      <c r="J35" s="116">
        <v>1.2462908011869436</v>
      </c>
    </row>
    <row r="36" spans="1:10" s="110" customFormat="1" ht="24.95" customHeight="1" x14ac:dyDescent="0.2">
      <c r="A36" s="294" t="s">
        <v>173</v>
      </c>
      <c r="B36" s="295" t="s">
        <v>174</v>
      </c>
      <c r="C36" s="125">
        <v>72.823213232241571</v>
      </c>
      <c r="D36" s="143">
        <v>33329</v>
      </c>
      <c r="E36" s="144">
        <v>33574</v>
      </c>
      <c r="F36" s="144">
        <v>33829</v>
      </c>
      <c r="G36" s="144">
        <v>33160</v>
      </c>
      <c r="H36" s="145">
        <v>32867</v>
      </c>
      <c r="I36" s="143">
        <v>462</v>
      </c>
      <c r="J36" s="146">
        <v>1.4056652569446557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2020-09-25T08:47:35Z</dcterms:created>
  <dcterms:modified xsi:type="dcterms:W3CDTF">2020-09-28T08:08:30Z</dcterms:modified>
</cp:coreProperties>
</file>