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L43" i="24"/>
  <c r="H43" i="24"/>
  <c r="G43" i="24"/>
  <c r="F43" i="24"/>
  <c r="E43" i="24"/>
  <c r="D43" i="24"/>
  <c r="C43" i="24"/>
  <c r="I43" i="24" s="1"/>
  <c r="B43" i="24"/>
  <c r="K43" i="24" s="1"/>
  <c r="K42" i="24"/>
  <c r="I42" i="24"/>
  <c r="H42" i="24"/>
  <c r="D42" i="24"/>
  <c r="C42" i="24"/>
  <c r="M42" i="24" s="1"/>
  <c r="B42" i="24"/>
  <c r="J42" i="24" s="1"/>
  <c r="M41" i="24"/>
  <c r="L41" i="24"/>
  <c r="H41" i="24"/>
  <c r="G41" i="24"/>
  <c r="F41" i="24"/>
  <c r="E41" i="24"/>
  <c r="D41" i="24"/>
  <c r="C41" i="24"/>
  <c r="I41" i="24" s="1"/>
  <c r="B41" i="24"/>
  <c r="K41" i="24" s="1"/>
  <c r="K40" i="24"/>
  <c r="I40" i="24"/>
  <c r="H40" i="24"/>
  <c r="D40" i="24"/>
  <c r="C40" i="24"/>
  <c r="M40" i="24" s="1"/>
  <c r="B40" i="24"/>
  <c r="J40" i="24" s="1"/>
  <c r="M36" i="24"/>
  <c r="L36" i="24"/>
  <c r="K36" i="24"/>
  <c r="J36" i="24"/>
  <c r="I36" i="24"/>
  <c r="H36" i="24"/>
  <c r="G36" i="24"/>
  <c r="F36" i="24"/>
  <c r="E36" i="24"/>
  <c r="D36" i="24"/>
  <c r="K57" i="15"/>
  <c r="L57" i="15" s="1"/>
  <c r="C38" i="24"/>
  <c r="C37" i="24"/>
  <c r="C35" i="24"/>
  <c r="C34" i="24"/>
  <c r="C33" i="24"/>
  <c r="C32" i="24"/>
  <c r="I32" i="24" s="1"/>
  <c r="C31" i="24"/>
  <c r="C30" i="24"/>
  <c r="C29" i="24"/>
  <c r="C28" i="24"/>
  <c r="C27" i="24"/>
  <c r="C26" i="24"/>
  <c r="I26" i="24" s="1"/>
  <c r="C25" i="24"/>
  <c r="C24" i="24"/>
  <c r="I24" i="24" s="1"/>
  <c r="C23" i="24"/>
  <c r="C22" i="24"/>
  <c r="C21" i="24"/>
  <c r="C20" i="24"/>
  <c r="C19" i="24"/>
  <c r="C18" i="24"/>
  <c r="I18" i="24" s="1"/>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9" i="24"/>
  <c r="D9" i="24"/>
  <c r="J9" i="24"/>
  <c r="H9" i="24"/>
  <c r="K9" i="24"/>
  <c r="K8" i="24"/>
  <c r="J8" i="24"/>
  <c r="H8" i="24"/>
  <c r="F8" i="24"/>
  <c r="D8" i="24"/>
  <c r="F17" i="24"/>
  <c r="D17" i="24"/>
  <c r="J17" i="24"/>
  <c r="H17" i="24"/>
  <c r="K17" i="24"/>
  <c r="K20" i="24"/>
  <c r="J20" i="24"/>
  <c r="H20" i="24"/>
  <c r="F20" i="24"/>
  <c r="D20" i="24"/>
  <c r="F33" i="24"/>
  <c r="D33" i="24"/>
  <c r="J33" i="24"/>
  <c r="H33" i="24"/>
  <c r="K33" i="24"/>
  <c r="H37" i="24"/>
  <c r="F37" i="24"/>
  <c r="D37" i="24"/>
  <c r="K37" i="24"/>
  <c r="J37" i="24"/>
  <c r="G27" i="24"/>
  <c r="L27" i="24"/>
  <c r="I27" i="24"/>
  <c r="M27" i="24"/>
  <c r="E27" i="24"/>
  <c r="B14" i="24"/>
  <c r="B6" i="24"/>
  <c r="F27" i="24"/>
  <c r="D27" i="24"/>
  <c r="J27" i="24"/>
  <c r="H27" i="24"/>
  <c r="K27" i="24"/>
  <c r="K30" i="24"/>
  <c r="J30" i="24"/>
  <c r="H30" i="24"/>
  <c r="F30" i="24"/>
  <c r="D30" i="24"/>
  <c r="G21" i="24"/>
  <c r="L21" i="24"/>
  <c r="I21" i="24"/>
  <c r="M21" i="24"/>
  <c r="E21" i="24"/>
  <c r="M38" i="24"/>
  <c r="E38" i="24"/>
  <c r="L38" i="24"/>
  <c r="G38" i="24"/>
  <c r="I38" i="24"/>
  <c r="F21" i="24"/>
  <c r="D21" i="24"/>
  <c r="J21" i="24"/>
  <c r="H21" i="24"/>
  <c r="K21" i="24"/>
  <c r="K24" i="24"/>
  <c r="J24" i="24"/>
  <c r="H24" i="24"/>
  <c r="F24" i="24"/>
  <c r="D24" i="24"/>
  <c r="D38" i="24"/>
  <c r="K38" i="24"/>
  <c r="J38" i="24"/>
  <c r="H38" i="24"/>
  <c r="F38" i="24"/>
  <c r="G15" i="24"/>
  <c r="L15" i="24"/>
  <c r="I15" i="24"/>
  <c r="E15" i="24"/>
  <c r="M15" i="24"/>
  <c r="G31" i="24"/>
  <c r="L31" i="24"/>
  <c r="I31" i="24"/>
  <c r="E31" i="24"/>
  <c r="M31" i="24"/>
  <c r="F15" i="24"/>
  <c r="D15" i="24"/>
  <c r="J15" i="24"/>
  <c r="H15" i="24"/>
  <c r="K15" i="24"/>
  <c r="K18" i="24"/>
  <c r="J18" i="24"/>
  <c r="H18" i="24"/>
  <c r="F18" i="24"/>
  <c r="D18" i="24"/>
  <c r="F31" i="24"/>
  <c r="D31" i="24"/>
  <c r="J31" i="24"/>
  <c r="H31" i="24"/>
  <c r="K31" i="24"/>
  <c r="K34" i="24"/>
  <c r="J34" i="24"/>
  <c r="H34" i="24"/>
  <c r="F34" i="24"/>
  <c r="D34" i="24"/>
  <c r="G25" i="24"/>
  <c r="L25" i="24"/>
  <c r="I25" i="24"/>
  <c r="M25" i="24"/>
  <c r="E25" i="24"/>
  <c r="M28" i="24"/>
  <c r="E28" i="24"/>
  <c r="L28" i="24"/>
  <c r="I28" i="24"/>
  <c r="G28" i="24"/>
  <c r="F25" i="24"/>
  <c r="D25" i="24"/>
  <c r="J25" i="24"/>
  <c r="H25" i="24"/>
  <c r="K25" i="24"/>
  <c r="K28" i="24"/>
  <c r="J28" i="24"/>
  <c r="H28" i="24"/>
  <c r="F28" i="24"/>
  <c r="D28" i="24"/>
  <c r="G19" i="24"/>
  <c r="L19" i="24"/>
  <c r="I19" i="24"/>
  <c r="M19" i="24"/>
  <c r="E19" i="24"/>
  <c r="G35" i="24"/>
  <c r="M35" i="24"/>
  <c r="E35" i="24"/>
  <c r="L35" i="24"/>
  <c r="I35" i="24"/>
  <c r="F19" i="24"/>
  <c r="D19" i="24"/>
  <c r="J19" i="24"/>
  <c r="H19" i="24"/>
  <c r="K19" i="24"/>
  <c r="K22" i="24"/>
  <c r="J22" i="24"/>
  <c r="H22" i="24"/>
  <c r="F22" i="24"/>
  <c r="D22" i="24"/>
  <c r="F35" i="24"/>
  <c r="D35" i="24"/>
  <c r="J35" i="24"/>
  <c r="H35" i="24"/>
  <c r="K35" i="24"/>
  <c r="B45" i="24"/>
  <c r="B39" i="24"/>
  <c r="G29" i="24"/>
  <c r="L29" i="24"/>
  <c r="I29" i="24"/>
  <c r="M29" i="24"/>
  <c r="E29" i="24"/>
  <c r="K16" i="24"/>
  <c r="J16" i="24"/>
  <c r="H16" i="24"/>
  <c r="F16" i="24"/>
  <c r="D16" i="24"/>
  <c r="F29" i="24"/>
  <c r="D29" i="24"/>
  <c r="J29" i="24"/>
  <c r="H29" i="24"/>
  <c r="K29" i="24"/>
  <c r="K32" i="24"/>
  <c r="J32" i="24"/>
  <c r="H32" i="24"/>
  <c r="F32" i="24"/>
  <c r="D32" i="24"/>
  <c r="G23" i="24"/>
  <c r="L23" i="24"/>
  <c r="I23" i="24"/>
  <c r="E23" i="24"/>
  <c r="M23" i="24"/>
  <c r="F23" i="24"/>
  <c r="D23" i="24"/>
  <c r="J23" i="24"/>
  <c r="H23" i="24"/>
  <c r="K23" i="24"/>
  <c r="K26" i="24"/>
  <c r="J26" i="24"/>
  <c r="H26" i="24"/>
  <c r="F26" i="24"/>
  <c r="D26" i="24"/>
  <c r="G7" i="24"/>
  <c r="L7" i="24"/>
  <c r="I7" i="24"/>
  <c r="M7" i="24"/>
  <c r="E7" i="24"/>
  <c r="G9" i="24"/>
  <c r="L9" i="24"/>
  <c r="I9" i="24"/>
  <c r="M9" i="24"/>
  <c r="E9" i="24"/>
  <c r="G17" i="24"/>
  <c r="L17" i="24"/>
  <c r="I17" i="24"/>
  <c r="M17" i="24"/>
  <c r="E17" i="24"/>
  <c r="M20" i="24"/>
  <c r="E20" i="24"/>
  <c r="L20" i="24"/>
  <c r="I20" i="24"/>
  <c r="G20" i="24"/>
  <c r="G33" i="24"/>
  <c r="L33" i="24"/>
  <c r="I33" i="24"/>
  <c r="M33" i="24"/>
  <c r="E33" i="24"/>
  <c r="I37" i="24"/>
  <c r="G37" i="24"/>
  <c r="L37" i="24"/>
  <c r="M37" i="24"/>
  <c r="E37" i="24"/>
  <c r="C14" i="24"/>
  <c r="C6" i="24"/>
  <c r="M22" i="24"/>
  <c r="E22" i="24"/>
  <c r="L22" i="24"/>
  <c r="M30" i="24"/>
  <c r="E30" i="24"/>
  <c r="L30" i="24"/>
  <c r="C45" i="24"/>
  <c r="C39" i="24"/>
  <c r="G16" i="24"/>
  <c r="G24" i="24"/>
  <c r="G32" i="24"/>
  <c r="G22"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2" i="24"/>
  <c r="I30" i="24"/>
  <c r="M8" i="24"/>
  <c r="E8" i="24"/>
  <c r="L8" i="24"/>
  <c r="M18" i="24"/>
  <c r="E18" i="24"/>
  <c r="L18" i="24"/>
  <c r="M26" i="24"/>
  <c r="E26" i="24"/>
  <c r="L26" i="24"/>
  <c r="I34" i="24"/>
  <c r="M34" i="24"/>
  <c r="E34" i="24"/>
  <c r="L34" i="24"/>
  <c r="G8" i="24"/>
  <c r="I8" i="24"/>
  <c r="M16" i="24"/>
  <c r="E16" i="24"/>
  <c r="L16" i="24"/>
  <c r="M24" i="24"/>
  <c r="E24" i="24"/>
  <c r="L24" i="24"/>
  <c r="M32" i="24"/>
  <c r="E32" i="24"/>
  <c r="L32" i="24"/>
  <c r="G18" i="24"/>
  <c r="G26"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H44" i="24"/>
  <c r="L40" i="24"/>
  <c r="L42" i="24"/>
  <c r="L44" i="24"/>
  <c r="E40" i="24"/>
  <c r="E42" i="24"/>
  <c r="E44" i="24"/>
  <c r="K79" i="24" l="1"/>
  <c r="I39" i="24"/>
  <c r="G39" i="24"/>
  <c r="L39" i="24"/>
  <c r="E39" i="24"/>
  <c r="M39" i="24"/>
  <c r="M6" i="24"/>
  <c r="E6" i="24"/>
  <c r="L6" i="24"/>
  <c r="G6" i="24"/>
  <c r="I6" i="24"/>
  <c r="I45" i="24"/>
  <c r="G45" i="24"/>
  <c r="M45" i="24"/>
  <c r="E45" i="24"/>
  <c r="L45" i="24"/>
  <c r="M14" i="24"/>
  <c r="E14" i="24"/>
  <c r="L14" i="24"/>
  <c r="I14" i="24"/>
  <c r="G14" i="24"/>
  <c r="I77" i="24"/>
  <c r="H39" i="24"/>
  <c r="F39" i="24"/>
  <c r="D39" i="24"/>
  <c r="K39" i="24"/>
  <c r="J39" i="24"/>
  <c r="K6" i="24"/>
  <c r="J6" i="24"/>
  <c r="H6" i="24"/>
  <c r="F6" i="24"/>
  <c r="D6" i="24"/>
  <c r="J79" i="24"/>
  <c r="J78" i="24"/>
  <c r="H45" i="24"/>
  <c r="F45" i="24"/>
  <c r="D45" i="24"/>
  <c r="K45" i="24"/>
  <c r="J45" i="24"/>
  <c r="K14" i="24"/>
  <c r="J14" i="24"/>
  <c r="H14" i="24"/>
  <c r="F14" i="24"/>
  <c r="D14" i="24"/>
  <c r="I78" i="24" l="1"/>
  <c r="I79" i="24"/>
  <c r="K78" i="24"/>
  <c r="I83" i="24" l="1"/>
  <c r="I82" i="24"/>
  <c r="I81" i="24"/>
</calcChain>
</file>

<file path=xl/sharedStrings.xml><?xml version="1.0" encoding="utf-8"?>
<sst xmlns="http://schemas.openxmlformats.org/spreadsheetml/2006/main" count="1668" uniqueCount="520">
  <si>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</si>
  <si>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</si>
  <si>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</si>
  <si>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</si>
  <si>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</si>
  <si>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</si>
  <si>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</si>
  <si>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</si>
  <si>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</si>
  <si>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</si>
  <si>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</si>
  <si>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</si>
  <si>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</si>
  <si>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Wetteraukreis (06440)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</si>
  <si>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</si>
  <si>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</si>
  <si>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</si>
  <si>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</si>
  <si>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</si>
  <si>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</si>
  <si>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</si>
  <si>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</si>
  <si>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</si>
  <si>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</si>
  <si>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</si>
  <si>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</si>
  <si>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</si>
  <si>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</si>
  <si>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</si>
  <si>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</si>
  <si>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</si>
  <si>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</si>
  <si>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</si>
  <si>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</si>
  <si>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</si>
  <si>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</si>
  <si>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</si>
  <si>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</si>
  <si>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</si>
  <si>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</si>
  <si>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</si>
  <si>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</si>
  <si>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</si>
  <si>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</si>
  <si>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</si>
  <si>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</si>
  <si>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</si>
  <si>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</si>
  <si>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</si>
  <si>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</si>
  <si>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</si>
  <si>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</si>
  <si>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</si>
  <si>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</si>
  <si>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</si>
  <si>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</si>
  <si>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</si>
  <si>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</si>
  <si>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</si>
  <si>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</si>
  <si>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</si>
  <si>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</si>
  <si>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</si>
  <si>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</si>
  <si>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</si>
  <si>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</si>
  <si>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</si>
  <si>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</si>
  <si>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</si>
  <si>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</si>
  <si>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</si>
  <si>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</si>
  <si>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</si>
  <si>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</si>
  <si>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</si>
  <si>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</si>
  <si>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</si>
  <si>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</si>
  <si>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</si>
  <si>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</si>
  <si>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</si>
  <si>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</si>
  <si>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</si>
  <si>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</si>
  <si>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</si>
  <si>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</si>
  <si>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</si>
  <si>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</si>
  <si>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</si>
  <si>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</si>
  <si>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</si>
  <si>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</si>
  <si>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Wetteraukreis (06440);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</si>
  <si>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</si>
  <si>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</si>
  <si>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</si>
  <si>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</si>
  <si>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</si>
  <si>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</si>
  <si>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</si>
  <si>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</si>
  <si>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</si>
  <si>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</si>
  <si>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</si>
  <si>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</si>
  <si>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</si>
  <si>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</si>
  <si>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</si>
  <si>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</si>
  <si>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</si>
  <si>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</si>
  <si>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</si>
  <si>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</si>
  <si>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</si>
  <si>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</si>
  <si>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</si>
  <si>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</si>
  <si>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</si>
  <si>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</si>
  <si>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</si>
  <si>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</si>
  <si>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</si>
  <si>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</si>
  <si>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</si>
  <si>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</si>
  <si>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</si>
  <si>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</si>
  <si>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</si>
  <si>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</si>
  <si>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</si>
  <si>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</si>
  <si>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</si>
  <si>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</si>
  <si>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</si>
  <si>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</si>
  <si>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</si>
  <si>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</si>
  <si>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</si>
  <si>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</si>
  <si>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</si>
  <si>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</si>
  <si>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</si>
  <si>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</si>
  <si>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</si>
  <si>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</si>
  <si>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</si>
  <si>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</si>
  <si>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</si>
  <si>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</si>
  <si>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</si>
  <si>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</si>
  <si>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</si>
  <si>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</si>
  <si>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</si>
  <si>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</si>
  <si>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</si>
  <si>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</si>
  <si>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</si>
  <si>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</si>
  <si>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</si>
  <si>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</si>
  <si>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</si>
  <si>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</si>
  <si>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</si>
  <si>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</si>
  <si>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</si>
  <si>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</si>
  <si>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</si>
  <si>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</si>
  <si>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</si>
  <si>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</si>
  <si>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</si>
  <si>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</si>
  <si>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</si>
  <si>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</si>
  <si>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</si>
  <si>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</si>
  <si>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</si>
  <si>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</si>
  <si>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</si>
  <si>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</si>
  <si>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</si>
  <si>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</si>
  <si>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Wetteraukreis (06440)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</si>
  <si>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</si>
  <si>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</si>
  <si>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</si>
  <si>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</si>
  <si>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</si>
  <si>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</si>
  <si>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</si>
  <si>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</si>
  <si>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</si>
  <si>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</si>
  <si>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</si>
  <si>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</si>
  <si>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</si>
  <si>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</si>
  <si>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</si>
  <si>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</si>
  <si>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</si>
  <si>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</si>
  <si>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</si>
  <si>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</si>
  <si>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</si>
  <si>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</si>
  <si>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</si>
  <si>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</si>
  <si>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</si>
  <si>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</si>
  <si>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</si>
  <si>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</si>
  <si>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</si>
  <si>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</si>
  <si>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</si>
  <si>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</si>
  <si>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</si>
  <si>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</si>
  <si>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</si>
  <si>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</si>
  <si>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</si>
  <si>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</si>
  <si>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</si>
  <si>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</si>
  <si>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</si>
  <si>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</si>
  <si>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</si>
  <si>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</si>
  <si>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</si>
  <si>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</si>
  <si>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</si>
  <si>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</si>
  <si>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</si>
  <si>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</si>
  <si>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</si>
  <si>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</si>
  <si>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</si>
  <si>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</si>
  <si>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</si>
  <si>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</si>
  <si>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</si>
  <si>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</si>
  <si>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</si>
  <si>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</si>
  <si>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</si>
  <si>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</si>
  <si>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</si>
  <si>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</si>
  <si>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</si>
  <si>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</si>
  <si>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</si>
  <si>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</si>
  <si>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</si>
  <si>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</si>
  <si>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</si>
  <si>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</si>
  <si>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</si>
  <si>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</si>
  <si>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</si>
  <si>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</si>
  <si>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</si>
  <si>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</si>
  <si>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</si>
  <si>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</si>
  <si>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</si>
  <si>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</si>
  <si>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</si>
  <si>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</si>
  <si>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</si>
  <si>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</si>
  <si>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</si>
  <si>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</si>
  <si>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</si>
  <si>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</si>
  <si>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</si>
  <si>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</si>
  <si>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</si>
  <si>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</si>
  <si>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</si>
  <si>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</si>
  <si>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</si>
  <si>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</si>
  <si>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</si>
  <si>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</si>
  <si>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</si>
  <si>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</si>
  <si>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</si>
  <si>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</si>
  <si>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</si>
  <si>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</si>
  <si>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</si>
  <si>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</si>
  <si>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</si>
  <si>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</si>
  <si>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</si>
  <si>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</si>
  <si>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</si>
  <si>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</si>
  <si>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</si>
  <si>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</si>
  <si>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</si>
  <si>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</si>
  <si>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</si>
  <si>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</si>
  <si>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</si>
  <si>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</si>
  <si>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</si>
  <si>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</si>
  <si>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</si>
  <si>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</si>
  <si>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</si>
  <si>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</si>
  <si>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</si>
  <si>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</si>
  <si>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</si>
  <si>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</si>
  <si>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</si>
  <si>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</si>
  <si>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</si>
  <si>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</si>
  <si>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</si>
  <si>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</si>
  <si>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</si>
  <si>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</si>
  <si>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</si>
  <si>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</si>
  <si>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</si>
  <si>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</si>
  <si>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</si>
  <si>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</si>
  <si>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</si>
  <si>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</si>
  <si>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</si>
  <si>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</si>
  <si>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</si>
  <si>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</si>
  <si>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</si>
  <si>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</si>
  <si>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</si>
  <si>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</si>
  <si>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</si>
  <si>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</si>
  <si>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</si>
  <si>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</si>
  <si>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</si>
  <si>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</si>
  <si>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</si>
  <si>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</si>
  <si>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</si>
  <si>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</si>
  <si>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</si>
  <si>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</si>
  <si>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</si>
  <si>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</si>
  <si>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</si>
  <si>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</si>
  <si>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</si>
  <si>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</si>
  <si>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</si>
  <si>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</si>
  <si>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</si>
  <si>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</si>
  <si>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</si>
  <si>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</si>
  <si>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</si>
  <si>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</si>
  <si>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</si>
  <si>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</si>
  <si>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</si>
  <si>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</si>
  <si>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</si>
  <si>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</si>
  <si>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</si>
  <si>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Wetteraukreis (06440);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</si>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</sst>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{8762029C-4484-4666-A488-FB994A28E1B8}</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5CE3-4E37-AC3B-DD1E7A8878E4}"/>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{5252286C-B788-488D-896A-1B3AB2FF3953}</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5CE3-4E37-AC3B-DD1E7A8878E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{C344772A-0E99-4D0B-8029-AFF50910FF09}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CE3-4E37-AC3B-DD1E7A8878E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{15D0C4D4-D8DC-4826-8D5D-350F329D53E1}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CE3-4E37-AC3B-DD1E7A8878E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0.8773939338403739</c:v>
                </c:pt>
                <c:pt idx="1">
                  <c:v>1.1168123612881518</c:v>
                </c:pt>
                <c:pt idx="2">
                  <c:v>1.1186464311118853</c:v>
                </c:pt>
                <c:pt idx="3">
                  <c:v>1.0875687030768</c:v>
                </c:pt>
              </c:numCache>
            </c:numRef>
          </c:val>
          <c:extLst>
            <c:ext xmlns:c16="http://schemas.microsoft.com/office/drawing/2014/chart" uri="{C3380CC4-5D6E-409C-BE32-E72D297353CC}">
              <c16:uniqueId val="{00000004-5CE3-4E37-AC3B-DD1E7A8878E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{36A03416-6A14-4FBB-A4F1-F1927F553926}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CE3-4E37-AC3B-DD1E7A8878E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{5385A845-CBEC-4DFF-AB79-A540B5123154}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CE3-4E37-AC3B-DD1E7A8878E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{724B7500-296E-4067-AC45-8916FE2C81B8}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CE3-4E37-AC3B-DD1E7A8878E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{6E4D624B-5167-4D53-A8EC-5689ED72879E}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CE3-4E37-AC3B-DD1E7A8878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E3-4E37-AC3B-DD1E7A8878E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E3-4E37-AC3B-DD1E7A8878E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{0D13391C-976A-4A49-8E30-043C4C754F01}</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0342-435B-9022-A026F74AFB05}"/>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{0CF094C8-3090-4C08-BA76-9252D11A0729}</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0342-435B-9022-A026F74AFB0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{F1C01856-13A4-49F3-B9EE-58D41F3207F4}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342-435B-9022-A026F74AFB0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{F9BFFC30-B350-479A-917F-D017402EDCB6}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342-435B-9022-A026F74AFB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-3.3101740935952724</c:v>
                </c:pt>
                <c:pt idx="1">
                  <c:v>-2.6469525004774508</c:v>
                </c:pt>
                <c:pt idx="2">
                  <c:v>-2.7637010795899166</c:v>
                </c:pt>
                <c:pt idx="3">
                  <c:v>-2.8655893304673015</c:v>
                </c:pt>
              </c:numCache>
            </c:numRef>
          </c:val>
          <c:extLst>
            <c:ext xmlns:c16="http://schemas.microsoft.com/office/drawing/2014/chart" uri="{C3380CC4-5D6E-409C-BE32-E72D297353CC}">
              <c16:uniqueId val="{00000004-0342-435B-9022-A026F74AFB0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{006AA442-6A35-4EFB-98DE-63E0C8CB0427}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342-435B-9022-A026F74AFB0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{DDFCD736-04AF-4832-8B24-D664B263DAAE}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342-435B-9022-A026F74AFB0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{804368FD-8FA4-412D-B841-B83188F4325D}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342-435B-9022-A026F74AFB0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{947C919C-0317-4E42-A6C4-AEC8D17BC11C}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342-435B-9022-A026F74AFB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342-435B-9022-A026F74AFB0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342-435B-9022-A026F74AFB0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{D91908BF-D4DD-4B7A-861A-287B3EAD5B03}</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5671-49B1-92A1-1F5FED3ECF54}"/>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{9C77BFA2-CEC2-4283-B442-5BB553BE38ED}</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5671-49B1-92A1-1F5FED3ECF54}"/>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{B596BCA3-5636-4B97-93AB-4A13C7030FEE}</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5671-49B1-92A1-1F5FED3ECF54}"/>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{CE7FD55D-8860-4017-A7C6-BA34F5506780}</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5671-49B1-92A1-1F5FED3ECF54}"/>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{F4FFA7AF-6051-4DAD-9182-C7DEFCD88B72}</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5671-49B1-92A1-1F5FED3ECF54}"/>
                </c:ext>
              </c:extLst>
            </c:dLbl>
            <c:dLbl>
              <c:idx val="5"/>
              <c:tx>
                <c:strRef>
                  <c:f>Daten_Diagramme!$D$19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{59E9EC14-7103-43E5-A60E-B807D0CA24CC}</c15:txfldGUID>
                      <c15:f>Daten_Diagramme!$D$19</c15:f>
                      <c15:dlblFieldTableCache>
                        <c:ptCount val="1"/>
                        <c:pt idx="0">
                          <c:v>-6.3</c:v>
                        </c:pt>
                      </c15:dlblFieldTableCache>
                    </c15:dlblFTEntry>
                  </c15:dlblFieldTable>
                  <c15:showDataLabelsRange val="0"/>
                </c:ext>
                <c:ext xmlns:c16="http://schemas.microsoft.com/office/drawing/2014/chart" uri="{C3380CC4-5D6E-409C-BE32-E72D297353CC}">
                  <c16:uniqueId val="{00000005-5671-49B1-92A1-1F5FED3ECF54}"/>
                </c:ext>
              </c:extLst>
            </c:dLbl>
            <c:dLbl>
              <c:idx val="6"/>
              <c:tx>
                <c:strRef>
                  <c:f>Daten_Diagramme!$D$20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{68DA6B51-3FF0-4D5E-B540-46B7B6160010}</c15:txfldGUID>
                      <c15:f>Daten_Diagramme!$D$20</c15:f>
                      <c15:dlblFieldTableCache>
                        <c:ptCount val="1"/>
                        <c:pt idx="0">
                          <c:v>-2.6</c:v>
                        </c:pt>
                      </c15:dlblFieldTableCache>
                    </c15:dlblFTEntry>
                  </c15:dlblFieldTable>
                  <c15:showDataLabelsRange val="0"/>
                </c:ext>
                <c:ext xmlns:c16="http://schemas.microsoft.com/office/drawing/2014/chart" uri="{C3380CC4-5D6E-409C-BE32-E72D297353CC}">
                  <c16:uniqueId val="{00000006-5671-49B1-92A1-1F5FED3ECF54}"/>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{B20A0970-BE0D-42A8-A304-0B31166E01C4}</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5671-49B1-92A1-1F5FED3ECF54}"/>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{D5DDC97D-0B85-4C8C-89AC-4A06003968E1}</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5671-49B1-92A1-1F5FED3ECF54}"/>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{2F37D790-D0AA-464C-97CB-25B2C201A324}</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5671-49B1-92A1-1F5FED3ECF54}"/>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{B8C0B446-E575-4367-9B9F-0F355FF2B7CD}</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5671-49B1-92A1-1F5FED3ECF54}"/>
                </c:ext>
              </c:extLst>
            </c:dLbl>
            <c:dLbl>
              <c:idx val="11"/>
              <c:tx>
                <c:strRef>
                  <c:f>Daten_Diagramme!$D$25</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{09E14CDD-4626-4AAC-B5BB-17E4E8B45552}</c15:txfldGUID>
                      <c15:f>Daten_Diagramme!$D$25</c15:f>
                      <c15:dlblFieldTableCache>
                        <c:ptCount val="1"/>
                        <c:pt idx="0">
                          <c:v>13.0</c:v>
                        </c:pt>
                      </c15:dlblFieldTableCache>
                    </c15:dlblFTEntry>
                  </c15:dlblFieldTable>
                  <c15:showDataLabelsRange val="0"/>
                </c:ext>
                <c:ext xmlns:c16="http://schemas.microsoft.com/office/drawing/2014/chart" uri="{C3380CC4-5D6E-409C-BE32-E72D297353CC}">
                  <c16:uniqueId val="{0000000B-5671-49B1-92A1-1F5FED3ECF54}"/>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{D5B82447-6F4D-49A4-B49E-6308CEEFABDA}</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5671-49B1-92A1-1F5FED3ECF54}"/>
                </c:ext>
              </c:extLst>
            </c:dLbl>
            <c:dLbl>
              <c:idx val="13"/>
              <c:tx>
                <c:strRef>
                  <c:f>Daten_Diagramme!$D$27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{BBFD976F-08A2-41E7-801F-D090461F55EB}</c15:txfldGUID>
                      <c15:f>Daten_Diagramme!$D$27</c15:f>
                      <c15:dlblFieldTableCache>
                        <c:ptCount val="1"/>
                        <c:pt idx="0">
                          <c:v>1.9</c:v>
                        </c:pt>
                      </c15:dlblFieldTableCache>
                    </c15:dlblFTEntry>
                  </c15:dlblFieldTable>
                  <c15:showDataLabelsRange val="0"/>
                </c:ext>
                <c:ext xmlns:c16="http://schemas.microsoft.com/office/drawing/2014/chart" uri="{C3380CC4-5D6E-409C-BE32-E72D297353CC}">
                  <c16:uniqueId val="{0000000D-5671-49B1-92A1-1F5FED3ECF54}"/>
                </c:ext>
              </c:extLst>
            </c:dLbl>
            <c:dLbl>
              <c:idx val="14"/>
              <c:tx>
                <c:strRef>
                  <c:f>Daten_Diagramme!$D$28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{7952BA89-318E-480F-B304-54FACF5CAF32}</c15:txfldGUID>
                      <c15:f>Daten_Diagramme!$D$28</c15:f>
                      <c15:dlblFieldTableCache>
                        <c:ptCount val="1"/>
                        <c:pt idx="0">
                          <c:v>4.9</c:v>
                        </c:pt>
                      </c15:dlblFieldTableCache>
                    </c15:dlblFTEntry>
                  </c15:dlblFieldTable>
                  <c15:showDataLabelsRange val="0"/>
                </c:ext>
                <c:ext xmlns:c16="http://schemas.microsoft.com/office/drawing/2014/chart" uri="{C3380CC4-5D6E-409C-BE32-E72D297353CC}">
                  <c16:uniqueId val="{0000000E-5671-49B1-92A1-1F5FED3ECF54}"/>
                </c:ext>
              </c:extLst>
            </c:dLbl>
            <c:dLbl>
              <c:idx val="15"/>
              <c:tx>
                <c:strRef>
                  <c:f>Daten_Diagramme!$D$29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{996F035D-02C2-4782-9AE7-79FD1A83CA77}</c15:txfldGUID>
                      <c15:f>Daten_Diagramme!$D$29</c15:f>
                      <c15:dlblFieldTableCache>
                        <c:ptCount val="1"/>
                        <c:pt idx="0">
                          <c:v>-5.9</c:v>
                        </c:pt>
                      </c15:dlblFieldTableCache>
                    </c15:dlblFTEntry>
                  </c15:dlblFieldTable>
                  <c15:showDataLabelsRange val="0"/>
                </c:ext>
                <c:ext xmlns:c16="http://schemas.microsoft.com/office/drawing/2014/chart" uri="{C3380CC4-5D6E-409C-BE32-E72D297353CC}">
                  <c16:uniqueId val="{0000000F-5671-49B1-92A1-1F5FED3ECF54}"/>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{61C3F9D5-6C38-4539-BA89-9D994FCF3F7E}</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5671-49B1-92A1-1F5FED3ECF54}"/>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{B2ED87F0-7D51-4C6B-998E-F8C0FC83366E}</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5671-49B1-92A1-1F5FED3ECF54}"/>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{6B4F7571-6738-422C-9520-311AB3EB108A}</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5671-49B1-92A1-1F5FED3ECF54}"/>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{B21DB47A-F48E-48AE-BF7C-D6B62958AD03}</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5671-49B1-92A1-1F5FED3ECF54}"/>
                </c:ext>
              </c:extLst>
            </c:dLbl>
            <c:dLbl>
              <c:idx val="20"/>
              <c:tx>
                <c:strRef>
                  <c:f>Daten_Diagramme!$D$34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{62A85F4D-FE49-46BA-B6D9-CF4A2EF35EAA}</c15:txfldGUID>
                      <c15:f>Daten_Diagramme!$D$34</c15:f>
                      <c15:dlblFieldTableCache>
                        <c:ptCount val="1"/>
                        <c:pt idx="0">
                          <c:v>-4.0</c:v>
                        </c:pt>
                      </c15:dlblFieldTableCache>
                    </c15:dlblFTEntry>
                  </c15:dlblFieldTable>
                  <c15:showDataLabelsRange val="0"/>
                </c:ext>
                <c:ext xmlns:c16="http://schemas.microsoft.com/office/drawing/2014/chart" uri="{C3380CC4-5D6E-409C-BE32-E72D297353CC}">
                  <c16:uniqueId val="{00000014-5671-49B1-92A1-1F5FED3ECF5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{470BB6F9-0EF6-4A8D-A245-A67696FC9E43}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671-49B1-92A1-1F5FED3ECF5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{3552B584-C7D0-4F00-AB6E-A903930C5A1F}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671-49B1-92A1-1F5FED3ECF54}"/>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{026D252E-0F8A-4453-A51D-F1E6DB9D19CE}</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5671-49B1-92A1-1F5FED3ECF54}"/>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{24EFB6F9-B05B-48ED-AC27-5412BF87EE38}</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5671-49B1-92A1-1F5FED3ECF54}"/>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{D6582E80-D14A-446E-9BED-A94CC50EF62A}</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5671-49B1-92A1-1F5FED3ECF5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{5CC00F1D-BFF9-43F1-9513-1E3ED2AA5B1E}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671-49B1-92A1-1F5FED3ECF5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{AB5B2FBD-3F92-4D83-8ED4-48919F740AA9}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671-49B1-92A1-1F5FED3ECF5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{86F37ADE-F08D-4D98-A619-749901584D6E}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671-49B1-92A1-1F5FED3ECF5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{C3C09069-7E12-48A1-B8A8-9972A5315DDB}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671-49B1-92A1-1F5FED3ECF5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{CFAF742F-2960-4771-AD7A-48CD0BB1E851}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671-49B1-92A1-1F5FED3ECF54}"/>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{E282A4FC-86EA-4758-876A-A01D9D852D6B}</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5671-49B1-92A1-1F5FED3ECF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0.8773939338403739</c:v>
                </c:pt>
                <c:pt idx="1">
                  <c:v>2.5041736227045077</c:v>
                </c:pt>
                <c:pt idx="2">
                  <c:v>3.6009002250562641</c:v>
                </c:pt>
                <c:pt idx="3">
                  <c:v>-3.6570979158474244</c:v>
                </c:pt>
                <c:pt idx="4">
                  <c:v>2.1384656508954825</c:v>
                </c:pt>
                <c:pt idx="5">
                  <c:v>-6.3041333187150528</c:v>
                </c:pt>
                <c:pt idx="6">
                  <c:v>-2.629382303839733</c:v>
                </c:pt>
                <c:pt idx="7">
                  <c:v>2.0130932896890346</c:v>
                </c:pt>
                <c:pt idx="8">
                  <c:v>0.80797879055674793</c:v>
                </c:pt>
                <c:pt idx="9">
                  <c:v>0.68147400302877337</c:v>
                </c:pt>
                <c:pt idx="10">
                  <c:v>0.3120820329915292</c:v>
                </c:pt>
                <c:pt idx="11">
                  <c:v>12.975699220541037</c:v>
                </c:pt>
                <c:pt idx="12">
                  <c:v>-1.1152416356877324</c:v>
                </c:pt>
                <c:pt idx="13">
                  <c:v>1.8766756032171581</c:v>
                </c:pt>
                <c:pt idx="14">
                  <c:v>4.9322067203772839</c:v>
                </c:pt>
                <c:pt idx="15">
                  <c:v>-5.8620689655172411</c:v>
                </c:pt>
                <c:pt idx="16">
                  <c:v>3.3152078582704787</c:v>
                </c:pt>
                <c:pt idx="17">
                  <c:v>3.8764044943820224</c:v>
                </c:pt>
                <c:pt idx="18">
                  <c:v>0.24965325936199723</c:v>
                </c:pt>
                <c:pt idx="19">
                  <c:v>2.7022991937891909</c:v>
                </c:pt>
                <c:pt idx="20">
                  <c:v>-3.9985590778097984</c:v>
                </c:pt>
                <c:pt idx="21">
                  <c:v>0</c:v>
                </c:pt>
                <c:pt idx="23">
                  <c:v>2.5041736227045077</c:v>
                </c:pt>
                <c:pt idx="24">
                  <c:v>-1.7047707149464781</c:v>
                </c:pt>
                <c:pt idx="25">
                  <c:v>1.7764514717830135</c:v>
                </c:pt>
              </c:numCache>
            </c:numRef>
          </c:val>
          <c:extLst>
            <c:ext xmlns:c16="http://schemas.microsoft.com/office/drawing/2014/chart" uri="{C3380CC4-5D6E-409C-BE32-E72D297353CC}">
              <c16:uniqueId val="{00000020-5671-49B1-92A1-1F5FED3ECF5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{B8570671-61B5-4A42-BAE0-5069DC83E30A}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671-49B1-92A1-1F5FED3ECF5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{42AA95BD-66B1-4FEA-BE29-29A49398304A}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671-49B1-92A1-1F5FED3ECF5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{6E71D0B1-B7FF-4A1C-909E-D854F781DE89}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671-49B1-92A1-1F5FED3ECF5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{546CB0F9-1A1D-4586-BBA2-5A85918B0D73}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671-49B1-92A1-1F5FED3ECF5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{8B3A21F0-BFFE-41A2-88FE-6E10D5A805F8}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671-49B1-92A1-1F5FED3ECF5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{B1D1DC68-DD97-42EB-B29D-BAF6A8D3FA94}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671-49B1-92A1-1F5FED3ECF5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{537FDA4B-8980-4D7D-9B94-957129783703}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671-49B1-92A1-1F5FED3ECF5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{0A48D2ED-13BE-48DE-85F0-5ECE5DE5D828}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671-49B1-92A1-1F5FED3ECF5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{64825DAA-79CC-4681-9C8F-D966A8B3A5F3}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671-49B1-92A1-1F5FED3ECF5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{CB76DCF7-363A-4044-9666-53AE6932A2FC}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671-49B1-92A1-1F5FED3ECF5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{B346A559-C829-4BE3-891F-5408AE92DE52}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671-49B1-92A1-1F5FED3ECF5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{31ED75CB-899D-4F85-93BD-A08659DE266D}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671-49B1-92A1-1F5FED3ECF5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{1A0359A4-03A7-4111-B577-73A7A195A80E}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671-49B1-92A1-1F5FED3ECF5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{2A30B116-B28E-492C-8AA2-4B0D71E12987}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671-49B1-92A1-1F5FED3ECF5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{963D27E3-99F8-4DEF-A336-60F69A0BF79D}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671-49B1-92A1-1F5FED3ECF5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{EA627B5E-708E-448B-A6D7-F7050B593202}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671-49B1-92A1-1F5FED3ECF5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{874125D2-A3C9-4172-83D7-C03038CD62E9}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671-49B1-92A1-1F5FED3ECF5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{240526C2-91F5-4995-AF9F-D454E91A9E5C}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671-49B1-92A1-1F5FED3ECF5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{8B570478-FA44-4764-A85E-148A4D69BBE0}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671-49B1-92A1-1F5FED3ECF5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{85774548-7958-4768-9925-50CCBDA7B4CC}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671-49B1-92A1-1F5FED3ECF5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{573B382D-8DE9-4DDF-8514-67A94AB30D21}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671-49B1-92A1-1F5FED3ECF5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{38508F0C-3FA4-4B9D-AB8D-B2FC77067C6F}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671-49B1-92A1-1F5FED3ECF5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{C23D5E3F-E179-4B70-8A57-93D7D56028EC}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671-49B1-92A1-1F5FED3ECF5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{EB69D64B-5599-45D1-AC0B-CDD5884F76B5}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671-49B1-92A1-1F5FED3ECF5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{114124BE-1E9C-44EC-9BA0-E3D727556795}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671-49B1-92A1-1F5FED3ECF5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{7B5E37B6-2414-461E-B292-4A50B3D1ED0F}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671-49B1-92A1-1F5FED3ECF5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{3C62857C-EF30-49CC-9F15-CBE0647F26E1}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671-49B1-92A1-1F5FED3ECF5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{7ED3D8B0-67A3-4182-A5BA-CDA55D243CAA}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671-49B1-92A1-1F5FED3ECF5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{C880BB83-2900-42F2-821B-6C8AA34BFA13}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671-49B1-92A1-1F5FED3ECF5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{162751A9-6000-4C4E-8479-071491352774}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671-49B1-92A1-1F5FED3ECF5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{2B7053C4-E700-40DF-9A72-D3007540DB47}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671-49B1-92A1-1F5FED3ECF5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{09797C13-BD18-4FC8-9511-0B19F3B8FC74}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671-49B1-92A1-1F5FED3ECF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671-49B1-92A1-1F5FED3ECF5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671-49B1-92A1-1F5FED3ECF5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{2525D081-D5C5-4B65-95EF-772545AAF8C4}</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16A3-4EBC-BA2C-D0D4E6A0CDB6}"/>
                </c:ext>
              </c:extLst>
            </c:dLbl>
            <c:dLbl>
              <c:idx val="1"/>
              <c:tx>
                <c:strRef>
                  <c:f>Daten_Diagramme!$E$15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{B34FB4C3-7355-4807-BFC8-C63AFD922C4C}</c15:txfldGUID>
                      <c15:f>Daten_Diagramme!$E$15</c15:f>
                      <c15:dlblFieldTableCache>
                        <c:ptCount val="1"/>
                        <c:pt idx="0">
                          <c:v>2.3</c:v>
                        </c:pt>
                      </c15:dlblFieldTableCache>
                    </c15:dlblFTEntry>
                  </c15:dlblFieldTable>
                  <c15:showDataLabelsRange val="0"/>
                </c:ext>
                <c:ext xmlns:c16="http://schemas.microsoft.com/office/drawing/2014/chart" uri="{C3380CC4-5D6E-409C-BE32-E72D297353CC}">
                  <c16:uniqueId val="{00000001-16A3-4EBC-BA2C-D0D4E6A0CDB6}"/>
                </c:ext>
              </c:extLst>
            </c:dLbl>
            <c:dLbl>
              <c:idx val="2"/>
              <c:tx>
                <c:strRef>
                  <c:f>Daten_Diagramme!$E$16</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{58143DC9-F022-476A-8B23-91F05DA7A99D}</c15:txfldGUID>
                      <c15:f>Daten_Diagramme!$E$16</c15:f>
                      <c15:dlblFieldTableCache>
                        <c:ptCount val="1"/>
                        <c:pt idx="0">
                          <c:v>-24.0</c:v>
                        </c:pt>
                      </c15:dlblFieldTableCache>
                    </c15:dlblFTEntry>
                  </c15:dlblFieldTable>
                  <c15:showDataLabelsRange val="0"/>
                </c:ext>
                <c:ext xmlns:c16="http://schemas.microsoft.com/office/drawing/2014/chart" uri="{C3380CC4-5D6E-409C-BE32-E72D297353CC}">
                  <c16:uniqueId val="{00000002-16A3-4EBC-BA2C-D0D4E6A0CDB6}"/>
                </c:ext>
              </c:extLst>
            </c:dLbl>
            <c:dLbl>
              <c:idx val="3"/>
              <c:tx>
                <c:strRef>
                  <c:f>Daten_Diagramme!$E$17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{3DD0A165-6EC3-46AF-9612-70134203D55B}</c15:txfldGUID>
                      <c15:f>Daten_Diagramme!$E$17</c15:f>
                      <c15:dlblFieldTableCache>
                        <c:ptCount val="1"/>
                        <c:pt idx="0">
                          <c:v>-5.1</c:v>
                        </c:pt>
                      </c15:dlblFieldTableCache>
                    </c15:dlblFTEntry>
                  </c15:dlblFieldTable>
                  <c15:showDataLabelsRange val="0"/>
                </c:ext>
                <c:ext xmlns:c16="http://schemas.microsoft.com/office/drawing/2014/chart" uri="{C3380CC4-5D6E-409C-BE32-E72D297353CC}">
                  <c16:uniqueId val="{00000003-16A3-4EBC-BA2C-D0D4E6A0CDB6}"/>
                </c:ext>
              </c:extLst>
            </c:dLbl>
            <c:dLbl>
              <c:idx val="4"/>
              <c:tx>
                <c:strRef>
                  <c:f>Daten_Diagramme!$E$18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{399E3CB0-7A96-4BA9-B16F-343F62263749}</c15:txfldGUID>
                      <c15:f>Daten_Diagramme!$E$18</c15:f>
                      <c15:dlblFieldTableCache>
                        <c:ptCount val="1"/>
                        <c:pt idx="0">
                          <c:v>1.7</c:v>
                        </c:pt>
                      </c15:dlblFieldTableCache>
                    </c15:dlblFTEntry>
                  </c15:dlblFieldTable>
                  <c15:showDataLabelsRange val="0"/>
                </c:ext>
                <c:ext xmlns:c16="http://schemas.microsoft.com/office/drawing/2014/chart" uri="{C3380CC4-5D6E-409C-BE32-E72D297353CC}">
                  <c16:uniqueId val="{00000004-16A3-4EBC-BA2C-D0D4E6A0CDB6}"/>
                </c:ext>
              </c:extLst>
            </c:dLbl>
            <c:dLbl>
              <c:idx val="5"/>
              <c:tx>
                <c:strRef>
                  <c:f>Daten_Diagramme!$E$19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{4AE74C37-6C79-4729-B874-1097612B5D2D}</c15:txfldGUID>
                      <c15:f>Daten_Diagramme!$E$19</c15:f>
                      <c15:dlblFieldTableCache>
                        <c:ptCount val="1"/>
                        <c:pt idx="0">
                          <c:v>-6.9</c:v>
                        </c:pt>
                      </c15:dlblFieldTableCache>
                    </c15:dlblFTEntry>
                  </c15:dlblFieldTable>
                  <c15:showDataLabelsRange val="0"/>
                </c:ext>
                <c:ext xmlns:c16="http://schemas.microsoft.com/office/drawing/2014/chart" uri="{C3380CC4-5D6E-409C-BE32-E72D297353CC}">
                  <c16:uniqueId val="{00000005-16A3-4EBC-BA2C-D0D4E6A0CDB6}"/>
                </c:ext>
              </c:extLst>
            </c:dLbl>
            <c:dLbl>
              <c:idx val="6"/>
              <c:tx>
                <c:strRef>
                  <c:f>Daten_Diagramme!$E$20</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{9FAE2310-36CF-403F-857E-3E45C83801E5}</c15:txfldGUID>
                      <c15:f>Daten_Diagramme!$E$20</c15:f>
                      <c15:dlblFieldTableCache>
                        <c:ptCount val="1"/>
                        <c:pt idx="0">
                          <c:v>-13.5</c:v>
                        </c:pt>
                      </c15:dlblFieldTableCache>
                    </c15:dlblFTEntry>
                  </c15:dlblFieldTable>
                  <c15:showDataLabelsRange val="0"/>
                </c:ext>
                <c:ext xmlns:c16="http://schemas.microsoft.com/office/drawing/2014/chart" uri="{C3380CC4-5D6E-409C-BE32-E72D297353CC}">
                  <c16:uniqueId val="{00000006-16A3-4EBC-BA2C-D0D4E6A0CDB6}"/>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{AAA20EC6-AC84-498C-A791-1AC47DA8C515}</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16A3-4EBC-BA2C-D0D4E6A0CDB6}"/>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{4A6B6B53-A8BA-4BF4-A528-54F6A7CC9C39}</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16A3-4EBC-BA2C-D0D4E6A0CDB6}"/>
                </c:ext>
              </c:extLst>
            </c:dLbl>
            <c:dLbl>
              <c:idx val="9"/>
              <c:tx>
                <c:strRef>
                  <c:f>Daten_Diagramme!$E$23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{6686FF8B-3AC7-41C0-B8EC-646A7CA15B55}</c15:txfldGUID>
                      <c15:f>Daten_Diagramme!$E$23</c15:f>
                      <c15:dlblFieldTableCache>
                        <c:ptCount val="1"/>
                        <c:pt idx="0">
                          <c:v>-0.9</c:v>
                        </c:pt>
                      </c15:dlblFieldTableCache>
                    </c15:dlblFTEntry>
                  </c15:dlblFieldTable>
                  <c15:showDataLabelsRange val="0"/>
                </c:ext>
                <c:ext xmlns:c16="http://schemas.microsoft.com/office/drawing/2014/chart" uri="{C3380CC4-5D6E-409C-BE32-E72D297353CC}">
                  <c16:uniqueId val="{00000009-16A3-4EBC-BA2C-D0D4E6A0CDB6}"/>
                </c:ext>
              </c:extLst>
            </c:dLbl>
            <c:dLbl>
              <c:idx val="10"/>
              <c:tx>
                <c:strRef>
                  <c:f>Daten_Diagramme!$E$24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{FA62117C-FCE4-48BF-ACAA-7CDAC26C10F8}</c15:txfldGUID>
                      <c15:f>Daten_Diagramme!$E$24</c15:f>
                      <c15:dlblFieldTableCache>
                        <c:ptCount val="1"/>
                        <c:pt idx="0">
                          <c:v>-8.4</c:v>
                        </c:pt>
                      </c15:dlblFieldTableCache>
                    </c15:dlblFTEntry>
                  </c15:dlblFieldTable>
                  <c15:showDataLabelsRange val="0"/>
                </c:ext>
                <c:ext xmlns:c16="http://schemas.microsoft.com/office/drawing/2014/chart" uri="{C3380CC4-5D6E-409C-BE32-E72D297353CC}">
                  <c16:uniqueId val="{0000000A-16A3-4EBC-BA2C-D0D4E6A0CDB6}"/>
                </c:ext>
              </c:extLst>
            </c:dLbl>
            <c:dLbl>
              <c:idx val="11"/>
              <c:tx>
                <c:strRef>
                  <c:f>Daten_Diagramme!$E$25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{554C2A5A-9C42-44ED-90CC-BBC1E05CBD78}</c15:txfldGUID>
                      <c15:f>Daten_Diagramme!$E$25</c15:f>
                      <c15:dlblFieldTableCache>
                        <c:ptCount val="1"/>
                        <c:pt idx="0">
                          <c:v>-2.7</c:v>
                        </c:pt>
                      </c15:dlblFieldTableCache>
                    </c15:dlblFTEntry>
                  </c15:dlblFieldTable>
                  <c15:showDataLabelsRange val="0"/>
                </c:ext>
                <c:ext xmlns:c16="http://schemas.microsoft.com/office/drawing/2014/chart" uri="{C3380CC4-5D6E-409C-BE32-E72D297353CC}">
                  <c16:uniqueId val="{0000000B-16A3-4EBC-BA2C-D0D4E6A0CDB6}"/>
                </c:ext>
              </c:extLst>
            </c:dLbl>
            <c:dLbl>
              <c:idx val="12"/>
              <c:tx>
                <c:strRef>
                  <c:f>Daten_Diagramme!$E$26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{74513A16-AC49-4D26-AEF5-D19AC6264DD8}</c15:txfldGUID>
                      <c15:f>Daten_Diagramme!$E$26</c15:f>
                      <c15:dlblFieldTableCache>
                        <c:ptCount val="1"/>
                        <c:pt idx="0">
                          <c:v>5.4</c:v>
                        </c:pt>
                      </c15:dlblFieldTableCache>
                    </c15:dlblFTEntry>
                  </c15:dlblFieldTable>
                  <c15:showDataLabelsRange val="0"/>
                </c:ext>
                <c:ext xmlns:c16="http://schemas.microsoft.com/office/drawing/2014/chart" uri="{C3380CC4-5D6E-409C-BE32-E72D297353CC}">
                  <c16:uniqueId val="{0000000C-16A3-4EBC-BA2C-D0D4E6A0CDB6}"/>
                </c:ext>
              </c:extLst>
            </c:dLbl>
            <c:dLbl>
              <c:idx val="13"/>
              <c:tx>
                <c:strRef>
                  <c:f>Daten_Diagramme!$E$27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{F10D09E9-4995-4311-991D-F17CDA21D62D}</c15:txfldGUID>
                      <c15:f>Daten_Diagramme!$E$27</c15:f>
                      <c15:dlblFieldTableCache>
                        <c:ptCount val="1"/>
                        <c:pt idx="0">
                          <c:v>-5.1</c:v>
                        </c:pt>
                      </c15:dlblFieldTableCache>
                    </c15:dlblFTEntry>
                  </c15:dlblFieldTable>
                  <c15:showDataLabelsRange val="0"/>
                </c:ext>
                <c:ext xmlns:c16="http://schemas.microsoft.com/office/drawing/2014/chart" uri="{C3380CC4-5D6E-409C-BE32-E72D297353CC}">
                  <c16:uniqueId val="{0000000D-16A3-4EBC-BA2C-D0D4E6A0CDB6}"/>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{6D5F4FCA-05C7-46AA-8E79-568FC85F32A7}</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16A3-4EBC-BA2C-D0D4E6A0CDB6}"/>
                </c:ext>
              </c:extLst>
            </c:dLbl>
            <c:dLbl>
              <c:idx val="15"/>
              <c:tx>
                <c:strRef>
                  <c:f>Daten_Diagramme!$E$29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{302171C7-5324-486F-9112-3D1DC4382A62}</c15:txfldGUID>
                      <c15:f>Daten_Diagramme!$E$29</c15:f>
                      <c15:dlblFieldTableCache>
                        <c:ptCount val="1"/>
                        <c:pt idx="0">
                          <c:v>6.8</c:v>
                        </c:pt>
                      </c15:dlblFieldTableCache>
                    </c15:dlblFTEntry>
                  </c15:dlblFieldTable>
                  <c15:showDataLabelsRange val="0"/>
                </c:ext>
                <c:ext xmlns:c16="http://schemas.microsoft.com/office/drawing/2014/chart" uri="{C3380CC4-5D6E-409C-BE32-E72D297353CC}">
                  <c16:uniqueId val="{0000000F-16A3-4EBC-BA2C-D0D4E6A0CDB6}"/>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{46C468E2-FF6B-423C-8CB6-3A212435D30B}</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16A3-4EBC-BA2C-D0D4E6A0CDB6}"/>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{218B3B02-4A93-483D-A3D6-DCA2F10E472A}</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16A3-4EBC-BA2C-D0D4E6A0CDB6}"/>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{9290DED5-E5B5-40D4-B256-B77A14D13311}</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16A3-4EBC-BA2C-D0D4E6A0CDB6}"/>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{C711A741-2F73-439D-8DED-77495E4A353E}</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16A3-4EBC-BA2C-D0D4E6A0CDB6}"/>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{A8ED1F64-7233-4480-B58D-E80D8DC40BD9}</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16A3-4EBC-BA2C-D0D4E6A0CDB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{4F60A91E-0D5F-4FDF-A963-610B5010CFA9}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6A3-4EBC-BA2C-D0D4E6A0CDB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{E26D21FC-3516-4088-8BCA-957352A5056F}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6A3-4EBC-BA2C-D0D4E6A0CDB6}"/>
                </c:ext>
              </c:extLst>
            </c:dLbl>
            <c:dLbl>
              <c:idx val="23"/>
              <c:tx>
                <c:strRef>
                  <c:f>Daten_Diagramme!$E$37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{7E2D41BF-D7EC-44C2-A251-DF0D938ECDBB}</c15:txfldGUID>
                      <c15:f>Daten_Diagramme!$E$37</c15:f>
                      <c15:dlblFieldTableCache>
                        <c:ptCount val="1"/>
                        <c:pt idx="0">
                          <c:v>2.3</c:v>
                        </c:pt>
                      </c15:dlblFieldTableCache>
                    </c15:dlblFTEntry>
                  </c15:dlblFieldTable>
                  <c15:showDataLabelsRange val="0"/>
                </c:ext>
                <c:ext xmlns:c16="http://schemas.microsoft.com/office/drawing/2014/chart" uri="{C3380CC4-5D6E-409C-BE32-E72D297353CC}">
                  <c16:uniqueId val="{00000017-16A3-4EBC-BA2C-D0D4E6A0CDB6}"/>
                </c:ext>
              </c:extLst>
            </c:dLbl>
            <c:dLbl>
              <c:idx val="24"/>
              <c:tx>
                <c:strRef>
                  <c:f>Daten_Diagramme!$E$38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{0B8645B6-657B-4BBD-829A-060E64844BF1}</c15:txfldGUID>
                      <c15:f>Daten_Diagramme!$E$38</c15:f>
                      <c15:dlblFieldTableCache>
                        <c:ptCount val="1"/>
                        <c:pt idx="0">
                          <c:v>-5.7</c:v>
                        </c:pt>
                      </c15:dlblFieldTableCache>
                    </c15:dlblFTEntry>
                  </c15:dlblFieldTable>
                  <c15:showDataLabelsRange val="0"/>
                </c:ext>
                <c:ext xmlns:c16="http://schemas.microsoft.com/office/drawing/2014/chart" uri="{C3380CC4-5D6E-409C-BE32-E72D297353CC}">
                  <c16:uniqueId val="{00000018-16A3-4EBC-BA2C-D0D4E6A0CDB6}"/>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{C339FF56-08C9-4E3A-B330-7A06988CEB1A}</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16A3-4EBC-BA2C-D0D4E6A0CDB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{3869443F-6459-4C4D-AA77-EE52E77424CA}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6A3-4EBC-BA2C-D0D4E6A0CDB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{CFA67A37-6945-4117-BB6E-C9A80181EE7C}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6A3-4EBC-BA2C-D0D4E6A0CDB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{0265C737-AF79-4302-B512-6B905639F24E}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6A3-4EBC-BA2C-D0D4E6A0CDB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{D894E883-311A-45BB-ABAE-099077055486}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6A3-4EBC-BA2C-D0D4E6A0CDB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{03B996E5-3BBE-4834-889F-22C37D3DE61B}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6A3-4EBC-BA2C-D0D4E6A0CDB6}"/>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{9BA54FA6-BE97-42CA-BF16-97A7D733CB39}</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16A3-4EBC-BA2C-D0D4E6A0CD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-3.3101740935952724</c:v>
                </c:pt>
                <c:pt idx="1">
                  <c:v>2.348993288590604</c:v>
                </c:pt>
                <c:pt idx="2">
                  <c:v>-24.009900990099009</c:v>
                </c:pt>
                <c:pt idx="3">
                  <c:v>-5.0755939524838016</c:v>
                </c:pt>
                <c:pt idx="4">
                  <c:v>1.661631419939577</c:v>
                </c:pt>
                <c:pt idx="5">
                  <c:v>-6.8965517241379306</c:v>
                </c:pt>
                <c:pt idx="6">
                  <c:v>-13.46704871060172</c:v>
                </c:pt>
                <c:pt idx="7">
                  <c:v>-0.73589533932951756</c:v>
                </c:pt>
                <c:pt idx="8">
                  <c:v>-3.44964314036479</c:v>
                </c:pt>
                <c:pt idx="9">
                  <c:v>-0.90634441087613293</c:v>
                </c:pt>
                <c:pt idx="10">
                  <c:v>-8.4444444444444446</c:v>
                </c:pt>
                <c:pt idx="11">
                  <c:v>-2.7295285359801489</c:v>
                </c:pt>
                <c:pt idx="12">
                  <c:v>5.4263565891472867</c:v>
                </c:pt>
                <c:pt idx="13">
                  <c:v>-5.1271186440677967</c:v>
                </c:pt>
                <c:pt idx="14">
                  <c:v>-1.6845878136200716</c:v>
                </c:pt>
                <c:pt idx="15">
                  <c:v>6.8493150684931505</c:v>
                </c:pt>
                <c:pt idx="16">
                  <c:v>1.2364760432766615</c:v>
                </c:pt>
                <c:pt idx="17">
                  <c:v>-2.9109589041095889</c:v>
                </c:pt>
                <c:pt idx="18">
                  <c:v>-0.81453634085213034</c:v>
                </c:pt>
                <c:pt idx="19">
                  <c:v>2.7522935779816513</c:v>
                </c:pt>
                <c:pt idx="20">
                  <c:v>-3.4938621340887628</c:v>
                </c:pt>
                <c:pt idx="21">
                  <c:v>0</c:v>
                </c:pt>
                <c:pt idx="23">
                  <c:v>2.348993288590604</c:v>
                </c:pt>
                <c:pt idx="24">
                  <c:v>-5.7487783845932743</c:v>
                </c:pt>
                <c:pt idx="25">
                  <c:v>-2.9908300023512813</c:v>
                </c:pt>
              </c:numCache>
            </c:numRef>
          </c:val>
          <c:extLst>
            <c:ext xmlns:c16="http://schemas.microsoft.com/office/drawing/2014/chart" uri="{C3380CC4-5D6E-409C-BE32-E72D297353CC}">
              <c16:uniqueId val="{00000020-16A3-4EBC-BA2C-D0D4E6A0CDB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{75AE5362-560F-4E7D-AA79-EAA000408782}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6A3-4EBC-BA2C-D0D4E6A0CDB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{8494BAFB-209F-4026-952C-8530B3E4CDA6}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6A3-4EBC-BA2C-D0D4E6A0CDB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{4F27872B-C514-49BF-87D7-CDFE9A864B11}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6A3-4EBC-BA2C-D0D4E6A0CDB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{D4416AC9-4677-4819-97FF-30E75BEE7AC7}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6A3-4EBC-BA2C-D0D4E6A0CDB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{5495872D-62F8-4842-B7BF-48E8F70EB1EB}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6A3-4EBC-BA2C-D0D4E6A0CDB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{166AEE8E-3488-42CE-B5A8-7253CB973915}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6A3-4EBC-BA2C-D0D4E6A0CDB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{34F82FED-0D50-4F54-9E8E-8A8DEC826ACB}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6A3-4EBC-BA2C-D0D4E6A0CDB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{737D792B-A8DA-4303-A7C3-7D1144D39490}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6A3-4EBC-BA2C-D0D4E6A0CDB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{7E8E182F-2836-495A-A2D4-727724BF13DB}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6A3-4EBC-BA2C-D0D4E6A0CDB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{D07C4CEB-8E3F-4DA6-BF4C-2AF5FF389C8D}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6A3-4EBC-BA2C-D0D4E6A0CDB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{98DD0427-DE3F-4613-BA53-4FD595A68F53}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6A3-4EBC-BA2C-D0D4E6A0CDB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{67E68BC0-C0DF-4CC7-AA1F-744B40A2C7E3}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6A3-4EBC-BA2C-D0D4E6A0CDB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{3376B9EB-E97E-4C27-9DF8-797D675F47E8}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6A3-4EBC-BA2C-D0D4E6A0CDB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{23E6447C-25E2-405D-AF70-ED3208200182}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6A3-4EBC-BA2C-D0D4E6A0CDB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{175DACBF-7B73-45FB-B883-E2E47E23FD1A}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6A3-4EBC-BA2C-D0D4E6A0CDB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{E04F8F39-6847-4F88-9331-B389FFE1ACA5}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6A3-4EBC-BA2C-D0D4E6A0CDB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{71A16BBF-E172-4B3F-B75C-99A145A820A9}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6A3-4EBC-BA2C-D0D4E6A0CDB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{37664B79-BA30-42E7-B662-02782FF8B7CD}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6A3-4EBC-BA2C-D0D4E6A0CDB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{AA26DF11-7EF7-4BF8-9586-73A29961DD00}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6A3-4EBC-BA2C-D0D4E6A0CDB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{1E81DA6E-0738-437F-A579-F41F329926EA}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6A3-4EBC-BA2C-D0D4E6A0CDB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{80308F1A-2022-4DC1-A463-B577E376787F}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6A3-4EBC-BA2C-D0D4E6A0CDB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{CAF4289F-D4E0-464C-97DD-AFD6C4281CC4}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6A3-4EBC-BA2C-D0D4E6A0CDB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{53BF1359-DEBA-4879-B337-9CB3C978E5F5}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6A3-4EBC-BA2C-D0D4E6A0CDB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{907349BA-18DB-4EE1-B0C4-E366263B9FBB}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6A3-4EBC-BA2C-D0D4E6A0CDB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{E6B0DB6F-DFC5-4013-B326-ECF77BC9E3AE}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6A3-4EBC-BA2C-D0D4E6A0CDB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{81A7CDA4-5280-48BA-B0AB-161BA1107002}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6A3-4EBC-BA2C-D0D4E6A0CDB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{2C3D9205-66FA-4907-9DBC-D74646F151E4}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6A3-4EBC-BA2C-D0D4E6A0CDB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{036B8D30-8B46-4615-A65E-01E46591DF30}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6A3-4EBC-BA2C-D0D4E6A0CDB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{E8286BD1-0980-4B43-8142-FA912D81BCDA}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6A3-4EBC-BA2C-D0D4E6A0CDB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{2A472556-AEB9-48CA-8AEA-E325D8E35A68}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6A3-4EBC-BA2C-D0D4E6A0CDB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{7F9C93C0-D173-48EA-9A55-AEA2E936670A}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6A3-4EBC-BA2C-D0D4E6A0CDB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{99222EB4-E916-4C22-8646-5B68D13701B5}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6A3-4EBC-BA2C-D0D4E6A0CD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6A3-4EBC-BA2C-D0D4E6A0CDB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6A3-4EBC-BA2C-D0D4E6A0CDB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{4AFBCF7F-EBF1-4968-9989-C9DD352CB899}</c15:txfldGUID>
                      <c15:f>Diagramm!$I$46</c15:f>
                      <c15:dlblFieldTableCache>
                        <c:ptCount val="1"/>
                      </c15:dlblFieldTableCache>
                    </c15:dlblFTEntry>
                  </c15:dlblFieldTable>
                  <c15:showDataLabelsRange val="0"/>
                </c:ext>
                <c:ext xmlns:c16="http://schemas.microsoft.com/office/drawing/2014/chart" uri="{C3380CC4-5D6E-409C-BE32-E72D297353CC}">
                  <c16:uniqueId val="{00000000-4066-4B83-82A1-A2AD4F49A52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{4F35629D-050A-4A49-92A6-A7AA3497CD1F}</c15:txfldGUID>
                      <c15:f>Diagramm!$I$47</c15:f>
                      <c15:dlblFieldTableCache>
                        <c:ptCount val="1"/>
                      </c15:dlblFieldTableCache>
                    </c15:dlblFTEntry>
                  </c15:dlblFieldTable>
                  <c15:showDataLabelsRange val="0"/>
                </c:ext>
                <c:ext xmlns:c16="http://schemas.microsoft.com/office/drawing/2014/chart" uri="{C3380CC4-5D6E-409C-BE32-E72D297353CC}">
                  <c16:uniqueId val="{00000001-4066-4B83-82A1-A2AD4F49A52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{FC59C566-692A-4642-A68D-1EAA0C3B15FF}</c15:txfldGUID>
                      <c15:f>Diagramm!$I$48</c15:f>
                      <c15:dlblFieldTableCache>
                        <c:ptCount val="1"/>
                      </c15:dlblFieldTableCache>
                    </c15:dlblFTEntry>
                  </c15:dlblFieldTable>
                  <c15:showDataLabelsRange val="0"/>
                </c:ext>
                <c:ext xmlns:c16="http://schemas.microsoft.com/office/drawing/2014/chart" uri="{C3380CC4-5D6E-409C-BE32-E72D297353CC}">
                  <c16:uniqueId val="{00000002-4066-4B83-82A1-A2AD4F49A52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{7D79B63E-088A-4269-A7EB-4A81FD288549}</c15:txfldGUID>
                      <c15:f>Diagramm!$I$49</c15:f>
                      <c15:dlblFieldTableCache>
                        <c:ptCount val="1"/>
                      </c15:dlblFieldTableCache>
                    </c15:dlblFTEntry>
                  </c15:dlblFieldTable>
                  <c15:showDataLabelsRange val="0"/>
                </c:ext>
                <c:ext xmlns:c16="http://schemas.microsoft.com/office/drawing/2014/chart" uri="{C3380CC4-5D6E-409C-BE32-E72D297353CC}">
                  <c16:uniqueId val="{00000003-4066-4B83-82A1-A2AD4F49A52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{0B7D2DE9-F07F-46D1-93CA-5847C8519CAE}</c15:txfldGUID>
                      <c15:f>Diagramm!$I$50</c15:f>
                      <c15:dlblFieldTableCache>
                        <c:ptCount val="1"/>
                      </c15:dlblFieldTableCache>
                    </c15:dlblFTEntry>
                  </c15:dlblFieldTable>
                  <c15:showDataLabelsRange val="0"/>
                </c:ext>
                <c:ext xmlns:c16="http://schemas.microsoft.com/office/drawing/2014/chart" uri="{C3380CC4-5D6E-409C-BE32-E72D297353CC}">
                  <c16:uniqueId val="{00000004-4066-4B83-82A1-A2AD4F49A52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{EF0B6495-4E20-4B6F-A085-5B9773439F10}</c15:txfldGUID>
                      <c15:f>Diagramm!$I$51</c15:f>
                      <c15:dlblFieldTableCache>
                        <c:ptCount val="1"/>
                      </c15:dlblFieldTableCache>
                    </c15:dlblFTEntry>
                  </c15:dlblFieldTable>
                  <c15:showDataLabelsRange val="0"/>
                </c:ext>
                <c:ext xmlns:c16="http://schemas.microsoft.com/office/drawing/2014/chart" uri="{C3380CC4-5D6E-409C-BE32-E72D297353CC}">
                  <c16:uniqueId val="{00000005-4066-4B83-82A1-A2AD4F49A52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{BB1C86CE-79DA-42A7-9D7E-8E17D40C810C}</c15:txfldGUID>
                      <c15:f>Diagramm!$I$52</c15:f>
                      <c15:dlblFieldTableCache>
                        <c:ptCount val="1"/>
                      </c15:dlblFieldTableCache>
                    </c15:dlblFTEntry>
                  </c15:dlblFieldTable>
                  <c15:showDataLabelsRange val="0"/>
                </c:ext>
                <c:ext xmlns:c16="http://schemas.microsoft.com/office/drawing/2014/chart" uri="{C3380CC4-5D6E-409C-BE32-E72D297353CC}">
                  <c16:uniqueId val="{00000006-4066-4B83-82A1-A2AD4F49A52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{3F2A043A-194F-4253-AFCA-DA0D7D3DC73E}</c15:txfldGUID>
                      <c15:f>Diagramm!$I$53</c15:f>
                      <c15:dlblFieldTableCache>
                        <c:ptCount val="1"/>
                      </c15:dlblFieldTableCache>
                    </c15:dlblFTEntry>
                  </c15:dlblFieldTable>
                  <c15:showDataLabelsRange val="0"/>
                </c:ext>
                <c:ext xmlns:c16="http://schemas.microsoft.com/office/drawing/2014/chart" uri="{C3380CC4-5D6E-409C-BE32-E72D297353CC}">
                  <c16:uniqueId val="{00000007-4066-4B83-82A1-A2AD4F49A52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{003DDEB2-F409-449B-A8B7-3DBC1331615B}</c15:txfldGUID>
                      <c15:f>Diagramm!$I$54</c15:f>
                      <c15:dlblFieldTableCache>
                        <c:ptCount val="1"/>
                      </c15:dlblFieldTableCache>
                    </c15:dlblFTEntry>
                  </c15:dlblFieldTable>
                  <c15:showDataLabelsRange val="0"/>
                </c:ext>
                <c:ext xmlns:c16="http://schemas.microsoft.com/office/drawing/2014/chart" uri="{C3380CC4-5D6E-409C-BE32-E72D297353CC}">
                  <c16:uniqueId val="{00000008-4066-4B83-82A1-A2AD4F49A52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{26774EEA-41B9-4112-928F-2FD7B34D2C59}</c15:txfldGUID>
                      <c15:f>Diagramm!$I$55</c15:f>
                      <c15:dlblFieldTableCache>
                        <c:ptCount val="1"/>
                      </c15:dlblFieldTableCache>
                    </c15:dlblFTEntry>
                  </c15:dlblFieldTable>
                  <c15:showDataLabelsRange val="0"/>
                </c:ext>
                <c:ext xmlns:c16="http://schemas.microsoft.com/office/drawing/2014/chart" uri="{C3380CC4-5D6E-409C-BE32-E72D297353CC}">
                  <c16:uniqueId val="{00000009-4066-4B83-82A1-A2AD4F49A52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{D38B8A97-4984-4692-A281-A0191A258F42}</c15:txfldGUID>
                      <c15:f>Diagramm!$I$56</c15:f>
                      <c15:dlblFieldTableCache>
                        <c:ptCount val="1"/>
                      </c15:dlblFieldTableCache>
                    </c15:dlblFTEntry>
                  </c15:dlblFieldTable>
                  <c15:showDataLabelsRange val="0"/>
                </c:ext>
                <c:ext xmlns:c16="http://schemas.microsoft.com/office/drawing/2014/chart" uri="{C3380CC4-5D6E-409C-BE32-E72D297353CC}">
                  <c16:uniqueId val="{0000000A-4066-4B83-82A1-A2AD4F49A52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{219603F6-414D-4B06-BAC3-2D6483FF2072}</c15:txfldGUID>
                      <c15:f>Diagramm!$I$57</c15:f>
                      <c15:dlblFieldTableCache>
                        <c:ptCount val="1"/>
                      </c15:dlblFieldTableCache>
                    </c15:dlblFTEntry>
                  </c15:dlblFieldTable>
                  <c15:showDataLabelsRange val="0"/>
                </c:ext>
                <c:ext xmlns:c16="http://schemas.microsoft.com/office/drawing/2014/chart" uri="{C3380CC4-5D6E-409C-BE32-E72D297353CC}">
                  <c16:uniqueId val="{0000000B-4066-4B83-82A1-A2AD4F49A52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{920F2E49-CB0A-4920-A4B4-7FE8E053628B}</c15:txfldGUID>
                      <c15:f>Diagramm!$I$58</c15:f>
                      <c15:dlblFieldTableCache>
                        <c:ptCount val="1"/>
                      </c15:dlblFieldTableCache>
                    </c15:dlblFTEntry>
                  </c15:dlblFieldTable>
                  <c15:showDataLabelsRange val="0"/>
                </c:ext>
                <c:ext xmlns:c16="http://schemas.microsoft.com/office/drawing/2014/chart" uri="{C3380CC4-5D6E-409C-BE32-E72D297353CC}">
                  <c16:uniqueId val="{0000000C-4066-4B83-82A1-A2AD4F49A52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{26B4AE16-AF1A-4F67-A460-A69655E54392}</c15:txfldGUID>
                      <c15:f>Diagramm!$I$59</c15:f>
                      <c15:dlblFieldTableCache>
                        <c:ptCount val="1"/>
                      </c15:dlblFieldTableCache>
                    </c15:dlblFTEntry>
                  </c15:dlblFieldTable>
                  <c15:showDataLabelsRange val="0"/>
                </c:ext>
                <c:ext xmlns:c16="http://schemas.microsoft.com/office/drawing/2014/chart" uri="{C3380CC4-5D6E-409C-BE32-E72D297353CC}">
                  <c16:uniqueId val="{0000000D-4066-4B83-82A1-A2AD4F49A52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{A2E3150B-1669-442F-858A-7B78E2FBE9B4}</c15:txfldGUID>
                      <c15:f>Diagramm!$I$60</c15:f>
                      <c15:dlblFieldTableCache>
                        <c:ptCount val="1"/>
                      </c15:dlblFieldTableCache>
                    </c15:dlblFTEntry>
                  </c15:dlblFieldTable>
                  <c15:showDataLabelsRange val="0"/>
                </c:ext>
                <c:ext xmlns:c16="http://schemas.microsoft.com/office/drawing/2014/chart" uri="{C3380CC4-5D6E-409C-BE32-E72D297353CC}">
                  <c16:uniqueId val="{0000000E-4066-4B83-82A1-A2AD4F49A52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{F9255AB4-D4A0-4830-A056-3E532BEB4F69}</c15:txfldGUID>
                      <c15:f>Diagramm!$I$61</c15:f>
                      <c15:dlblFieldTableCache>
                        <c:ptCount val="1"/>
                      </c15:dlblFieldTableCache>
                    </c15:dlblFTEntry>
                  </c15:dlblFieldTable>
                  <c15:showDataLabelsRange val="0"/>
                </c:ext>
                <c:ext xmlns:c16="http://schemas.microsoft.com/office/drawing/2014/chart" uri="{C3380CC4-5D6E-409C-BE32-E72D297353CC}">
                  <c16:uniqueId val="{0000000F-4066-4B83-82A1-A2AD4F49A52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{79AC25A5-AE4D-4F03-818A-D55B1BED6327}</c15:txfldGUID>
                      <c15:f>Diagramm!$I$62</c15:f>
                      <c15:dlblFieldTableCache>
                        <c:ptCount val="1"/>
                      </c15:dlblFieldTableCache>
                    </c15:dlblFTEntry>
                  </c15:dlblFieldTable>
                  <c15:showDataLabelsRange val="0"/>
                </c:ext>
                <c:ext xmlns:c16="http://schemas.microsoft.com/office/drawing/2014/chart" uri="{C3380CC4-5D6E-409C-BE32-E72D297353CC}">
                  <c16:uniqueId val="{00000010-4066-4B83-82A1-A2AD4F49A52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{95D3D236-8844-4631-99DC-FF0FFBF4A95F}</c15:txfldGUID>
                      <c15:f>Diagramm!$I$63</c15:f>
                      <c15:dlblFieldTableCache>
                        <c:ptCount val="1"/>
                      </c15:dlblFieldTableCache>
                    </c15:dlblFTEntry>
                  </c15:dlblFieldTable>
                  <c15:showDataLabelsRange val="0"/>
                </c:ext>
                <c:ext xmlns:c16="http://schemas.microsoft.com/office/drawing/2014/chart" uri="{C3380CC4-5D6E-409C-BE32-E72D297353CC}">
                  <c16:uniqueId val="{00000011-4066-4B83-82A1-A2AD4F49A52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{1E949453-7FCB-4A4E-B317-DE28F126103C}</c15:txfldGUID>
                      <c15:f>Diagramm!$I$64</c15:f>
                      <c15:dlblFieldTableCache>
                        <c:ptCount val="1"/>
                      </c15:dlblFieldTableCache>
                    </c15:dlblFTEntry>
                  </c15:dlblFieldTable>
                  <c15:showDataLabelsRange val="0"/>
                </c:ext>
                <c:ext xmlns:c16="http://schemas.microsoft.com/office/drawing/2014/chart" uri="{C3380CC4-5D6E-409C-BE32-E72D297353CC}">
                  <c16:uniqueId val="{00000012-4066-4B83-82A1-A2AD4F49A52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{F4470715-645F-4E0E-B32F-FFD91BA9407B}</c15:txfldGUID>
                      <c15:f>Diagramm!$I$65</c15:f>
                      <c15:dlblFieldTableCache>
                        <c:ptCount val="1"/>
                      </c15:dlblFieldTableCache>
                    </c15:dlblFTEntry>
                  </c15:dlblFieldTable>
                  <c15:showDataLabelsRange val="0"/>
                </c:ext>
                <c:ext xmlns:c16="http://schemas.microsoft.com/office/drawing/2014/chart" uri="{C3380CC4-5D6E-409C-BE32-E72D297353CC}">
                  <c16:uniqueId val="{00000013-4066-4B83-82A1-A2AD4F49A52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{47E72EE2-1F0B-4F42-ADAF-25C12DE30714}</c15:txfldGUID>
                      <c15:f>Diagramm!$I$66</c15:f>
                      <c15:dlblFieldTableCache>
                        <c:ptCount val="1"/>
                      </c15:dlblFieldTableCache>
                    </c15:dlblFTEntry>
                  </c15:dlblFieldTable>
                  <c15:showDataLabelsRange val="0"/>
                </c:ext>
                <c:ext xmlns:c16="http://schemas.microsoft.com/office/drawing/2014/chart" uri="{C3380CC4-5D6E-409C-BE32-E72D297353CC}">
                  <c16:uniqueId val="{00000014-4066-4B83-82A1-A2AD4F49A52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{9FEA8BA5-C3F1-4C91-95C9-FFF3DECF8D79}</c15:txfldGUID>
                      <c15:f>Diagramm!$I$67</c15:f>
                      <c15:dlblFieldTableCache>
                        <c:ptCount val="1"/>
                      </c15:dlblFieldTableCache>
                    </c15:dlblFTEntry>
                  </c15:dlblFieldTable>
                  <c15:showDataLabelsRange val="0"/>
                </c:ext>
                <c:ext xmlns:c16="http://schemas.microsoft.com/office/drawing/2014/chart" uri="{C3380CC4-5D6E-409C-BE32-E72D297353CC}">
                  <c16:uniqueId val="{00000015-4066-4B83-82A1-A2AD4F49A5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066-4B83-82A1-A2AD4F49A52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{CEE20203-CE58-4FF4-9C0F-B7123329A454}</c15:txfldGUID>
                      <c15:f>Diagramm!$K$46</c15:f>
                      <c15:dlblFieldTableCache>
                        <c:ptCount val="1"/>
                      </c15:dlblFieldTableCache>
                    </c15:dlblFTEntry>
                  </c15:dlblFieldTable>
                  <c15:showDataLabelsRange val="0"/>
                </c:ext>
                <c:ext xmlns:c16="http://schemas.microsoft.com/office/drawing/2014/chart" uri="{C3380CC4-5D6E-409C-BE32-E72D297353CC}">
                  <c16:uniqueId val="{00000017-4066-4B83-82A1-A2AD4F49A52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{4C094C84-39D5-4618-AAFF-4B24498879EC}</c15:txfldGUID>
                      <c15:f>Diagramm!$K$47</c15:f>
                      <c15:dlblFieldTableCache>
                        <c:ptCount val="1"/>
                      </c15:dlblFieldTableCache>
                    </c15:dlblFTEntry>
                  </c15:dlblFieldTable>
                  <c15:showDataLabelsRange val="0"/>
                </c:ext>
                <c:ext xmlns:c16="http://schemas.microsoft.com/office/drawing/2014/chart" uri="{C3380CC4-5D6E-409C-BE32-E72D297353CC}">
                  <c16:uniqueId val="{00000018-4066-4B83-82A1-A2AD4F49A52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{58EA2BB4-7776-4258-A03F-98AA44E5327B}</c15:txfldGUID>
                      <c15:f>Diagramm!$K$48</c15:f>
                      <c15:dlblFieldTableCache>
                        <c:ptCount val="1"/>
                      </c15:dlblFieldTableCache>
                    </c15:dlblFTEntry>
                  </c15:dlblFieldTable>
                  <c15:showDataLabelsRange val="0"/>
                </c:ext>
                <c:ext xmlns:c16="http://schemas.microsoft.com/office/drawing/2014/chart" uri="{C3380CC4-5D6E-409C-BE32-E72D297353CC}">
                  <c16:uniqueId val="{00000019-4066-4B83-82A1-A2AD4F49A52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{070DE7A0-0E78-4CCF-9F3D-8D66EB9042AF}</c15:txfldGUID>
                      <c15:f>Diagramm!$K$49</c15:f>
                      <c15:dlblFieldTableCache>
                        <c:ptCount val="1"/>
                      </c15:dlblFieldTableCache>
                    </c15:dlblFTEntry>
                  </c15:dlblFieldTable>
                  <c15:showDataLabelsRange val="0"/>
                </c:ext>
                <c:ext xmlns:c16="http://schemas.microsoft.com/office/drawing/2014/chart" uri="{C3380CC4-5D6E-409C-BE32-E72D297353CC}">
                  <c16:uniqueId val="{0000001A-4066-4B83-82A1-A2AD4F49A52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{613929AF-8DCA-48E0-A04A-7D30A4617B10}</c15:txfldGUID>
                      <c15:f>Diagramm!$K$50</c15:f>
                      <c15:dlblFieldTableCache>
                        <c:ptCount val="1"/>
                      </c15:dlblFieldTableCache>
                    </c15:dlblFTEntry>
                  </c15:dlblFieldTable>
                  <c15:showDataLabelsRange val="0"/>
                </c:ext>
                <c:ext xmlns:c16="http://schemas.microsoft.com/office/drawing/2014/chart" uri="{C3380CC4-5D6E-409C-BE32-E72D297353CC}">
                  <c16:uniqueId val="{0000001B-4066-4B83-82A1-A2AD4F49A52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{8FFDE9E9-CC1B-4790-8091-581EEABD7C2D}</c15:txfldGUID>
                      <c15:f>Diagramm!$K$51</c15:f>
                      <c15:dlblFieldTableCache>
                        <c:ptCount val="1"/>
                      </c15:dlblFieldTableCache>
                    </c15:dlblFTEntry>
                  </c15:dlblFieldTable>
                  <c15:showDataLabelsRange val="0"/>
                </c:ext>
                <c:ext xmlns:c16="http://schemas.microsoft.com/office/drawing/2014/chart" uri="{C3380CC4-5D6E-409C-BE32-E72D297353CC}">
                  <c16:uniqueId val="{0000001C-4066-4B83-82A1-A2AD4F49A52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{9FE9A098-99FD-48A3-84C8-E97AA45D2F96}</c15:txfldGUID>
                      <c15:f>Diagramm!$K$52</c15:f>
                      <c15:dlblFieldTableCache>
                        <c:ptCount val="1"/>
                      </c15:dlblFieldTableCache>
                    </c15:dlblFTEntry>
                  </c15:dlblFieldTable>
                  <c15:showDataLabelsRange val="0"/>
                </c:ext>
                <c:ext xmlns:c16="http://schemas.microsoft.com/office/drawing/2014/chart" uri="{C3380CC4-5D6E-409C-BE32-E72D297353CC}">
                  <c16:uniqueId val="{0000001D-4066-4B83-82A1-A2AD4F49A52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{B9C83F71-FA65-4FF8-ABFF-89850C71639D}</c15:txfldGUID>
                      <c15:f>Diagramm!$K$53</c15:f>
                      <c15:dlblFieldTableCache>
                        <c:ptCount val="1"/>
                      </c15:dlblFieldTableCache>
                    </c15:dlblFTEntry>
                  </c15:dlblFieldTable>
                  <c15:showDataLabelsRange val="0"/>
                </c:ext>
                <c:ext xmlns:c16="http://schemas.microsoft.com/office/drawing/2014/chart" uri="{C3380CC4-5D6E-409C-BE32-E72D297353CC}">
                  <c16:uniqueId val="{0000001E-4066-4B83-82A1-A2AD4F49A52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{FC99F619-BF4D-4013-B180-D73229F3E079}</c15:txfldGUID>
                      <c15:f>Diagramm!$K$54</c15:f>
                      <c15:dlblFieldTableCache>
                        <c:ptCount val="1"/>
                      </c15:dlblFieldTableCache>
                    </c15:dlblFTEntry>
                  </c15:dlblFieldTable>
                  <c15:showDataLabelsRange val="0"/>
                </c:ext>
                <c:ext xmlns:c16="http://schemas.microsoft.com/office/drawing/2014/chart" uri="{C3380CC4-5D6E-409C-BE32-E72D297353CC}">
                  <c16:uniqueId val="{0000001F-4066-4B83-82A1-A2AD4F49A52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{A3B2B220-19FD-4FCE-979E-FABC1BDF1CDD}</c15:txfldGUID>
                      <c15:f>Diagramm!$K$55</c15:f>
                      <c15:dlblFieldTableCache>
                        <c:ptCount val="1"/>
                      </c15:dlblFieldTableCache>
                    </c15:dlblFTEntry>
                  </c15:dlblFieldTable>
                  <c15:showDataLabelsRange val="0"/>
                </c:ext>
                <c:ext xmlns:c16="http://schemas.microsoft.com/office/drawing/2014/chart" uri="{C3380CC4-5D6E-409C-BE32-E72D297353CC}">
                  <c16:uniqueId val="{00000020-4066-4B83-82A1-A2AD4F49A52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{C4F9DB8F-898E-40E1-9EBD-2524732FB711}</c15:txfldGUID>
                      <c15:f>Diagramm!$K$56</c15:f>
                      <c15:dlblFieldTableCache>
                        <c:ptCount val="1"/>
                      </c15:dlblFieldTableCache>
                    </c15:dlblFTEntry>
                  </c15:dlblFieldTable>
                  <c15:showDataLabelsRange val="0"/>
                </c:ext>
                <c:ext xmlns:c16="http://schemas.microsoft.com/office/drawing/2014/chart" uri="{C3380CC4-5D6E-409C-BE32-E72D297353CC}">
                  <c16:uniqueId val="{00000021-4066-4B83-82A1-A2AD4F49A52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{4D2F2272-0805-4EB3-943E-24C5C87F3C75}</c15:txfldGUID>
                      <c15:f>Diagramm!$K$57</c15:f>
                      <c15:dlblFieldTableCache>
                        <c:ptCount val="1"/>
                      </c15:dlblFieldTableCache>
                    </c15:dlblFTEntry>
                  </c15:dlblFieldTable>
                  <c15:showDataLabelsRange val="0"/>
                </c:ext>
                <c:ext xmlns:c16="http://schemas.microsoft.com/office/drawing/2014/chart" uri="{C3380CC4-5D6E-409C-BE32-E72D297353CC}">
                  <c16:uniqueId val="{00000022-4066-4B83-82A1-A2AD4F49A52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{C447BA27-1105-4121-9A48-E47637A7EED5}</c15:txfldGUID>
                      <c15:f>Diagramm!$K$58</c15:f>
                      <c15:dlblFieldTableCache>
                        <c:ptCount val="1"/>
                      </c15:dlblFieldTableCache>
                    </c15:dlblFTEntry>
                  </c15:dlblFieldTable>
                  <c15:showDataLabelsRange val="0"/>
                </c:ext>
                <c:ext xmlns:c16="http://schemas.microsoft.com/office/drawing/2014/chart" uri="{C3380CC4-5D6E-409C-BE32-E72D297353CC}">
                  <c16:uniqueId val="{00000023-4066-4B83-82A1-A2AD4F49A52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{B45AB756-7871-4CE4-91A9-DB831C958BE6}</c15:txfldGUID>
                      <c15:f>Diagramm!$K$59</c15:f>
                      <c15:dlblFieldTableCache>
                        <c:ptCount val="1"/>
                      </c15:dlblFieldTableCache>
                    </c15:dlblFTEntry>
                  </c15:dlblFieldTable>
                  <c15:showDataLabelsRange val="0"/>
                </c:ext>
                <c:ext xmlns:c16="http://schemas.microsoft.com/office/drawing/2014/chart" uri="{C3380CC4-5D6E-409C-BE32-E72D297353CC}">
                  <c16:uniqueId val="{00000024-4066-4B83-82A1-A2AD4F49A52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{C644AD75-C9F4-4769-83AF-4324B47B687B}</c15:txfldGUID>
                      <c15:f>Diagramm!$K$60</c15:f>
                      <c15:dlblFieldTableCache>
                        <c:ptCount val="1"/>
                      </c15:dlblFieldTableCache>
                    </c15:dlblFTEntry>
                  </c15:dlblFieldTable>
                  <c15:showDataLabelsRange val="0"/>
                </c:ext>
                <c:ext xmlns:c16="http://schemas.microsoft.com/office/drawing/2014/chart" uri="{C3380CC4-5D6E-409C-BE32-E72D297353CC}">
                  <c16:uniqueId val="{00000025-4066-4B83-82A1-A2AD4F49A52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{46087D69-A479-4DC7-B11F-A234FB843781}</c15:txfldGUID>
                      <c15:f>Diagramm!$K$61</c15:f>
                      <c15:dlblFieldTableCache>
                        <c:ptCount val="1"/>
                      </c15:dlblFieldTableCache>
                    </c15:dlblFTEntry>
                  </c15:dlblFieldTable>
                  <c15:showDataLabelsRange val="0"/>
                </c:ext>
                <c:ext xmlns:c16="http://schemas.microsoft.com/office/drawing/2014/chart" uri="{C3380CC4-5D6E-409C-BE32-E72D297353CC}">
                  <c16:uniqueId val="{00000026-4066-4B83-82A1-A2AD4F49A52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{F2197327-562C-486A-AF23-18D983112A87}</c15:txfldGUID>
                      <c15:f>Diagramm!$K$62</c15:f>
                      <c15:dlblFieldTableCache>
                        <c:ptCount val="1"/>
                      </c15:dlblFieldTableCache>
                    </c15:dlblFTEntry>
                  </c15:dlblFieldTable>
                  <c15:showDataLabelsRange val="0"/>
                </c:ext>
                <c:ext xmlns:c16="http://schemas.microsoft.com/office/drawing/2014/chart" uri="{C3380CC4-5D6E-409C-BE32-E72D297353CC}">
                  <c16:uniqueId val="{00000027-4066-4B83-82A1-A2AD4F49A52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{B81C89E1-8F77-4324-BCE3-85B1FC67224F}</c15:txfldGUID>
                      <c15:f>Diagramm!$K$63</c15:f>
                      <c15:dlblFieldTableCache>
                        <c:ptCount val="1"/>
                      </c15:dlblFieldTableCache>
                    </c15:dlblFTEntry>
                  </c15:dlblFieldTable>
                  <c15:showDataLabelsRange val="0"/>
                </c:ext>
                <c:ext xmlns:c16="http://schemas.microsoft.com/office/drawing/2014/chart" uri="{C3380CC4-5D6E-409C-BE32-E72D297353CC}">
                  <c16:uniqueId val="{00000028-4066-4B83-82A1-A2AD4F49A52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{8DA9BA63-878E-4472-B74F-8707156740F1}</c15:txfldGUID>
                      <c15:f>Diagramm!$K$64</c15:f>
                      <c15:dlblFieldTableCache>
                        <c:ptCount val="1"/>
                      </c15:dlblFieldTableCache>
                    </c15:dlblFTEntry>
                  </c15:dlblFieldTable>
                  <c15:showDataLabelsRange val="0"/>
                </c:ext>
                <c:ext xmlns:c16="http://schemas.microsoft.com/office/drawing/2014/chart" uri="{C3380CC4-5D6E-409C-BE32-E72D297353CC}">
                  <c16:uniqueId val="{00000029-4066-4B83-82A1-A2AD4F49A52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{9729E0E6-80DF-41EC-90F8-72850F029F5C}</c15:txfldGUID>
                      <c15:f>Diagramm!$K$65</c15:f>
                      <c15:dlblFieldTableCache>
                        <c:ptCount val="1"/>
                      </c15:dlblFieldTableCache>
                    </c15:dlblFTEntry>
                  </c15:dlblFieldTable>
                  <c15:showDataLabelsRange val="0"/>
                </c:ext>
                <c:ext xmlns:c16="http://schemas.microsoft.com/office/drawing/2014/chart" uri="{C3380CC4-5D6E-409C-BE32-E72D297353CC}">
                  <c16:uniqueId val="{0000002A-4066-4B83-82A1-A2AD4F49A52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{B28C8E10-510A-47E9-B634-6F7EFBA7CB43}</c15:txfldGUID>
                      <c15:f>Diagramm!$K$66</c15:f>
                      <c15:dlblFieldTableCache>
                        <c:ptCount val="1"/>
                      </c15:dlblFieldTableCache>
                    </c15:dlblFTEntry>
                  </c15:dlblFieldTable>
                  <c15:showDataLabelsRange val="0"/>
                </c:ext>
                <c:ext xmlns:c16="http://schemas.microsoft.com/office/drawing/2014/chart" uri="{C3380CC4-5D6E-409C-BE32-E72D297353CC}">
                  <c16:uniqueId val="{0000002B-4066-4B83-82A1-A2AD4F49A52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{8D49F361-15F8-459E-B5A7-6B29A6528778}</c15:txfldGUID>
                      <c15:f>Diagramm!$K$67</c15:f>
                      <c15:dlblFieldTableCache>
                        <c:ptCount val="1"/>
                      </c15:dlblFieldTableCache>
                    </c15:dlblFTEntry>
                  </c15:dlblFieldTable>
                  <c15:showDataLabelsRange val="0"/>
                </c:ext>
                <c:ext xmlns:c16="http://schemas.microsoft.com/office/drawing/2014/chart" uri="{C3380CC4-5D6E-409C-BE32-E72D297353CC}">
                  <c16:uniqueId val="{0000002C-4066-4B83-82A1-A2AD4F49A5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066-4B83-82A1-A2AD4F49A52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{EB3375FD-F44D-4302-80A0-CEF7F0777A07}</c15:txfldGUID>
                      <c15:f>Diagramm!$J$46</c15:f>
                      <c15:dlblFieldTableCache>
                        <c:ptCount val="1"/>
                      </c15:dlblFieldTableCache>
                    </c15:dlblFTEntry>
                  </c15:dlblFieldTable>
                  <c15:showDataLabelsRange val="0"/>
                </c:ext>
                <c:ext xmlns:c16="http://schemas.microsoft.com/office/drawing/2014/chart" uri="{C3380CC4-5D6E-409C-BE32-E72D297353CC}">
                  <c16:uniqueId val="{0000002E-4066-4B83-82A1-A2AD4F49A52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{7721BC9F-1097-4CDC-B5E6-29929C34478F}</c15:txfldGUID>
                      <c15:f>Diagramm!$J$47</c15:f>
                      <c15:dlblFieldTableCache>
                        <c:ptCount val="1"/>
                      </c15:dlblFieldTableCache>
                    </c15:dlblFTEntry>
                  </c15:dlblFieldTable>
                  <c15:showDataLabelsRange val="0"/>
                </c:ext>
                <c:ext xmlns:c16="http://schemas.microsoft.com/office/drawing/2014/chart" uri="{C3380CC4-5D6E-409C-BE32-E72D297353CC}">
                  <c16:uniqueId val="{0000002F-4066-4B83-82A1-A2AD4F49A52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{B8D8DCA9-C571-4093-8166-8BA5CA0DA51C}</c15:txfldGUID>
                      <c15:f>Diagramm!$J$48</c15:f>
                      <c15:dlblFieldTableCache>
                        <c:ptCount val="1"/>
                      </c15:dlblFieldTableCache>
                    </c15:dlblFTEntry>
                  </c15:dlblFieldTable>
                  <c15:showDataLabelsRange val="0"/>
                </c:ext>
                <c:ext xmlns:c16="http://schemas.microsoft.com/office/drawing/2014/chart" uri="{C3380CC4-5D6E-409C-BE32-E72D297353CC}">
                  <c16:uniqueId val="{00000030-4066-4B83-82A1-A2AD4F49A52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{180FE22F-52A8-48FC-BBBB-291534041DBF}</c15:txfldGUID>
                      <c15:f>Diagramm!$J$49</c15:f>
                      <c15:dlblFieldTableCache>
                        <c:ptCount val="1"/>
                      </c15:dlblFieldTableCache>
                    </c15:dlblFTEntry>
                  </c15:dlblFieldTable>
                  <c15:showDataLabelsRange val="0"/>
                </c:ext>
                <c:ext xmlns:c16="http://schemas.microsoft.com/office/drawing/2014/chart" uri="{C3380CC4-5D6E-409C-BE32-E72D297353CC}">
                  <c16:uniqueId val="{00000031-4066-4B83-82A1-A2AD4F49A52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{04D8B7E3-4A8D-4F41-AD80-4D22E3FC1EEF}</c15:txfldGUID>
                      <c15:f>Diagramm!$J$50</c15:f>
                      <c15:dlblFieldTableCache>
                        <c:ptCount val="1"/>
                      </c15:dlblFieldTableCache>
                    </c15:dlblFTEntry>
                  </c15:dlblFieldTable>
                  <c15:showDataLabelsRange val="0"/>
                </c:ext>
                <c:ext xmlns:c16="http://schemas.microsoft.com/office/drawing/2014/chart" uri="{C3380CC4-5D6E-409C-BE32-E72D297353CC}">
                  <c16:uniqueId val="{00000032-4066-4B83-82A1-A2AD4F49A52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{D4AEA87D-16D2-4CB3-AF90-2C390A2A6CA5}</c15:txfldGUID>
                      <c15:f>Diagramm!$J$51</c15:f>
                      <c15:dlblFieldTableCache>
                        <c:ptCount val="1"/>
                      </c15:dlblFieldTableCache>
                    </c15:dlblFTEntry>
                  </c15:dlblFieldTable>
                  <c15:showDataLabelsRange val="0"/>
                </c:ext>
                <c:ext xmlns:c16="http://schemas.microsoft.com/office/drawing/2014/chart" uri="{C3380CC4-5D6E-409C-BE32-E72D297353CC}">
                  <c16:uniqueId val="{00000033-4066-4B83-82A1-A2AD4F49A52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{DB280F39-8BC2-4264-8BB8-3071AC99239F}</c15:txfldGUID>
                      <c15:f>Diagramm!$J$52</c15:f>
                      <c15:dlblFieldTableCache>
                        <c:ptCount val="1"/>
                      </c15:dlblFieldTableCache>
                    </c15:dlblFTEntry>
                  </c15:dlblFieldTable>
                  <c15:showDataLabelsRange val="0"/>
                </c:ext>
                <c:ext xmlns:c16="http://schemas.microsoft.com/office/drawing/2014/chart" uri="{C3380CC4-5D6E-409C-BE32-E72D297353CC}">
                  <c16:uniqueId val="{00000034-4066-4B83-82A1-A2AD4F49A52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{632E520C-693F-4C29-8A49-22CDA9E71505}</c15:txfldGUID>
                      <c15:f>Diagramm!$J$53</c15:f>
                      <c15:dlblFieldTableCache>
                        <c:ptCount val="1"/>
                      </c15:dlblFieldTableCache>
                    </c15:dlblFTEntry>
                  </c15:dlblFieldTable>
                  <c15:showDataLabelsRange val="0"/>
                </c:ext>
                <c:ext xmlns:c16="http://schemas.microsoft.com/office/drawing/2014/chart" uri="{C3380CC4-5D6E-409C-BE32-E72D297353CC}">
                  <c16:uniqueId val="{00000035-4066-4B83-82A1-A2AD4F49A52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{278598D5-5B4C-450F-A076-FB7BC32EE1B8}</c15:txfldGUID>
                      <c15:f>Diagramm!$J$54</c15:f>
                      <c15:dlblFieldTableCache>
                        <c:ptCount val="1"/>
                      </c15:dlblFieldTableCache>
                    </c15:dlblFTEntry>
                  </c15:dlblFieldTable>
                  <c15:showDataLabelsRange val="0"/>
                </c:ext>
                <c:ext xmlns:c16="http://schemas.microsoft.com/office/drawing/2014/chart" uri="{C3380CC4-5D6E-409C-BE32-E72D297353CC}">
                  <c16:uniqueId val="{00000036-4066-4B83-82A1-A2AD4F49A52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{976611B8-9B13-46F3-8976-BBD39E601446}</c15:txfldGUID>
                      <c15:f>Diagramm!$J$55</c15:f>
                      <c15:dlblFieldTableCache>
                        <c:ptCount val="1"/>
                      </c15:dlblFieldTableCache>
                    </c15:dlblFTEntry>
                  </c15:dlblFieldTable>
                  <c15:showDataLabelsRange val="0"/>
                </c:ext>
                <c:ext xmlns:c16="http://schemas.microsoft.com/office/drawing/2014/chart" uri="{C3380CC4-5D6E-409C-BE32-E72D297353CC}">
                  <c16:uniqueId val="{00000037-4066-4B83-82A1-A2AD4F49A52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{38BE3613-4F39-4808-BB30-8626AC8B5642}</c15:txfldGUID>
                      <c15:f>Diagramm!$J$56</c15:f>
                      <c15:dlblFieldTableCache>
                        <c:ptCount val="1"/>
                      </c15:dlblFieldTableCache>
                    </c15:dlblFTEntry>
                  </c15:dlblFieldTable>
                  <c15:showDataLabelsRange val="0"/>
                </c:ext>
                <c:ext xmlns:c16="http://schemas.microsoft.com/office/drawing/2014/chart" uri="{C3380CC4-5D6E-409C-BE32-E72D297353CC}">
                  <c16:uniqueId val="{00000038-4066-4B83-82A1-A2AD4F49A52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{18E92225-893D-4EB4-89E7-10C09CADEEC0}</c15:txfldGUID>
                      <c15:f>Diagramm!$J$57</c15:f>
                      <c15:dlblFieldTableCache>
                        <c:ptCount val="1"/>
                      </c15:dlblFieldTableCache>
                    </c15:dlblFTEntry>
                  </c15:dlblFieldTable>
                  <c15:showDataLabelsRange val="0"/>
                </c:ext>
                <c:ext xmlns:c16="http://schemas.microsoft.com/office/drawing/2014/chart" uri="{C3380CC4-5D6E-409C-BE32-E72D297353CC}">
                  <c16:uniqueId val="{00000039-4066-4B83-82A1-A2AD4F49A52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{5367AD60-8B64-4710-AC41-FC29DE41643A}</c15:txfldGUID>
                      <c15:f>Diagramm!$J$58</c15:f>
                      <c15:dlblFieldTableCache>
                        <c:ptCount val="1"/>
                      </c15:dlblFieldTableCache>
                    </c15:dlblFTEntry>
                  </c15:dlblFieldTable>
                  <c15:showDataLabelsRange val="0"/>
                </c:ext>
                <c:ext xmlns:c16="http://schemas.microsoft.com/office/drawing/2014/chart" uri="{C3380CC4-5D6E-409C-BE32-E72D297353CC}">
                  <c16:uniqueId val="{0000003A-4066-4B83-82A1-A2AD4F49A52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{AA3351D4-72B5-4097-B7FD-9A6B0964DBE9}</c15:txfldGUID>
                      <c15:f>Diagramm!$J$59</c15:f>
                      <c15:dlblFieldTableCache>
                        <c:ptCount val="1"/>
                      </c15:dlblFieldTableCache>
                    </c15:dlblFTEntry>
                  </c15:dlblFieldTable>
                  <c15:showDataLabelsRange val="0"/>
                </c:ext>
                <c:ext xmlns:c16="http://schemas.microsoft.com/office/drawing/2014/chart" uri="{C3380CC4-5D6E-409C-BE32-E72D297353CC}">
                  <c16:uniqueId val="{0000003B-4066-4B83-82A1-A2AD4F49A52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{8E85176F-AB47-4B2C-B350-141857462054}</c15:txfldGUID>
                      <c15:f>Diagramm!$J$60</c15:f>
                      <c15:dlblFieldTableCache>
                        <c:ptCount val="1"/>
                      </c15:dlblFieldTableCache>
                    </c15:dlblFTEntry>
                  </c15:dlblFieldTable>
                  <c15:showDataLabelsRange val="0"/>
                </c:ext>
                <c:ext xmlns:c16="http://schemas.microsoft.com/office/drawing/2014/chart" uri="{C3380CC4-5D6E-409C-BE32-E72D297353CC}">
                  <c16:uniqueId val="{0000003C-4066-4B83-82A1-A2AD4F49A52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{78055C8B-C560-4EB8-AFB7-0F6727B679A2}</c15:txfldGUID>
                      <c15:f>Diagramm!$J$61</c15:f>
                      <c15:dlblFieldTableCache>
                        <c:ptCount val="1"/>
                      </c15:dlblFieldTableCache>
                    </c15:dlblFTEntry>
                  </c15:dlblFieldTable>
                  <c15:showDataLabelsRange val="0"/>
                </c:ext>
                <c:ext xmlns:c16="http://schemas.microsoft.com/office/drawing/2014/chart" uri="{C3380CC4-5D6E-409C-BE32-E72D297353CC}">
                  <c16:uniqueId val="{0000003D-4066-4B83-82A1-A2AD4F49A52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{27A34A6A-53AC-45B3-B193-088D317558EC}</c15:txfldGUID>
                      <c15:f>Diagramm!$J$62</c15:f>
                      <c15:dlblFieldTableCache>
                        <c:ptCount val="1"/>
                      </c15:dlblFieldTableCache>
                    </c15:dlblFTEntry>
                  </c15:dlblFieldTable>
                  <c15:showDataLabelsRange val="0"/>
                </c:ext>
                <c:ext xmlns:c16="http://schemas.microsoft.com/office/drawing/2014/chart" uri="{C3380CC4-5D6E-409C-BE32-E72D297353CC}">
                  <c16:uniqueId val="{0000003E-4066-4B83-82A1-A2AD4F49A52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{BC65155A-963E-4418-A88E-4E4A10B4F23D}</c15:txfldGUID>
                      <c15:f>Diagramm!$J$63</c15:f>
                      <c15:dlblFieldTableCache>
                        <c:ptCount val="1"/>
                      </c15:dlblFieldTableCache>
                    </c15:dlblFTEntry>
                  </c15:dlblFieldTable>
                  <c15:showDataLabelsRange val="0"/>
                </c:ext>
                <c:ext xmlns:c16="http://schemas.microsoft.com/office/drawing/2014/chart" uri="{C3380CC4-5D6E-409C-BE32-E72D297353CC}">
                  <c16:uniqueId val="{0000003F-4066-4B83-82A1-A2AD4F49A52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{D9C29C5E-56C7-448A-A6ED-47F3C2264E1F}</c15:txfldGUID>
                      <c15:f>Diagramm!$J$64</c15:f>
                      <c15:dlblFieldTableCache>
                        <c:ptCount val="1"/>
                      </c15:dlblFieldTableCache>
                    </c15:dlblFTEntry>
                  </c15:dlblFieldTable>
                  <c15:showDataLabelsRange val="0"/>
                </c:ext>
                <c:ext xmlns:c16="http://schemas.microsoft.com/office/drawing/2014/chart" uri="{C3380CC4-5D6E-409C-BE32-E72D297353CC}">
                  <c16:uniqueId val="{00000040-4066-4B83-82A1-A2AD4F49A52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{29A2294A-82FD-4537-A5B6-B9E7CD03F0BB}</c15:txfldGUID>
                      <c15:f>Diagramm!$J$65</c15:f>
                      <c15:dlblFieldTableCache>
                        <c:ptCount val="1"/>
                      </c15:dlblFieldTableCache>
                    </c15:dlblFTEntry>
                  </c15:dlblFieldTable>
                  <c15:showDataLabelsRange val="0"/>
                </c:ext>
                <c:ext xmlns:c16="http://schemas.microsoft.com/office/drawing/2014/chart" uri="{C3380CC4-5D6E-409C-BE32-E72D297353CC}">
                  <c16:uniqueId val="{00000041-4066-4B83-82A1-A2AD4F49A52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{C508E0E6-EC52-4099-A0F5-31F9F743447A}</c15:txfldGUID>
                      <c15:f>Diagramm!$J$66</c15:f>
                      <c15:dlblFieldTableCache>
                        <c:ptCount val="1"/>
                      </c15:dlblFieldTableCache>
                    </c15:dlblFTEntry>
                  </c15:dlblFieldTable>
                  <c15:showDataLabelsRange val="0"/>
                </c:ext>
                <c:ext xmlns:c16="http://schemas.microsoft.com/office/drawing/2014/chart" uri="{C3380CC4-5D6E-409C-BE32-E72D297353CC}">
                  <c16:uniqueId val="{00000042-4066-4B83-82A1-A2AD4F49A52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{3187E7B3-DB64-407D-A878-99F927CF1D36}</c15:txfldGUID>
                      <c15:f>Diagramm!$J$67</c15:f>
                      <c15:dlblFieldTableCache>
                        <c:ptCount val="1"/>
                      </c15:dlblFieldTableCache>
                    </c15:dlblFTEntry>
                  </c15:dlblFieldTable>
                  <c15:showDataLabelsRange val="0"/>
                </c:ext>
                <c:ext xmlns:c16="http://schemas.microsoft.com/office/drawing/2014/chart" uri="{C3380CC4-5D6E-409C-BE32-E72D297353CC}">
                  <c16:uniqueId val="{00000043-4066-4B83-82A1-A2AD4F49A5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066-4B83-82A1-A2AD4F49A52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57-47A0-8A67-C319BC82BF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57-47A0-8A67-C319BC82BF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57-47A0-8A67-C319BC82BF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57-47A0-8A67-C319BC82BF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57-47A0-8A67-C319BC82BF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57-47A0-8A67-C319BC82BF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57-47A0-8A67-C319BC82BF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57-47A0-8A67-C319BC82BF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57-47A0-8A67-C319BC82BF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57-47A0-8A67-C319BC82BF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57-47A0-8A67-C319BC82BF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957-47A0-8A67-C319BC82BF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957-47A0-8A67-C319BC82BF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957-47A0-8A67-C319BC82BF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957-47A0-8A67-C319BC82BF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957-47A0-8A67-C319BC82BF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57-47A0-8A67-C319BC82BF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957-47A0-8A67-C319BC82BF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957-47A0-8A67-C319BC82BF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957-47A0-8A67-C319BC82BF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957-47A0-8A67-C319BC82BF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957-47A0-8A67-C319BC82BF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957-47A0-8A67-C319BC82BF3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957-47A0-8A67-C319BC82BF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957-47A0-8A67-C319BC82BF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957-47A0-8A67-C319BC82BF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957-47A0-8A67-C319BC82BF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957-47A0-8A67-C319BC82BF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957-47A0-8A67-C319BC82BF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957-47A0-8A67-C319BC82BF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957-47A0-8A67-C319BC82BF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957-47A0-8A67-C319BC82BF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957-47A0-8A67-C319BC82BF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957-47A0-8A67-C319BC82BF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957-47A0-8A67-C319BC82BF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957-47A0-8A67-C319BC82BF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957-47A0-8A67-C319BC82BF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957-47A0-8A67-C319BC82BF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957-47A0-8A67-C319BC82BF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957-47A0-8A67-C319BC82BF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957-47A0-8A67-C319BC82BF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957-47A0-8A67-C319BC82BF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957-47A0-8A67-C319BC82BF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957-47A0-8A67-C319BC82BF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957-47A0-8A67-C319BC82BF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957-47A0-8A67-C319BC82BF3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957-47A0-8A67-C319BC82BF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957-47A0-8A67-C319BC82BF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957-47A0-8A67-C319BC82BF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957-47A0-8A67-C319BC82BF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957-47A0-8A67-C319BC82BF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957-47A0-8A67-C319BC82BF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957-47A0-8A67-C319BC82BF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957-47A0-8A67-C319BC82BF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957-47A0-8A67-C319BC82BF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957-47A0-8A67-C319BC82BF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957-47A0-8A67-C319BC82BF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957-47A0-8A67-C319BC82BF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957-47A0-8A67-C319BC82BF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957-47A0-8A67-C319BC82BF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957-47A0-8A67-C319BC82BF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957-47A0-8A67-C319BC82BF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957-47A0-8A67-C319BC82BF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957-47A0-8A67-C319BC82BF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957-47A0-8A67-C319BC82BF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957-47A0-8A67-C319BC82BF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957-47A0-8A67-C319BC82BF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957-47A0-8A67-C319BC82BF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957-47A0-8A67-C319BC82BF3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99.293012629307611</c:v>
                </c:pt>
                <c:pt idx="2">
                  <c:v>101.15631148061179</c:v>
                </c:pt>
                <c:pt idx="3">
                  <c:v>100.8694548454655</c:v>
                </c:pt>
                <c:pt idx="4">
                  <c:v>101.13854160055848</c:v>
                </c:pt>
                <c:pt idx="5">
                  <c:v>101.67163800215778</c:v>
                </c:pt>
                <c:pt idx="6">
                  <c:v>103.80783143999493</c:v>
                </c:pt>
                <c:pt idx="7">
                  <c:v>103.43466395887542</c:v>
                </c:pt>
                <c:pt idx="8">
                  <c:v>103.69613505108842</c:v>
                </c:pt>
                <c:pt idx="9">
                  <c:v>104.63540013962049</c:v>
                </c:pt>
                <c:pt idx="10">
                  <c:v>106.82871104905756</c:v>
                </c:pt>
                <c:pt idx="11">
                  <c:v>106.15091705273846</c:v>
                </c:pt>
                <c:pt idx="12">
                  <c:v>106.78301707177762</c:v>
                </c:pt>
                <c:pt idx="13">
                  <c:v>107.11937551564384</c:v>
                </c:pt>
                <c:pt idx="14">
                  <c:v>109.3418797994542</c:v>
                </c:pt>
                <c:pt idx="15">
                  <c:v>108.6463159230818</c:v>
                </c:pt>
                <c:pt idx="16">
                  <c:v>108.84940026654819</c:v>
                </c:pt>
                <c:pt idx="17">
                  <c:v>109.24414545916102</c:v>
                </c:pt>
                <c:pt idx="18">
                  <c:v>111.01351780161197</c:v>
                </c:pt>
                <c:pt idx="19">
                  <c:v>110.19991115059973</c:v>
                </c:pt>
                <c:pt idx="20">
                  <c:v>110.81297201243892</c:v>
                </c:pt>
                <c:pt idx="21">
                  <c:v>110.49946055721267</c:v>
                </c:pt>
                <c:pt idx="22">
                  <c:v>112.29041061115694</c:v>
                </c:pt>
                <c:pt idx="23">
                  <c:v>111.756044932411</c:v>
                </c:pt>
                <c:pt idx="24">
                  <c:v>111.78523830678428</c:v>
                </c:pt>
              </c:numCache>
            </c:numRef>
          </c:val>
          <c:smooth val="0"/>
          <c:extLst>
            <c:ext xmlns:c16="http://schemas.microsoft.com/office/drawing/2014/chart" uri="{C3380CC4-5D6E-409C-BE32-E72D297353CC}">
              <c16:uniqueId val="{00000000-581F-4869-BE54-28EA3FF42EC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101.20228061477441</c:v>
                </c:pt>
                <c:pt idx="2">
                  <c:v>103.79276152702033</c:v>
                </c:pt>
                <c:pt idx="3">
                  <c:v>102.44174516608825</c:v>
                </c:pt>
                <c:pt idx="4">
                  <c:v>99.5166088249876</c:v>
                </c:pt>
                <c:pt idx="5">
                  <c:v>100.7064947942489</c:v>
                </c:pt>
                <c:pt idx="6">
                  <c:v>103.40852751611305</c:v>
                </c:pt>
                <c:pt idx="7">
                  <c:v>104.31333663857214</c:v>
                </c:pt>
                <c:pt idx="8">
                  <c:v>103.95389191869113</c:v>
                </c:pt>
                <c:pt idx="9">
                  <c:v>105.56519583539912</c:v>
                </c:pt>
                <c:pt idx="10">
                  <c:v>110.25037183936539</c:v>
                </c:pt>
                <c:pt idx="11">
                  <c:v>109.0852751611304</c:v>
                </c:pt>
                <c:pt idx="12">
                  <c:v>109.44471988101141</c:v>
                </c:pt>
                <c:pt idx="13">
                  <c:v>110.20079325731285</c:v>
                </c:pt>
                <c:pt idx="14">
                  <c:v>114.29102627664849</c:v>
                </c:pt>
                <c:pt idx="15">
                  <c:v>114.17947446703025</c:v>
                </c:pt>
                <c:pt idx="16">
                  <c:v>112.456618740704</c:v>
                </c:pt>
                <c:pt idx="17">
                  <c:v>113.54734754586018</c:v>
                </c:pt>
                <c:pt idx="18">
                  <c:v>117.12940009915715</c:v>
                </c:pt>
                <c:pt idx="19">
                  <c:v>118.19533961328705</c:v>
                </c:pt>
                <c:pt idx="20">
                  <c:v>117.86068418443232</c:v>
                </c:pt>
                <c:pt idx="21">
                  <c:v>118.07139315815567</c:v>
                </c:pt>
                <c:pt idx="22">
                  <c:v>123.16559246405552</c:v>
                </c:pt>
                <c:pt idx="23">
                  <c:v>121.90133862171541</c:v>
                </c:pt>
                <c:pt idx="24">
                  <c:v>116.8815071888944</c:v>
                </c:pt>
              </c:numCache>
            </c:numRef>
          </c:val>
          <c:smooth val="0"/>
          <c:extLst>
            <c:ext xmlns:c16="http://schemas.microsoft.com/office/drawing/2014/chart" uri="{C3380CC4-5D6E-409C-BE32-E72D297353CC}">
              <c16:uniqueId val="{00000001-581F-4869-BE54-28EA3FF42EC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102.48088155597037</c:v>
                </c:pt>
                <c:pt idx="2">
                  <c:v>101.75227313783344</c:v>
                </c:pt>
                <c:pt idx="3">
                  <c:v>101.48732462214728</c:v>
                </c:pt>
                <c:pt idx="4">
                  <c:v>98.036972361052563</c:v>
                </c:pt>
                <c:pt idx="5">
                  <c:v>99.819353284759444</c:v>
                </c:pt>
                <c:pt idx="6">
                  <c:v>98.428373577407115</c:v>
                </c:pt>
                <c:pt idx="7">
                  <c:v>98.55482627807551</c:v>
                </c:pt>
                <c:pt idx="8">
                  <c:v>97.368579514662486</c:v>
                </c:pt>
                <c:pt idx="9">
                  <c:v>99.120852652495941</c:v>
                </c:pt>
                <c:pt idx="10">
                  <c:v>97.59739868730054</c:v>
                </c:pt>
                <c:pt idx="11">
                  <c:v>96.170289636900094</c:v>
                </c:pt>
                <c:pt idx="12">
                  <c:v>95.357379418317578</c:v>
                </c:pt>
                <c:pt idx="13">
                  <c:v>97.753959173842347</c:v>
                </c:pt>
                <c:pt idx="14">
                  <c:v>96.748359125669907</c:v>
                </c:pt>
                <c:pt idx="15">
                  <c:v>96.56169085325466</c:v>
                </c:pt>
                <c:pt idx="16">
                  <c:v>94.53242608538568</c:v>
                </c:pt>
                <c:pt idx="17">
                  <c:v>96.959113626783889</c:v>
                </c:pt>
                <c:pt idx="18">
                  <c:v>95.532004576383457</c:v>
                </c:pt>
                <c:pt idx="19">
                  <c:v>94.827482386945263</c:v>
                </c:pt>
                <c:pt idx="20">
                  <c:v>93.544890708737285</c:v>
                </c:pt>
                <c:pt idx="21">
                  <c:v>95.447702775937856</c:v>
                </c:pt>
                <c:pt idx="22">
                  <c:v>93.364243993496714</c:v>
                </c:pt>
                <c:pt idx="23">
                  <c:v>93.225748178478952</c:v>
                </c:pt>
                <c:pt idx="24">
                  <c:v>89.028722827723243</c:v>
                </c:pt>
              </c:numCache>
            </c:numRef>
          </c:val>
          <c:smooth val="0"/>
          <c:extLst>
            <c:ext xmlns:c16="http://schemas.microsoft.com/office/drawing/2014/chart" uri="{C3380CC4-5D6E-409C-BE32-E72D297353CC}">
              <c16:uniqueId val="{00000002-581F-4869-BE54-28EA3FF42EC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81F-4869-BE54-28EA3FF42EC0}"/>
                </c:ext>
              </c:extLst>
            </c:dLbl>
            <c:dLbl>
              <c:idx val="1"/>
              <c:delete val="1"/>
              <c:extLst>
                <c:ext xmlns:c15="http://schemas.microsoft.com/office/drawing/2012/chart" uri="{CE6537A1-D6FC-4f65-9D91-7224C49458BB}"/>
                <c:ext xmlns:c16="http://schemas.microsoft.com/office/drawing/2014/chart" uri="{C3380CC4-5D6E-409C-BE32-E72D297353CC}">
                  <c16:uniqueId val="{00000004-581F-4869-BE54-28EA3FF42EC0}"/>
                </c:ext>
              </c:extLst>
            </c:dLbl>
            <c:dLbl>
              <c:idx val="2"/>
              <c:delete val="1"/>
              <c:extLst>
                <c:ext xmlns:c15="http://schemas.microsoft.com/office/drawing/2012/chart" uri="{CE6537A1-D6FC-4f65-9D91-7224C49458BB}"/>
                <c:ext xmlns:c16="http://schemas.microsoft.com/office/drawing/2014/chart" uri="{C3380CC4-5D6E-409C-BE32-E72D297353CC}">
                  <c16:uniqueId val="{00000005-581F-4869-BE54-28EA3FF42EC0}"/>
                </c:ext>
              </c:extLst>
            </c:dLbl>
            <c:dLbl>
              <c:idx val="3"/>
              <c:delete val="1"/>
              <c:extLst>
                <c:ext xmlns:c15="http://schemas.microsoft.com/office/drawing/2012/chart" uri="{CE6537A1-D6FC-4f65-9D91-7224C49458BB}"/>
                <c:ext xmlns:c16="http://schemas.microsoft.com/office/drawing/2014/chart" uri="{C3380CC4-5D6E-409C-BE32-E72D297353CC}">
                  <c16:uniqueId val="{00000006-581F-4869-BE54-28EA3FF42EC0}"/>
                </c:ext>
              </c:extLst>
            </c:dLbl>
            <c:dLbl>
              <c:idx val="4"/>
              <c:delete val="1"/>
              <c:extLst>
                <c:ext xmlns:c15="http://schemas.microsoft.com/office/drawing/2012/chart" uri="{CE6537A1-D6FC-4f65-9D91-7224C49458BB}"/>
                <c:ext xmlns:c16="http://schemas.microsoft.com/office/drawing/2014/chart" uri="{C3380CC4-5D6E-409C-BE32-E72D297353CC}">
                  <c16:uniqueId val="{00000007-581F-4869-BE54-28EA3FF42EC0}"/>
                </c:ext>
              </c:extLst>
            </c:dLbl>
            <c:dLbl>
              <c:idx val="5"/>
              <c:delete val="1"/>
              <c:extLst>
                <c:ext xmlns:c15="http://schemas.microsoft.com/office/drawing/2012/chart" uri="{CE6537A1-D6FC-4f65-9D91-7224C49458BB}"/>
                <c:ext xmlns:c16="http://schemas.microsoft.com/office/drawing/2014/chart" uri="{C3380CC4-5D6E-409C-BE32-E72D297353CC}">
                  <c16:uniqueId val="{00000008-581F-4869-BE54-28EA3FF42EC0}"/>
                </c:ext>
              </c:extLst>
            </c:dLbl>
            <c:dLbl>
              <c:idx val="6"/>
              <c:delete val="1"/>
              <c:extLst>
                <c:ext xmlns:c15="http://schemas.microsoft.com/office/drawing/2012/chart" uri="{CE6537A1-D6FC-4f65-9D91-7224C49458BB}"/>
                <c:ext xmlns:c16="http://schemas.microsoft.com/office/drawing/2014/chart" uri="{C3380CC4-5D6E-409C-BE32-E72D297353CC}">
                  <c16:uniqueId val="{00000009-581F-4869-BE54-28EA3FF42EC0}"/>
                </c:ext>
              </c:extLst>
            </c:dLbl>
            <c:dLbl>
              <c:idx val="7"/>
              <c:delete val="1"/>
              <c:extLst>
                <c:ext xmlns:c15="http://schemas.microsoft.com/office/drawing/2012/chart" uri="{CE6537A1-D6FC-4f65-9D91-7224C49458BB}"/>
                <c:ext xmlns:c16="http://schemas.microsoft.com/office/drawing/2014/chart" uri="{C3380CC4-5D6E-409C-BE32-E72D297353CC}">
                  <c16:uniqueId val="{0000000A-581F-4869-BE54-28EA3FF42EC0}"/>
                </c:ext>
              </c:extLst>
            </c:dLbl>
            <c:dLbl>
              <c:idx val="8"/>
              <c:delete val="1"/>
              <c:extLst>
                <c:ext xmlns:c15="http://schemas.microsoft.com/office/drawing/2012/chart" uri="{CE6537A1-D6FC-4f65-9D91-7224C49458BB}"/>
                <c:ext xmlns:c16="http://schemas.microsoft.com/office/drawing/2014/chart" uri="{C3380CC4-5D6E-409C-BE32-E72D297353CC}">
                  <c16:uniqueId val="{0000000B-581F-4869-BE54-28EA3FF42EC0}"/>
                </c:ext>
              </c:extLst>
            </c:dLbl>
            <c:dLbl>
              <c:idx val="9"/>
              <c:delete val="1"/>
              <c:extLst>
                <c:ext xmlns:c15="http://schemas.microsoft.com/office/drawing/2012/chart" uri="{CE6537A1-D6FC-4f65-9D91-7224C49458BB}"/>
                <c:ext xmlns:c16="http://schemas.microsoft.com/office/drawing/2014/chart" uri="{C3380CC4-5D6E-409C-BE32-E72D297353CC}">
                  <c16:uniqueId val="{0000000C-581F-4869-BE54-28EA3FF42EC0}"/>
                </c:ext>
              </c:extLst>
            </c:dLbl>
            <c:dLbl>
              <c:idx val="10"/>
              <c:delete val="1"/>
              <c:extLst>
                <c:ext xmlns:c15="http://schemas.microsoft.com/office/drawing/2012/chart" uri="{CE6537A1-D6FC-4f65-9D91-7224C49458BB}"/>
                <c:ext xmlns:c16="http://schemas.microsoft.com/office/drawing/2014/chart" uri="{C3380CC4-5D6E-409C-BE32-E72D297353CC}">
                  <c16:uniqueId val="{0000000D-581F-4869-BE54-28EA3FF42EC0}"/>
                </c:ext>
              </c:extLst>
            </c:dLbl>
            <c:dLbl>
              <c:idx val="11"/>
              <c:delete val="1"/>
              <c:extLst>
                <c:ext xmlns:c15="http://schemas.microsoft.com/office/drawing/2012/chart" uri="{CE6537A1-D6FC-4f65-9D91-7224C49458BB}"/>
                <c:ext xmlns:c16="http://schemas.microsoft.com/office/drawing/2014/chart" uri="{C3380CC4-5D6E-409C-BE32-E72D297353CC}">
                  <c16:uniqueId val="{0000000E-581F-4869-BE54-28EA3FF42EC0}"/>
                </c:ext>
              </c:extLst>
            </c:dLbl>
            <c:dLbl>
              <c:idx val="12"/>
              <c:delete val="1"/>
              <c:extLst>
                <c:ext xmlns:c15="http://schemas.microsoft.com/office/drawing/2012/chart" uri="{CE6537A1-D6FC-4f65-9D91-7224C49458BB}"/>
                <c:ext xmlns:c16="http://schemas.microsoft.com/office/drawing/2014/chart" uri="{C3380CC4-5D6E-409C-BE32-E72D297353CC}">
                  <c16:uniqueId val="{0000000F-581F-4869-BE54-28EA3FF42EC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81F-4869-BE54-28EA3FF42EC0}"/>
                </c:ext>
              </c:extLst>
            </c:dLbl>
            <c:dLbl>
              <c:idx val="14"/>
              <c:delete val="1"/>
              <c:extLst>
                <c:ext xmlns:c15="http://schemas.microsoft.com/office/drawing/2012/chart" uri="{CE6537A1-D6FC-4f65-9D91-7224C49458BB}"/>
                <c:ext xmlns:c16="http://schemas.microsoft.com/office/drawing/2014/chart" uri="{C3380CC4-5D6E-409C-BE32-E72D297353CC}">
                  <c16:uniqueId val="{00000011-581F-4869-BE54-28EA3FF42EC0}"/>
                </c:ext>
              </c:extLst>
            </c:dLbl>
            <c:dLbl>
              <c:idx val="15"/>
              <c:delete val="1"/>
              <c:extLst>
                <c:ext xmlns:c15="http://schemas.microsoft.com/office/drawing/2012/chart" uri="{CE6537A1-D6FC-4f65-9D91-7224C49458BB}"/>
                <c:ext xmlns:c16="http://schemas.microsoft.com/office/drawing/2014/chart" uri="{C3380CC4-5D6E-409C-BE32-E72D297353CC}">
                  <c16:uniqueId val="{00000012-581F-4869-BE54-28EA3FF42EC0}"/>
                </c:ext>
              </c:extLst>
            </c:dLbl>
            <c:dLbl>
              <c:idx val="16"/>
              <c:delete val="1"/>
              <c:extLst>
                <c:ext xmlns:c15="http://schemas.microsoft.com/office/drawing/2012/chart" uri="{CE6537A1-D6FC-4f65-9D91-7224C49458BB}"/>
                <c:ext xmlns:c16="http://schemas.microsoft.com/office/drawing/2014/chart" uri="{C3380CC4-5D6E-409C-BE32-E72D297353CC}">
                  <c16:uniqueId val="{00000013-581F-4869-BE54-28EA3FF42EC0}"/>
                </c:ext>
              </c:extLst>
            </c:dLbl>
            <c:dLbl>
              <c:idx val="17"/>
              <c:delete val="1"/>
              <c:extLst>
                <c:ext xmlns:c15="http://schemas.microsoft.com/office/drawing/2012/chart" uri="{CE6537A1-D6FC-4f65-9D91-7224C49458BB}"/>
                <c:ext xmlns:c16="http://schemas.microsoft.com/office/drawing/2014/chart" uri="{C3380CC4-5D6E-409C-BE32-E72D297353CC}">
                  <c16:uniqueId val="{00000014-581F-4869-BE54-28EA3FF42EC0}"/>
                </c:ext>
              </c:extLst>
            </c:dLbl>
            <c:dLbl>
              <c:idx val="18"/>
              <c:delete val="1"/>
              <c:extLst>
                <c:ext xmlns:c15="http://schemas.microsoft.com/office/drawing/2012/chart" uri="{CE6537A1-D6FC-4f65-9D91-7224C49458BB}"/>
                <c:ext xmlns:c16="http://schemas.microsoft.com/office/drawing/2014/chart" uri="{C3380CC4-5D6E-409C-BE32-E72D297353CC}">
                  <c16:uniqueId val="{00000015-581F-4869-BE54-28EA3FF42EC0}"/>
                </c:ext>
              </c:extLst>
            </c:dLbl>
            <c:dLbl>
              <c:idx val="19"/>
              <c:delete val="1"/>
              <c:extLst>
                <c:ext xmlns:c15="http://schemas.microsoft.com/office/drawing/2012/chart" uri="{CE6537A1-D6FC-4f65-9D91-7224C49458BB}"/>
                <c:ext xmlns:c16="http://schemas.microsoft.com/office/drawing/2014/chart" uri="{C3380CC4-5D6E-409C-BE32-E72D297353CC}">
                  <c16:uniqueId val="{00000016-581F-4869-BE54-28EA3FF42EC0}"/>
                </c:ext>
              </c:extLst>
            </c:dLbl>
            <c:dLbl>
              <c:idx val="20"/>
              <c:delete val="1"/>
              <c:extLst>
                <c:ext xmlns:c15="http://schemas.microsoft.com/office/drawing/2012/chart" uri="{CE6537A1-D6FC-4f65-9D91-7224C49458BB}"/>
                <c:ext xmlns:c16="http://schemas.microsoft.com/office/drawing/2014/chart" uri="{C3380CC4-5D6E-409C-BE32-E72D297353CC}">
                  <c16:uniqueId val="{00000017-581F-4869-BE54-28EA3FF42EC0}"/>
                </c:ext>
              </c:extLst>
            </c:dLbl>
            <c:dLbl>
              <c:idx val="21"/>
              <c:delete val="1"/>
              <c:extLst>
                <c:ext xmlns:c15="http://schemas.microsoft.com/office/drawing/2012/chart" uri="{CE6537A1-D6FC-4f65-9D91-7224C49458BB}"/>
                <c:ext xmlns:c16="http://schemas.microsoft.com/office/drawing/2014/chart" uri="{C3380CC4-5D6E-409C-BE32-E72D297353CC}">
                  <c16:uniqueId val="{00000018-581F-4869-BE54-28EA3FF42EC0}"/>
                </c:ext>
              </c:extLst>
            </c:dLbl>
            <c:dLbl>
              <c:idx val="22"/>
              <c:delete val="1"/>
              <c:extLst>
                <c:ext xmlns:c15="http://schemas.microsoft.com/office/drawing/2012/chart" uri="{CE6537A1-D6FC-4f65-9D91-7224C49458BB}"/>
                <c:ext xmlns:c16="http://schemas.microsoft.com/office/drawing/2014/chart" uri="{C3380CC4-5D6E-409C-BE32-E72D297353CC}">
                  <c16:uniqueId val="{00000019-581F-4869-BE54-28EA3FF42EC0}"/>
                </c:ext>
              </c:extLst>
            </c:dLbl>
            <c:dLbl>
              <c:idx val="23"/>
              <c:delete val="1"/>
              <c:extLst>
                <c:ext xmlns:c15="http://schemas.microsoft.com/office/drawing/2012/chart" uri="{CE6537A1-D6FC-4f65-9D91-7224C49458BB}"/>
                <c:ext xmlns:c16="http://schemas.microsoft.com/office/drawing/2014/chart" uri="{C3380CC4-5D6E-409C-BE32-E72D297353CC}">
                  <c16:uniqueId val="{0000001A-581F-4869-BE54-28EA3FF42EC0}"/>
                </c:ext>
              </c:extLst>
            </c:dLbl>
            <c:dLbl>
              <c:idx val="24"/>
              <c:delete val="1"/>
              <c:extLst>
                <c:ext xmlns:c15="http://schemas.microsoft.com/office/drawing/2012/chart" uri="{CE6537A1-D6FC-4f65-9D91-7224C49458BB}"/>
                <c:ext xmlns:c16="http://schemas.microsoft.com/office/drawing/2014/chart" uri="{C3380CC4-5D6E-409C-BE32-E72D297353CC}">
                  <c16:uniqueId val="{0000001B-581F-4869-BE54-28EA3FF42EC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81F-4869-BE54-28EA3FF42EC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Wetteraukreis (06440)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88070</v>
      </c>
      <c r="F11" s="238">
        <v>88047</v>
      </c>
      <c r="G11" s="238">
        <v>88468</v>
      </c>
      <c r="H11" s="238">
        <v>87057</v>
      </c>
      <c r="I11" s="265">
        <v>87304</v>
      </c>
      <c r="J11" s="263">
        <v>766</v>
      </c>
      <c r="K11" s="266">
        <v>0.8773939338403739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17.122743272396956</v>
      </c>
      <c r="E13" s="115">
        <v>15080</v>
      </c>
      <c r="F13" s="114">
        <v>14704</v>
      </c>
      <c r="G13" s="114">
        <v>14979</v>
      </c>
      <c r="H13" s="114">
        <v>14966</v>
      </c>
      <c r="I13" s="140">
        <v>14886</v>
      </c>
      <c r="J13" s="115">
        <v>194</v>
      </c>
      <c r="K13" s="116">
        <v>1.3032379416901787</v>
      </c>
    </row>
    <row r="14" spans="1:255" ht="14.1" customHeight="1" x14ac:dyDescent="0.2">
      <c r="A14" s="306" t="s">
        <v>230</v>
      </c>
      <c r="B14" s="307"/>
      <c r="C14" s="308"/>
      <c r="D14" s="113">
        <v>58.56137163619848</v>
      </c>
      <c r="E14" s="115">
        <v>51575</v>
      </c>
      <c r="F14" s="114">
        <v>51981</v>
      </c>
      <c r="G14" s="114">
        <v>52297</v>
      </c>
      <c r="H14" s="114">
        <v>51104</v>
      </c>
      <c r="I14" s="140">
        <v>51458</v>
      </c>
      <c r="J14" s="115">
        <v>117</v>
      </c>
      <c r="K14" s="116">
        <v>0.22736989389404952</v>
      </c>
    </row>
    <row r="15" spans="1:255" ht="14.1" customHeight="1" x14ac:dyDescent="0.2">
      <c r="A15" s="306" t="s">
        <v>231</v>
      </c>
      <c r="B15" s="307"/>
      <c r="C15" s="308"/>
      <c r="D15" s="113">
        <v>11.992733053253094</v>
      </c>
      <c r="E15" s="115">
        <v>10562</v>
      </c>
      <c r="F15" s="114">
        <v>10516</v>
      </c>
      <c r="G15" s="114">
        <v>10405</v>
      </c>
      <c r="H15" s="114">
        <v>10350</v>
      </c>
      <c r="I15" s="140">
        <v>10315</v>
      </c>
      <c r="J15" s="115">
        <v>247</v>
      </c>
      <c r="K15" s="116">
        <v>2.3945710130877362</v>
      </c>
    </row>
    <row r="16" spans="1:255" ht="14.1" customHeight="1" x14ac:dyDescent="0.2">
      <c r="A16" s="306" t="s">
        <v>232</v>
      </c>
      <c r="B16" s="307"/>
      <c r="C16" s="308"/>
      <c r="D16" s="113">
        <v>11.658907687067106</v>
      </c>
      <c r="E16" s="115">
        <v>10268</v>
      </c>
      <c r="F16" s="114">
        <v>10236</v>
      </c>
      <c r="G16" s="114">
        <v>10188</v>
      </c>
      <c r="H16" s="114">
        <v>10060</v>
      </c>
      <c r="I16" s="140">
        <v>10043</v>
      </c>
      <c r="J16" s="115">
        <v>225</v>
      </c>
      <c r="K16" s="116">
        <v>2.2403664243751868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0.71647553082775062</v>
      </c>
      <c r="E18" s="115">
        <v>631</v>
      </c>
      <c r="F18" s="114">
        <v>625</v>
      </c>
      <c r="G18" s="114">
        <v>664</v>
      </c>
      <c r="H18" s="114">
        <v>665</v>
      </c>
      <c r="I18" s="140">
        <v>620</v>
      </c>
      <c r="J18" s="115">
        <v>11</v>
      </c>
      <c r="K18" s="116">
        <v>1.7741935483870968</v>
      </c>
    </row>
    <row r="19" spans="1:255" ht="14.1" customHeight="1" x14ac:dyDescent="0.2">
      <c r="A19" s="306" t="s">
        <v>235</v>
      </c>
      <c r="B19" s="307" t="s">
        <v>236</v>
      </c>
      <c r="C19" s="308"/>
      <c r="D19" s="113">
        <v>0.43828772567276031</v>
      </c>
      <c r="E19" s="115">
        <v>386</v>
      </c>
      <c r="F19" s="114">
        <v>374</v>
      </c>
      <c r="G19" s="114">
        <v>412</v>
      </c>
      <c r="H19" s="114">
        <v>419</v>
      </c>
      <c r="I19" s="140">
        <v>374</v>
      </c>
      <c r="J19" s="115">
        <v>12</v>
      </c>
      <c r="K19" s="116">
        <v>3.2085561497326203</v>
      </c>
    </row>
    <row r="20" spans="1:255" ht="14.1" customHeight="1" x14ac:dyDescent="0.2">
      <c r="A20" s="306">
        <v>12</v>
      </c>
      <c r="B20" s="307" t="s">
        <v>237</v>
      </c>
      <c r="C20" s="308"/>
      <c r="D20" s="113">
        <v>1.5419552628590893</v>
      </c>
      <c r="E20" s="115">
        <v>1358</v>
      </c>
      <c r="F20" s="114">
        <v>1316</v>
      </c>
      <c r="G20" s="114">
        <v>1348</v>
      </c>
      <c r="H20" s="114">
        <v>1314</v>
      </c>
      <c r="I20" s="140">
        <v>1320</v>
      </c>
      <c r="J20" s="115">
        <v>38</v>
      </c>
      <c r="K20" s="116">
        <v>2.8787878787878789</v>
      </c>
    </row>
    <row r="21" spans="1:255" ht="14.1" customHeight="1" x14ac:dyDescent="0.2">
      <c r="A21" s="306">
        <v>21</v>
      </c>
      <c r="B21" s="307" t="s">
        <v>238</v>
      </c>
      <c r="C21" s="308"/>
      <c r="D21" s="113">
        <v>0.30089701373907118</v>
      </c>
      <c r="E21" s="115">
        <v>265</v>
      </c>
      <c r="F21" s="114">
        <v>268</v>
      </c>
      <c r="G21" s="114">
        <v>281</v>
      </c>
      <c r="H21" s="114">
        <v>289</v>
      </c>
      <c r="I21" s="140">
        <v>285</v>
      </c>
      <c r="J21" s="115">
        <v>-20</v>
      </c>
      <c r="K21" s="116">
        <v>-7.0175438596491224</v>
      </c>
    </row>
    <row r="22" spans="1:255" ht="14.1" customHeight="1" x14ac:dyDescent="0.2">
      <c r="A22" s="306">
        <v>22</v>
      </c>
      <c r="B22" s="307" t="s">
        <v>239</v>
      </c>
      <c r="C22" s="308"/>
      <c r="D22" s="113">
        <v>1.5419552628590893</v>
      </c>
      <c r="E22" s="115">
        <v>1358</v>
      </c>
      <c r="F22" s="114">
        <v>1396</v>
      </c>
      <c r="G22" s="114">
        <v>1421</v>
      </c>
      <c r="H22" s="114">
        <v>1375</v>
      </c>
      <c r="I22" s="140">
        <v>1366</v>
      </c>
      <c r="J22" s="115">
        <v>-8</v>
      </c>
      <c r="K22" s="116">
        <v>-0.58565153733528552</v>
      </c>
    </row>
    <row r="23" spans="1:255" ht="14.1" customHeight="1" x14ac:dyDescent="0.2">
      <c r="A23" s="306">
        <v>23</v>
      </c>
      <c r="B23" s="307" t="s">
        <v>240</v>
      </c>
      <c r="C23" s="308"/>
      <c r="D23" s="113">
        <v>0.66083796979675258</v>
      </c>
      <c r="E23" s="115">
        <v>582</v>
      </c>
      <c r="F23" s="114">
        <v>594</v>
      </c>
      <c r="G23" s="114">
        <v>598</v>
      </c>
      <c r="H23" s="114">
        <v>614</v>
      </c>
      <c r="I23" s="140">
        <v>647</v>
      </c>
      <c r="J23" s="115">
        <v>-65</v>
      </c>
      <c r="K23" s="116">
        <v>-10.046367851622875</v>
      </c>
    </row>
    <row r="24" spans="1:255" ht="14.1" customHeight="1" x14ac:dyDescent="0.2">
      <c r="A24" s="306">
        <v>24</v>
      </c>
      <c r="B24" s="307" t="s">
        <v>241</v>
      </c>
      <c r="C24" s="308"/>
      <c r="D24" s="113">
        <v>2.5911206994436244</v>
      </c>
      <c r="E24" s="115">
        <v>2282</v>
      </c>
      <c r="F24" s="114">
        <v>2312</v>
      </c>
      <c r="G24" s="114">
        <v>2410</v>
      </c>
      <c r="H24" s="114">
        <v>2448</v>
      </c>
      <c r="I24" s="140">
        <v>2492</v>
      </c>
      <c r="J24" s="115">
        <v>-210</v>
      </c>
      <c r="K24" s="116">
        <v>-8.4269662921348321</v>
      </c>
    </row>
    <row r="25" spans="1:255" ht="14.1" customHeight="1" x14ac:dyDescent="0.2">
      <c r="A25" s="306">
        <v>25</v>
      </c>
      <c r="B25" s="307" t="s">
        <v>242</v>
      </c>
      <c r="C25" s="308"/>
      <c r="D25" s="113">
        <v>5.0675598955376406</v>
      </c>
      <c r="E25" s="115">
        <v>4463</v>
      </c>
      <c r="F25" s="114">
        <v>4506</v>
      </c>
      <c r="G25" s="114">
        <v>4599</v>
      </c>
      <c r="H25" s="114">
        <v>4810</v>
      </c>
      <c r="I25" s="140">
        <v>4875</v>
      </c>
      <c r="J25" s="115">
        <v>-412</v>
      </c>
      <c r="K25" s="116">
        <v>-8.4512820512820515</v>
      </c>
    </row>
    <row r="26" spans="1:255" ht="14.1" customHeight="1" x14ac:dyDescent="0.2">
      <c r="A26" s="306">
        <v>26</v>
      </c>
      <c r="B26" s="307" t="s">
        <v>243</v>
      </c>
      <c r="C26" s="308"/>
      <c r="D26" s="113">
        <v>2.5229930736913819</v>
      </c>
      <c r="E26" s="115">
        <v>2222</v>
      </c>
      <c r="F26" s="114">
        <v>2245</v>
      </c>
      <c r="G26" s="114">
        <v>2271</v>
      </c>
      <c r="H26" s="114">
        <v>2236</v>
      </c>
      <c r="I26" s="140">
        <v>2275</v>
      </c>
      <c r="J26" s="115">
        <v>-53</v>
      </c>
      <c r="K26" s="116">
        <v>-2.3296703296703298</v>
      </c>
    </row>
    <row r="27" spans="1:255" ht="14.1" customHeight="1" x14ac:dyDescent="0.2">
      <c r="A27" s="306">
        <v>27</v>
      </c>
      <c r="B27" s="307" t="s">
        <v>244</v>
      </c>
      <c r="C27" s="308"/>
      <c r="D27" s="113">
        <v>2.9249460656296127</v>
      </c>
      <c r="E27" s="115">
        <v>2576</v>
      </c>
      <c r="F27" s="114">
        <v>2596</v>
      </c>
      <c r="G27" s="114">
        <v>2614</v>
      </c>
      <c r="H27" s="114">
        <v>2627</v>
      </c>
      <c r="I27" s="140">
        <v>2623</v>
      </c>
      <c r="J27" s="115">
        <v>-47</v>
      </c>
      <c r="K27" s="116">
        <v>-1.7918414029736942</v>
      </c>
    </row>
    <row r="28" spans="1:255" ht="14.1" customHeight="1" x14ac:dyDescent="0.2">
      <c r="A28" s="306">
        <v>28</v>
      </c>
      <c r="B28" s="307" t="s">
        <v>245</v>
      </c>
      <c r="C28" s="308"/>
      <c r="D28" s="113">
        <v>0.18280912910185079</v>
      </c>
      <c r="E28" s="115">
        <v>161</v>
      </c>
      <c r="F28" s="114">
        <v>168</v>
      </c>
      <c r="G28" s="114">
        <v>184</v>
      </c>
      <c r="H28" s="114">
        <v>187</v>
      </c>
      <c r="I28" s="140">
        <v>185</v>
      </c>
      <c r="J28" s="115">
        <v>-24</v>
      </c>
      <c r="K28" s="116">
        <v>-12.972972972972974</v>
      </c>
    </row>
    <row r="29" spans="1:255" ht="14.1" customHeight="1" x14ac:dyDescent="0.2">
      <c r="A29" s="306">
        <v>29</v>
      </c>
      <c r="B29" s="307" t="s">
        <v>246</v>
      </c>
      <c r="C29" s="308"/>
      <c r="D29" s="113">
        <v>2.4083115703417737</v>
      </c>
      <c r="E29" s="115">
        <v>2121</v>
      </c>
      <c r="F29" s="114">
        <v>2140</v>
      </c>
      <c r="G29" s="114">
        <v>2114</v>
      </c>
      <c r="H29" s="114">
        <v>2054</v>
      </c>
      <c r="I29" s="140">
        <v>2061</v>
      </c>
      <c r="J29" s="115">
        <v>60</v>
      </c>
      <c r="K29" s="116">
        <v>2.9112081513828238</v>
      </c>
    </row>
    <row r="30" spans="1:255" ht="14.1" customHeight="1" x14ac:dyDescent="0.2">
      <c r="A30" s="306" t="s">
        <v>247</v>
      </c>
      <c r="B30" s="307" t="s">
        <v>248</v>
      </c>
      <c r="C30" s="308"/>
      <c r="D30" s="113">
        <v>0.68695355966844551</v>
      </c>
      <c r="E30" s="115">
        <v>605</v>
      </c>
      <c r="F30" s="114">
        <v>601</v>
      </c>
      <c r="G30" s="114">
        <v>594</v>
      </c>
      <c r="H30" s="114">
        <v>554</v>
      </c>
      <c r="I30" s="140">
        <v>565</v>
      </c>
      <c r="J30" s="115">
        <v>40</v>
      </c>
      <c r="K30" s="116">
        <v>7.0796460176991154</v>
      </c>
    </row>
    <row r="31" spans="1:255" ht="14.1" customHeight="1" x14ac:dyDescent="0.2">
      <c r="A31" s="306" t="s">
        <v>249</v>
      </c>
      <c r="B31" s="307" t="s">
        <v>250</v>
      </c>
      <c r="C31" s="308"/>
      <c r="D31" s="113">
        <v>1.5635290110139661</v>
      </c>
      <c r="E31" s="115">
        <v>1377</v>
      </c>
      <c r="F31" s="114">
        <v>1400</v>
      </c>
      <c r="G31" s="114">
        <v>1387</v>
      </c>
      <c r="H31" s="114">
        <v>1371</v>
      </c>
      <c r="I31" s="140">
        <v>1369</v>
      </c>
      <c r="J31" s="115">
        <v>8</v>
      </c>
      <c r="K31" s="116">
        <v>0.58436815193571945</v>
      </c>
    </row>
    <row r="32" spans="1:255" ht="14.1" customHeight="1" x14ac:dyDescent="0.2">
      <c r="A32" s="306">
        <v>31</v>
      </c>
      <c r="B32" s="307" t="s">
        <v>251</v>
      </c>
      <c r="C32" s="308"/>
      <c r="D32" s="113">
        <v>0.83229249460656296</v>
      </c>
      <c r="E32" s="115">
        <v>733</v>
      </c>
      <c r="F32" s="114">
        <v>726</v>
      </c>
      <c r="G32" s="114">
        <v>720</v>
      </c>
      <c r="H32" s="114">
        <v>711</v>
      </c>
      <c r="I32" s="140">
        <v>707</v>
      </c>
      <c r="J32" s="115">
        <v>26</v>
      </c>
      <c r="K32" s="116">
        <v>3.6775106082036775</v>
      </c>
    </row>
    <row r="33" spans="1:11" ht="14.1" customHeight="1" x14ac:dyDescent="0.2">
      <c r="A33" s="306">
        <v>32</v>
      </c>
      <c r="B33" s="307" t="s">
        <v>252</v>
      </c>
      <c r="C33" s="308"/>
      <c r="D33" s="113">
        <v>2.6978539797888041</v>
      </c>
      <c r="E33" s="115">
        <v>2376</v>
      </c>
      <c r="F33" s="114">
        <v>2247</v>
      </c>
      <c r="G33" s="114">
        <v>2435</v>
      </c>
      <c r="H33" s="114">
        <v>2372</v>
      </c>
      <c r="I33" s="140">
        <v>2269</v>
      </c>
      <c r="J33" s="115">
        <v>107</v>
      </c>
      <c r="K33" s="116">
        <v>4.7157338034376375</v>
      </c>
    </row>
    <row r="34" spans="1:11" ht="14.1" customHeight="1" x14ac:dyDescent="0.2">
      <c r="A34" s="306">
        <v>33</v>
      </c>
      <c r="B34" s="307" t="s">
        <v>253</v>
      </c>
      <c r="C34" s="308"/>
      <c r="D34" s="113">
        <v>1.4397638242307256</v>
      </c>
      <c r="E34" s="115">
        <v>1268</v>
      </c>
      <c r="F34" s="114">
        <v>1223</v>
      </c>
      <c r="G34" s="114">
        <v>1293</v>
      </c>
      <c r="H34" s="114">
        <v>1230</v>
      </c>
      <c r="I34" s="140">
        <v>1194</v>
      </c>
      <c r="J34" s="115">
        <v>74</v>
      </c>
      <c r="K34" s="116">
        <v>6.1976549413735347</v>
      </c>
    </row>
    <row r="35" spans="1:11" ht="14.1" customHeight="1" x14ac:dyDescent="0.2">
      <c r="A35" s="306">
        <v>34</v>
      </c>
      <c r="B35" s="307" t="s">
        <v>254</v>
      </c>
      <c r="C35" s="308"/>
      <c r="D35" s="113">
        <v>2.5627341887135233</v>
      </c>
      <c r="E35" s="115">
        <v>2257</v>
      </c>
      <c r="F35" s="114">
        <v>2238</v>
      </c>
      <c r="G35" s="114">
        <v>2192</v>
      </c>
      <c r="H35" s="114">
        <v>2280</v>
      </c>
      <c r="I35" s="140">
        <v>2313</v>
      </c>
      <c r="J35" s="115">
        <v>-56</v>
      </c>
      <c r="K35" s="116">
        <v>-2.4210981409424988</v>
      </c>
    </row>
    <row r="36" spans="1:11" ht="14.1" customHeight="1" x14ac:dyDescent="0.2">
      <c r="A36" s="306">
        <v>41</v>
      </c>
      <c r="B36" s="307" t="s">
        <v>255</v>
      </c>
      <c r="C36" s="308"/>
      <c r="D36" s="113">
        <v>0.84705348018621551</v>
      </c>
      <c r="E36" s="115">
        <v>746</v>
      </c>
      <c r="F36" s="114">
        <v>752</v>
      </c>
      <c r="G36" s="114">
        <v>746</v>
      </c>
      <c r="H36" s="114">
        <v>752</v>
      </c>
      <c r="I36" s="140">
        <v>749</v>
      </c>
      <c r="J36" s="115">
        <v>-3</v>
      </c>
      <c r="K36" s="116">
        <v>-0.40053404539385845</v>
      </c>
    </row>
    <row r="37" spans="1:11" ht="14.1" customHeight="1" x14ac:dyDescent="0.2">
      <c r="A37" s="306">
        <v>42</v>
      </c>
      <c r="B37" s="307" t="s">
        <v>256</v>
      </c>
      <c r="C37" s="308"/>
      <c r="D37" s="113">
        <v>0.1101396616327921</v>
      </c>
      <c r="E37" s="115">
        <v>97</v>
      </c>
      <c r="F37" s="114">
        <v>102</v>
      </c>
      <c r="G37" s="114">
        <v>101</v>
      </c>
      <c r="H37" s="114">
        <v>96</v>
      </c>
      <c r="I37" s="140">
        <v>97</v>
      </c>
      <c r="J37" s="115">
        <v>0</v>
      </c>
      <c r="K37" s="116">
        <v>0</v>
      </c>
    </row>
    <row r="38" spans="1:11" ht="14.1" customHeight="1" x14ac:dyDescent="0.2">
      <c r="A38" s="306">
        <v>43</v>
      </c>
      <c r="B38" s="307" t="s">
        <v>257</v>
      </c>
      <c r="C38" s="308"/>
      <c r="D38" s="113">
        <v>2.2765981605541046</v>
      </c>
      <c r="E38" s="115">
        <v>2005</v>
      </c>
      <c r="F38" s="114">
        <v>1992</v>
      </c>
      <c r="G38" s="114">
        <v>1953</v>
      </c>
      <c r="H38" s="114">
        <v>1908</v>
      </c>
      <c r="I38" s="140">
        <v>1889</v>
      </c>
      <c r="J38" s="115">
        <v>116</v>
      </c>
      <c r="K38" s="116">
        <v>6.1408152461619903</v>
      </c>
    </row>
    <row r="39" spans="1:11" ht="14.1" customHeight="1" x14ac:dyDescent="0.2">
      <c r="A39" s="306">
        <v>51</v>
      </c>
      <c r="B39" s="307" t="s">
        <v>258</v>
      </c>
      <c r="C39" s="308"/>
      <c r="D39" s="113">
        <v>6.3211082093789033</v>
      </c>
      <c r="E39" s="115">
        <v>5567</v>
      </c>
      <c r="F39" s="114">
        <v>5555</v>
      </c>
      <c r="G39" s="114">
        <v>5451</v>
      </c>
      <c r="H39" s="114">
        <v>5162</v>
      </c>
      <c r="I39" s="140">
        <v>5179</v>
      </c>
      <c r="J39" s="115">
        <v>388</v>
      </c>
      <c r="K39" s="116">
        <v>7.4917937825835104</v>
      </c>
    </row>
    <row r="40" spans="1:11" ht="14.1" customHeight="1" x14ac:dyDescent="0.2">
      <c r="A40" s="306" t="s">
        <v>259</v>
      </c>
      <c r="B40" s="307" t="s">
        <v>260</v>
      </c>
      <c r="C40" s="308"/>
      <c r="D40" s="113">
        <v>5.508118542068809</v>
      </c>
      <c r="E40" s="115">
        <v>4851</v>
      </c>
      <c r="F40" s="114">
        <v>4865</v>
      </c>
      <c r="G40" s="114">
        <v>4785</v>
      </c>
      <c r="H40" s="114">
        <v>4664</v>
      </c>
      <c r="I40" s="140">
        <v>4683</v>
      </c>
      <c r="J40" s="115">
        <v>168</v>
      </c>
      <c r="K40" s="116">
        <v>3.5874439461883409</v>
      </c>
    </row>
    <row r="41" spans="1:11" ht="14.1" customHeight="1" x14ac:dyDescent="0.2">
      <c r="A41" s="306"/>
      <c r="B41" s="307" t="s">
        <v>261</v>
      </c>
      <c r="C41" s="308"/>
      <c r="D41" s="113">
        <v>4.8847507664357899</v>
      </c>
      <c r="E41" s="115">
        <v>4302</v>
      </c>
      <c r="F41" s="114">
        <v>4289</v>
      </c>
      <c r="G41" s="114">
        <v>4213</v>
      </c>
      <c r="H41" s="114">
        <v>4086</v>
      </c>
      <c r="I41" s="140">
        <v>4114</v>
      </c>
      <c r="J41" s="115">
        <v>188</v>
      </c>
      <c r="K41" s="116">
        <v>4.5697617890131257</v>
      </c>
    </row>
    <row r="42" spans="1:11" ht="14.1" customHeight="1" x14ac:dyDescent="0.2">
      <c r="A42" s="306">
        <v>52</v>
      </c>
      <c r="B42" s="307" t="s">
        <v>262</v>
      </c>
      <c r="C42" s="308"/>
      <c r="D42" s="113">
        <v>3.687975474054729</v>
      </c>
      <c r="E42" s="115">
        <v>3248</v>
      </c>
      <c r="F42" s="114">
        <v>3240</v>
      </c>
      <c r="G42" s="114">
        <v>3279</v>
      </c>
      <c r="H42" s="114">
        <v>3210</v>
      </c>
      <c r="I42" s="140">
        <v>3265</v>
      </c>
      <c r="J42" s="115">
        <v>-17</v>
      </c>
      <c r="K42" s="116">
        <v>-0.52067381316998473</v>
      </c>
    </row>
    <row r="43" spans="1:11" ht="14.1" customHeight="1" x14ac:dyDescent="0.2">
      <c r="A43" s="306" t="s">
        <v>263</v>
      </c>
      <c r="B43" s="307" t="s">
        <v>264</v>
      </c>
      <c r="C43" s="308"/>
      <c r="D43" s="113">
        <v>3.0646076984217099</v>
      </c>
      <c r="E43" s="115">
        <v>2699</v>
      </c>
      <c r="F43" s="114">
        <v>2699</v>
      </c>
      <c r="G43" s="114">
        <v>2732</v>
      </c>
      <c r="H43" s="114">
        <v>2675</v>
      </c>
      <c r="I43" s="140">
        <v>2727</v>
      </c>
      <c r="J43" s="115">
        <v>-28</v>
      </c>
      <c r="K43" s="116">
        <v>-1.0267693436010268</v>
      </c>
    </row>
    <row r="44" spans="1:11" ht="14.1" customHeight="1" x14ac:dyDescent="0.2">
      <c r="A44" s="306">
        <v>53</v>
      </c>
      <c r="B44" s="307" t="s">
        <v>265</v>
      </c>
      <c r="C44" s="308"/>
      <c r="D44" s="113">
        <v>0.51663449528783922</v>
      </c>
      <c r="E44" s="115">
        <v>455</v>
      </c>
      <c r="F44" s="114">
        <v>465</v>
      </c>
      <c r="G44" s="114">
        <v>463</v>
      </c>
      <c r="H44" s="114">
        <v>467</v>
      </c>
      <c r="I44" s="140">
        <v>473</v>
      </c>
      <c r="J44" s="115">
        <v>-18</v>
      </c>
      <c r="K44" s="116">
        <v>-3.8054968287526427</v>
      </c>
    </row>
    <row r="45" spans="1:11" ht="14.1" customHeight="1" x14ac:dyDescent="0.2">
      <c r="A45" s="306" t="s">
        <v>266</v>
      </c>
      <c r="B45" s="307" t="s">
        <v>267</v>
      </c>
      <c r="C45" s="308"/>
      <c r="D45" s="113">
        <v>0.42920404223912795</v>
      </c>
      <c r="E45" s="115">
        <v>378</v>
      </c>
      <c r="F45" s="114">
        <v>381</v>
      </c>
      <c r="G45" s="114">
        <v>380</v>
      </c>
      <c r="H45" s="114">
        <v>389</v>
      </c>
      <c r="I45" s="140">
        <v>395</v>
      </c>
      <c r="J45" s="115">
        <v>-17</v>
      </c>
      <c r="K45" s="116">
        <v>-4.3037974683544302</v>
      </c>
    </row>
    <row r="46" spans="1:11" ht="14.1" customHeight="1" x14ac:dyDescent="0.2">
      <c r="A46" s="306">
        <v>54</v>
      </c>
      <c r="B46" s="307" t="s">
        <v>268</v>
      </c>
      <c r="C46" s="308"/>
      <c r="D46" s="113">
        <v>2.6830929942091517</v>
      </c>
      <c r="E46" s="115">
        <v>2363</v>
      </c>
      <c r="F46" s="114">
        <v>2420</v>
      </c>
      <c r="G46" s="114">
        <v>2417</v>
      </c>
      <c r="H46" s="114">
        <v>2384</v>
      </c>
      <c r="I46" s="140">
        <v>2362</v>
      </c>
      <c r="J46" s="115">
        <v>1</v>
      </c>
      <c r="K46" s="116">
        <v>4.2337002540220152E-2</v>
      </c>
    </row>
    <row r="47" spans="1:11" ht="14.1" customHeight="1" x14ac:dyDescent="0.2">
      <c r="A47" s="306">
        <v>61</v>
      </c>
      <c r="B47" s="307" t="s">
        <v>269</v>
      </c>
      <c r="C47" s="308"/>
      <c r="D47" s="113">
        <v>3.9059838764619053</v>
      </c>
      <c r="E47" s="115">
        <v>3440</v>
      </c>
      <c r="F47" s="114">
        <v>3410</v>
      </c>
      <c r="G47" s="114">
        <v>3403</v>
      </c>
      <c r="H47" s="114">
        <v>3301</v>
      </c>
      <c r="I47" s="140">
        <v>3292</v>
      </c>
      <c r="J47" s="115">
        <v>148</v>
      </c>
      <c r="K47" s="116">
        <v>4.4957472660996354</v>
      </c>
    </row>
    <row r="48" spans="1:11" ht="14.1" customHeight="1" x14ac:dyDescent="0.2">
      <c r="A48" s="306">
        <v>62</v>
      </c>
      <c r="B48" s="307" t="s">
        <v>270</v>
      </c>
      <c r="C48" s="308"/>
      <c r="D48" s="113">
        <v>7.6473259906892244</v>
      </c>
      <c r="E48" s="115">
        <v>6735</v>
      </c>
      <c r="F48" s="114">
        <v>6695</v>
      </c>
      <c r="G48" s="114">
        <v>6717</v>
      </c>
      <c r="H48" s="114">
        <v>6580</v>
      </c>
      <c r="I48" s="140">
        <v>6691</v>
      </c>
      <c r="J48" s="115">
        <v>44</v>
      </c>
      <c r="K48" s="116">
        <v>0.65759976087281424</v>
      </c>
    </row>
    <row r="49" spans="1:11" ht="14.1" customHeight="1" x14ac:dyDescent="0.2">
      <c r="A49" s="306">
        <v>63</v>
      </c>
      <c r="B49" s="307" t="s">
        <v>271</v>
      </c>
      <c r="C49" s="308"/>
      <c r="D49" s="113">
        <v>1.8780515499034858</v>
      </c>
      <c r="E49" s="115">
        <v>1654</v>
      </c>
      <c r="F49" s="114">
        <v>1646</v>
      </c>
      <c r="G49" s="114">
        <v>1710</v>
      </c>
      <c r="H49" s="114">
        <v>1659</v>
      </c>
      <c r="I49" s="140">
        <v>1663</v>
      </c>
      <c r="J49" s="115">
        <v>-9</v>
      </c>
      <c r="K49" s="116">
        <v>-0.54119061936259771</v>
      </c>
    </row>
    <row r="50" spans="1:11" ht="14.1" customHeight="1" x14ac:dyDescent="0.2">
      <c r="A50" s="306" t="s">
        <v>272</v>
      </c>
      <c r="B50" s="307" t="s">
        <v>273</v>
      </c>
      <c r="C50" s="308"/>
      <c r="D50" s="113">
        <v>0.29181333030543888</v>
      </c>
      <c r="E50" s="115">
        <v>257</v>
      </c>
      <c r="F50" s="114">
        <v>255</v>
      </c>
      <c r="G50" s="114">
        <v>258</v>
      </c>
      <c r="H50" s="114">
        <v>238</v>
      </c>
      <c r="I50" s="140">
        <v>243</v>
      </c>
      <c r="J50" s="115">
        <v>14</v>
      </c>
      <c r="K50" s="116">
        <v>5.761316872427984</v>
      </c>
    </row>
    <row r="51" spans="1:11" ht="14.1" customHeight="1" x14ac:dyDescent="0.2">
      <c r="A51" s="306" t="s">
        <v>274</v>
      </c>
      <c r="B51" s="307" t="s">
        <v>275</v>
      </c>
      <c r="C51" s="308"/>
      <c r="D51" s="113">
        <v>1.3137277165890768</v>
      </c>
      <c r="E51" s="115">
        <v>1157</v>
      </c>
      <c r="F51" s="114">
        <v>1140</v>
      </c>
      <c r="G51" s="114">
        <v>1197</v>
      </c>
      <c r="H51" s="114">
        <v>1183</v>
      </c>
      <c r="I51" s="140">
        <v>1176</v>
      </c>
      <c r="J51" s="115">
        <v>-19</v>
      </c>
      <c r="K51" s="116">
        <v>-1.6156462585034013</v>
      </c>
    </row>
    <row r="52" spans="1:11" ht="14.1" customHeight="1" x14ac:dyDescent="0.2">
      <c r="A52" s="306">
        <v>71</v>
      </c>
      <c r="B52" s="307" t="s">
        <v>276</v>
      </c>
      <c r="C52" s="308"/>
      <c r="D52" s="113">
        <v>12.718292267514476</v>
      </c>
      <c r="E52" s="115">
        <v>11201</v>
      </c>
      <c r="F52" s="114">
        <v>11235</v>
      </c>
      <c r="G52" s="114">
        <v>11220</v>
      </c>
      <c r="H52" s="114">
        <v>11041</v>
      </c>
      <c r="I52" s="140">
        <v>11057</v>
      </c>
      <c r="J52" s="115">
        <v>144</v>
      </c>
      <c r="K52" s="116">
        <v>1.302342407524645</v>
      </c>
    </row>
    <row r="53" spans="1:11" ht="14.1" customHeight="1" x14ac:dyDescent="0.2">
      <c r="A53" s="306" t="s">
        <v>277</v>
      </c>
      <c r="B53" s="307" t="s">
        <v>278</v>
      </c>
      <c r="C53" s="308"/>
      <c r="D53" s="113">
        <v>4.9165436584535032</v>
      </c>
      <c r="E53" s="115">
        <v>4330</v>
      </c>
      <c r="F53" s="114">
        <v>4345</v>
      </c>
      <c r="G53" s="114">
        <v>4314</v>
      </c>
      <c r="H53" s="114">
        <v>4202</v>
      </c>
      <c r="I53" s="140">
        <v>4212</v>
      </c>
      <c r="J53" s="115">
        <v>118</v>
      </c>
      <c r="K53" s="116">
        <v>2.8015194681861351</v>
      </c>
    </row>
    <row r="54" spans="1:11" ht="14.1" customHeight="1" x14ac:dyDescent="0.2">
      <c r="A54" s="306" t="s">
        <v>279</v>
      </c>
      <c r="B54" s="307" t="s">
        <v>280</v>
      </c>
      <c r="C54" s="308"/>
      <c r="D54" s="113">
        <v>6.6140570001135464</v>
      </c>
      <c r="E54" s="115">
        <v>5825</v>
      </c>
      <c r="F54" s="114">
        <v>5841</v>
      </c>
      <c r="G54" s="114">
        <v>5867</v>
      </c>
      <c r="H54" s="114">
        <v>5811</v>
      </c>
      <c r="I54" s="140">
        <v>5832</v>
      </c>
      <c r="J54" s="115">
        <v>-7</v>
      </c>
      <c r="K54" s="116">
        <v>-0.12002743484224966</v>
      </c>
    </row>
    <row r="55" spans="1:11" ht="14.1" customHeight="1" x14ac:dyDescent="0.2">
      <c r="A55" s="306">
        <v>72</v>
      </c>
      <c r="B55" s="307" t="s">
        <v>281</v>
      </c>
      <c r="C55" s="308"/>
      <c r="D55" s="113">
        <v>3.7243102077892587</v>
      </c>
      <c r="E55" s="115">
        <v>3280</v>
      </c>
      <c r="F55" s="114">
        <v>3266</v>
      </c>
      <c r="G55" s="114">
        <v>3279</v>
      </c>
      <c r="H55" s="114">
        <v>3200</v>
      </c>
      <c r="I55" s="140">
        <v>3236</v>
      </c>
      <c r="J55" s="115">
        <v>44</v>
      </c>
      <c r="K55" s="116">
        <v>1.3597033374536465</v>
      </c>
    </row>
    <row r="56" spans="1:11" ht="14.1" customHeight="1" x14ac:dyDescent="0.2">
      <c r="A56" s="306" t="s">
        <v>282</v>
      </c>
      <c r="B56" s="307" t="s">
        <v>283</v>
      </c>
      <c r="C56" s="308"/>
      <c r="D56" s="113">
        <v>1.5317361189962531</v>
      </c>
      <c r="E56" s="115">
        <v>1349</v>
      </c>
      <c r="F56" s="114">
        <v>1357</v>
      </c>
      <c r="G56" s="114">
        <v>1374</v>
      </c>
      <c r="H56" s="114">
        <v>1311</v>
      </c>
      <c r="I56" s="140">
        <v>1343</v>
      </c>
      <c r="J56" s="115">
        <v>6</v>
      </c>
      <c r="K56" s="116">
        <v>0.44676098287416233</v>
      </c>
    </row>
    <row r="57" spans="1:11" ht="14.1" customHeight="1" x14ac:dyDescent="0.2">
      <c r="A57" s="306" t="s">
        <v>284</v>
      </c>
      <c r="B57" s="307" t="s">
        <v>285</v>
      </c>
      <c r="C57" s="308"/>
      <c r="D57" s="113">
        <v>1.3648234359032587</v>
      </c>
      <c r="E57" s="115">
        <v>1202</v>
      </c>
      <c r="F57" s="114">
        <v>1187</v>
      </c>
      <c r="G57" s="114">
        <v>1183</v>
      </c>
      <c r="H57" s="114">
        <v>1184</v>
      </c>
      <c r="I57" s="140">
        <v>1176</v>
      </c>
      <c r="J57" s="115">
        <v>26</v>
      </c>
      <c r="K57" s="116">
        <v>2.2108843537414966</v>
      </c>
    </row>
    <row r="58" spans="1:11" ht="14.1" customHeight="1" x14ac:dyDescent="0.2">
      <c r="A58" s="306">
        <v>73</v>
      </c>
      <c r="B58" s="307" t="s">
        <v>286</v>
      </c>
      <c r="C58" s="308"/>
      <c r="D58" s="113">
        <v>2.9124560009083682</v>
      </c>
      <c r="E58" s="115">
        <v>2565</v>
      </c>
      <c r="F58" s="114">
        <v>2544</v>
      </c>
      <c r="G58" s="114">
        <v>2542</v>
      </c>
      <c r="H58" s="114">
        <v>2486</v>
      </c>
      <c r="I58" s="140">
        <v>2472</v>
      </c>
      <c r="J58" s="115">
        <v>93</v>
      </c>
      <c r="K58" s="116">
        <v>3.762135922330097</v>
      </c>
    </row>
    <row r="59" spans="1:11" ht="14.1" customHeight="1" x14ac:dyDescent="0.2">
      <c r="A59" s="306" t="s">
        <v>287</v>
      </c>
      <c r="B59" s="307" t="s">
        <v>288</v>
      </c>
      <c r="C59" s="308"/>
      <c r="D59" s="113">
        <v>2.417395253775406</v>
      </c>
      <c r="E59" s="115">
        <v>2129</v>
      </c>
      <c r="F59" s="114">
        <v>2106</v>
      </c>
      <c r="G59" s="114">
        <v>2100</v>
      </c>
      <c r="H59" s="114">
        <v>2051</v>
      </c>
      <c r="I59" s="140">
        <v>2047</v>
      </c>
      <c r="J59" s="115">
        <v>82</v>
      </c>
      <c r="K59" s="116">
        <v>4.0058622374206152</v>
      </c>
    </row>
    <row r="60" spans="1:11" ht="14.1" customHeight="1" x14ac:dyDescent="0.2">
      <c r="A60" s="306">
        <v>81</v>
      </c>
      <c r="B60" s="307" t="s">
        <v>289</v>
      </c>
      <c r="C60" s="308"/>
      <c r="D60" s="113">
        <v>8.4818894061541954</v>
      </c>
      <c r="E60" s="115">
        <v>7470</v>
      </c>
      <c r="F60" s="114">
        <v>7494</v>
      </c>
      <c r="G60" s="114">
        <v>7507</v>
      </c>
      <c r="H60" s="114">
        <v>7315</v>
      </c>
      <c r="I60" s="140">
        <v>7329</v>
      </c>
      <c r="J60" s="115">
        <v>141</v>
      </c>
      <c r="K60" s="116">
        <v>1.9238641015145312</v>
      </c>
    </row>
    <row r="61" spans="1:11" ht="14.1" customHeight="1" x14ac:dyDescent="0.2">
      <c r="A61" s="306" t="s">
        <v>290</v>
      </c>
      <c r="B61" s="307" t="s">
        <v>291</v>
      </c>
      <c r="C61" s="308"/>
      <c r="D61" s="113">
        <v>2.5093675485409332</v>
      </c>
      <c r="E61" s="115">
        <v>2210</v>
      </c>
      <c r="F61" s="114">
        <v>2235</v>
      </c>
      <c r="G61" s="114">
        <v>2247</v>
      </c>
      <c r="H61" s="114">
        <v>2178</v>
      </c>
      <c r="I61" s="140">
        <v>2207</v>
      </c>
      <c r="J61" s="115">
        <v>3</v>
      </c>
      <c r="K61" s="116">
        <v>0.13593112822836428</v>
      </c>
    </row>
    <row r="62" spans="1:11" ht="14.1" customHeight="1" x14ac:dyDescent="0.2">
      <c r="A62" s="306" t="s">
        <v>292</v>
      </c>
      <c r="B62" s="307" t="s">
        <v>293</v>
      </c>
      <c r="C62" s="308"/>
      <c r="D62" s="113">
        <v>3.0509821732712616</v>
      </c>
      <c r="E62" s="115">
        <v>2687</v>
      </c>
      <c r="F62" s="114">
        <v>2680</v>
      </c>
      <c r="G62" s="114">
        <v>2712</v>
      </c>
      <c r="H62" s="114">
        <v>2632</v>
      </c>
      <c r="I62" s="140">
        <v>2625</v>
      </c>
      <c r="J62" s="115">
        <v>62</v>
      </c>
      <c r="K62" s="116">
        <v>2.361904761904762</v>
      </c>
    </row>
    <row r="63" spans="1:11" ht="14.1" customHeight="1" x14ac:dyDescent="0.2">
      <c r="A63" s="306"/>
      <c r="B63" s="307" t="s">
        <v>294</v>
      </c>
      <c r="C63" s="308"/>
      <c r="D63" s="113">
        <v>2.5638696491427275</v>
      </c>
      <c r="E63" s="115">
        <v>2258</v>
      </c>
      <c r="F63" s="114">
        <v>2249</v>
      </c>
      <c r="G63" s="114">
        <v>2269</v>
      </c>
      <c r="H63" s="114">
        <v>2197</v>
      </c>
      <c r="I63" s="140">
        <v>2202</v>
      </c>
      <c r="J63" s="115">
        <v>56</v>
      </c>
      <c r="K63" s="116">
        <v>2.5431425976385102</v>
      </c>
    </row>
    <row r="64" spans="1:11" ht="14.1" customHeight="1" x14ac:dyDescent="0.2">
      <c r="A64" s="306" t="s">
        <v>295</v>
      </c>
      <c r="B64" s="307" t="s">
        <v>296</v>
      </c>
      <c r="C64" s="308"/>
      <c r="D64" s="113">
        <v>0.9378903145225389</v>
      </c>
      <c r="E64" s="115">
        <v>826</v>
      </c>
      <c r="F64" s="114">
        <v>826</v>
      </c>
      <c r="G64" s="114">
        <v>821</v>
      </c>
      <c r="H64" s="114">
        <v>803</v>
      </c>
      <c r="I64" s="140">
        <v>797</v>
      </c>
      <c r="J64" s="115">
        <v>29</v>
      </c>
      <c r="K64" s="116">
        <v>3.6386449184441658</v>
      </c>
    </row>
    <row r="65" spans="1:11" ht="14.1" customHeight="1" x14ac:dyDescent="0.2">
      <c r="A65" s="306" t="s">
        <v>297</v>
      </c>
      <c r="B65" s="307" t="s">
        <v>298</v>
      </c>
      <c r="C65" s="308"/>
      <c r="D65" s="113">
        <v>0.97081866696945607</v>
      </c>
      <c r="E65" s="115">
        <v>855</v>
      </c>
      <c r="F65" s="114">
        <v>864</v>
      </c>
      <c r="G65" s="114">
        <v>845</v>
      </c>
      <c r="H65" s="114">
        <v>831</v>
      </c>
      <c r="I65" s="140">
        <v>822</v>
      </c>
      <c r="J65" s="115">
        <v>33</v>
      </c>
      <c r="K65" s="116">
        <v>4.0145985401459852</v>
      </c>
    </row>
    <row r="66" spans="1:11" ht="14.1" customHeight="1" x14ac:dyDescent="0.2">
      <c r="A66" s="306">
        <v>82</v>
      </c>
      <c r="B66" s="307" t="s">
        <v>299</v>
      </c>
      <c r="C66" s="308"/>
      <c r="D66" s="113">
        <v>3.5221982513909391</v>
      </c>
      <c r="E66" s="115">
        <v>3102</v>
      </c>
      <c r="F66" s="114">
        <v>3092</v>
      </c>
      <c r="G66" s="114">
        <v>3077</v>
      </c>
      <c r="H66" s="114">
        <v>3050</v>
      </c>
      <c r="I66" s="140">
        <v>3049</v>
      </c>
      <c r="J66" s="115">
        <v>53</v>
      </c>
      <c r="K66" s="116">
        <v>1.7382748442112168</v>
      </c>
    </row>
    <row r="67" spans="1:11" ht="14.1" customHeight="1" x14ac:dyDescent="0.2">
      <c r="A67" s="306" t="s">
        <v>300</v>
      </c>
      <c r="B67" s="307" t="s">
        <v>301</v>
      </c>
      <c r="C67" s="308"/>
      <c r="D67" s="113">
        <v>2.3379130237311228</v>
      </c>
      <c r="E67" s="115">
        <v>2059</v>
      </c>
      <c r="F67" s="114">
        <v>2036</v>
      </c>
      <c r="G67" s="114">
        <v>2026</v>
      </c>
      <c r="H67" s="114">
        <v>2008</v>
      </c>
      <c r="I67" s="140">
        <v>2009</v>
      </c>
      <c r="J67" s="115">
        <v>50</v>
      </c>
      <c r="K67" s="116">
        <v>2.4888003982080638</v>
      </c>
    </row>
    <row r="68" spans="1:11" ht="14.1" customHeight="1" x14ac:dyDescent="0.2">
      <c r="A68" s="306" t="s">
        <v>302</v>
      </c>
      <c r="B68" s="307" t="s">
        <v>303</v>
      </c>
      <c r="C68" s="308"/>
      <c r="D68" s="113">
        <v>0.66765073237197681</v>
      </c>
      <c r="E68" s="115">
        <v>588</v>
      </c>
      <c r="F68" s="114">
        <v>597</v>
      </c>
      <c r="G68" s="114">
        <v>602</v>
      </c>
      <c r="H68" s="114">
        <v>598</v>
      </c>
      <c r="I68" s="140">
        <v>594</v>
      </c>
      <c r="J68" s="115">
        <v>-6</v>
      </c>
      <c r="K68" s="116">
        <v>-1.0101010101010102</v>
      </c>
    </row>
    <row r="69" spans="1:11" ht="14.1" customHeight="1" x14ac:dyDescent="0.2">
      <c r="A69" s="306">
        <v>83</v>
      </c>
      <c r="B69" s="307" t="s">
        <v>304</v>
      </c>
      <c r="C69" s="308"/>
      <c r="D69" s="113">
        <v>6.5913477915294649</v>
      </c>
      <c r="E69" s="115">
        <v>5805</v>
      </c>
      <c r="F69" s="114">
        <v>5794</v>
      </c>
      <c r="G69" s="114">
        <v>5749</v>
      </c>
      <c r="H69" s="114">
        <v>5589</v>
      </c>
      <c r="I69" s="140">
        <v>5589</v>
      </c>
      <c r="J69" s="115">
        <v>216</v>
      </c>
      <c r="K69" s="116">
        <v>3.8647342995169081</v>
      </c>
    </row>
    <row r="70" spans="1:11" ht="14.1" customHeight="1" x14ac:dyDescent="0.2">
      <c r="A70" s="306" t="s">
        <v>305</v>
      </c>
      <c r="B70" s="307" t="s">
        <v>306</v>
      </c>
      <c r="C70" s="308"/>
      <c r="D70" s="113">
        <v>5.5876007721130918</v>
      </c>
      <c r="E70" s="115">
        <v>4921</v>
      </c>
      <c r="F70" s="114">
        <v>4933</v>
      </c>
      <c r="G70" s="114">
        <v>4902</v>
      </c>
      <c r="H70" s="114">
        <v>4769</v>
      </c>
      <c r="I70" s="140">
        <v>4754</v>
      </c>
      <c r="J70" s="115">
        <v>167</v>
      </c>
      <c r="K70" s="116">
        <v>3.5128312999579303</v>
      </c>
    </row>
    <row r="71" spans="1:11" ht="14.1" customHeight="1" x14ac:dyDescent="0.2">
      <c r="A71" s="306"/>
      <c r="B71" s="307" t="s">
        <v>307</v>
      </c>
      <c r="C71" s="308"/>
      <c r="D71" s="113">
        <v>3.3223572158510275</v>
      </c>
      <c r="E71" s="115">
        <v>2926</v>
      </c>
      <c r="F71" s="114">
        <v>2929</v>
      </c>
      <c r="G71" s="114">
        <v>2920</v>
      </c>
      <c r="H71" s="114">
        <v>2822</v>
      </c>
      <c r="I71" s="140">
        <v>2815</v>
      </c>
      <c r="J71" s="115">
        <v>111</v>
      </c>
      <c r="K71" s="116">
        <v>3.9431616341030193</v>
      </c>
    </row>
    <row r="72" spans="1:11" ht="14.1" customHeight="1" x14ac:dyDescent="0.2">
      <c r="A72" s="306">
        <v>84</v>
      </c>
      <c r="B72" s="307" t="s">
        <v>308</v>
      </c>
      <c r="C72" s="308"/>
      <c r="D72" s="113">
        <v>1.7065970250936755</v>
      </c>
      <c r="E72" s="115">
        <v>1503</v>
      </c>
      <c r="F72" s="114">
        <v>1510</v>
      </c>
      <c r="G72" s="114">
        <v>1496</v>
      </c>
      <c r="H72" s="114">
        <v>1438</v>
      </c>
      <c r="I72" s="140">
        <v>1488</v>
      </c>
      <c r="J72" s="115">
        <v>15</v>
      </c>
      <c r="K72" s="116">
        <v>1.0080645161290323</v>
      </c>
    </row>
    <row r="73" spans="1:11" ht="14.1" customHeight="1" x14ac:dyDescent="0.2">
      <c r="A73" s="306" t="s">
        <v>309</v>
      </c>
      <c r="B73" s="307" t="s">
        <v>310</v>
      </c>
      <c r="C73" s="308"/>
      <c r="D73" s="113">
        <v>0.71534007039854663</v>
      </c>
      <c r="E73" s="115">
        <v>630</v>
      </c>
      <c r="F73" s="114">
        <v>628</v>
      </c>
      <c r="G73" s="114">
        <v>611</v>
      </c>
      <c r="H73" s="114">
        <v>583</v>
      </c>
      <c r="I73" s="140">
        <v>629</v>
      </c>
      <c r="J73" s="115">
        <v>1</v>
      </c>
      <c r="K73" s="116">
        <v>0.1589825119236884</v>
      </c>
    </row>
    <row r="74" spans="1:11" ht="14.1" customHeight="1" x14ac:dyDescent="0.2">
      <c r="A74" s="306" t="s">
        <v>311</v>
      </c>
      <c r="B74" s="307" t="s">
        <v>312</v>
      </c>
      <c r="C74" s="308"/>
      <c r="D74" s="113">
        <v>0.23390484841603271</v>
      </c>
      <c r="E74" s="115">
        <v>206</v>
      </c>
      <c r="F74" s="114">
        <v>204</v>
      </c>
      <c r="G74" s="114">
        <v>202</v>
      </c>
      <c r="H74" s="114">
        <v>186</v>
      </c>
      <c r="I74" s="140">
        <v>191</v>
      </c>
      <c r="J74" s="115">
        <v>15</v>
      </c>
      <c r="K74" s="116">
        <v>7.8534031413612562</v>
      </c>
    </row>
    <row r="75" spans="1:11" ht="14.1" customHeight="1" x14ac:dyDescent="0.2">
      <c r="A75" s="306" t="s">
        <v>313</v>
      </c>
      <c r="B75" s="307" t="s">
        <v>314</v>
      </c>
      <c r="C75" s="308"/>
      <c r="D75" s="113">
        <v>0.13852617236289316</v>
      </c>
      <c r="E75" s="115">
        <v>122</v>
      </c>
      <c r="F75" s="114">
        <v>130</v>
      </c>
      <c r="G75" s="114">
        <v>134</v>
      </c>
      <c r="H75" s="114">
        <v>131</v>
      </c>
      <c r="I75" s="140">
        <v>133</v>
      </c>
      <c r="J75" s="115">
        <v>-11</v>
      </c>
      <c r="K75" s="116">
        <v>-8.2706766917293226</v>
      </c>
    </row>
    <row r="76" spans="1:11" ht="14.1" customHeight="1" x14ac:dyDescent="0.2">
      <c r="A76" s="306">
        <v>91</v>
      </c>
      <c r="B76" s="307" t="s">
        <v>315</v>
      </c>
      <c r="C76" s="308"/>
      <c r="D76" s="113">
        <v>0.28045872601339844</v>
      </c>
      <c r="E76" s="115">
        <v>247</v>
      </c>
      <c r="F76" s="114">
        <v>256</v>
      </c>
      <c r="G76" s="114">
        <v>249</v>
      </c>
      <c r="H76" s="114">
        <v>249</v>
      </c>
      <c r="I76" s="140">
        <v>253</v>
      </c>
      <c r="J76" s="115">
        <v>-6</v>
      </c>
      <c r="K76" s="116">
        <v>-2.3715415019762847</v>
      </c>
    </row>
    <row r="77" spans="1:11" ht="14.1" customHeight="1" x14ac:dyDescent="0.2">
      <c r="A77" s="306">
        <v>92</v>
      </c>
      <c r="B77" s="307" t="s">
        <v>316</v>
      </c>
      <c r="C77" s="308"/>
      <c r="D77" s="113">
        <v>1.154763256500511</v>
      </c>
      <c r="E77" s="115">
        <v>1017</v>
      </c>
      <c r="F77" s="114">
        <v>1028</v>
      </c>
      <c r="G77" s="114">
        <v>1024</v>
      </c>
      <c r="H77" s="114">
        <v>1023</v>
      </c>
      <c r="I77" s="140">
        <v>1007</v>
      </c>
      <c r="J77" s="115">
        <v>10</v>
      </c>
      <c r="K77" s="116">
        <v>0.99304865938430986</v>
      </c>
    </row>
    <row r="78" spans="1:11" ht="14.1" customHeight="1" x14ac:dyDescent="0.2">
      <c r="A78" s="306">
        <v>93</v>
      </c>
      <c r="B78" s="307" t="s">
        <v>317</v>
      </c>
      <c r="C78" s="308"/>
      <c r="D78" s="113">
        <v>0.1850800499602589</v>
      </c>
      <c r="E78" s="115">
        <v>163</v>
      </c>
      <c r="F78" s="114">
        <v>173</v>
      </c>
      <c r="G78" s="114">
        <v>174</v>
      </c>
      <c r="H78" s="114">
        <v>163</v>
      </c>
      <c r="I78" s="140">
        <v>169</v>
      </c>
      <c r="J78" s="115">
        <v>-6</v>
      </c>
      <c r="K78" s="116">
        <v>-3.5502958579881656</v>
      </c>
    </row>
    <row r="79" spans="1:11" ht="14.1" customHeight="1" x14ac:dyDescent="0.2">
      <c r="A79" s="306">
        <v>94</v>
      </c>
      <c r="B79" s="307" t="s">
        <v>318</v>
      </c>
      <c r="C79" s="308"/>
      <c r="D79" s="113">
        <v>0.18621551038946293</v>
      </c>
      <c r="E79" s="115">
        <v>164</v>
      </c>
      <c r="F79" s="114">
        <v>163</v>
      </c>
      <c r="G79" s="114">
        <v>163</v>
      </c>
      <c r="H79" s="114">
        <v>189</v>
      </c>
      <c r="I79" s="140">
        <v>154</v>
      </c>
      <c r="J79" s="115">
        <v>10</v>
      </c>
      <c r="K79" s="116">
        <v>6.4935064935064934</v>
      </c>
    </row>
    <row r="80" spans="1:11" ht="14.1" customHeight="1" x14ac:dyDescent="0.2">
      <c r="A80" s="306" t="s">
        <v>319</v>
      </c>
      <c r="B80" s="307" t="s">
        <v>320</v>
      </c>
      <c r="C80" s="308"/>
      <c r="D80" s="113">
        <v>5.6773021460202111E-3</v>
      </c>
      <c r="E80" s="115">
        <v>5</v>
      </c>
      <c r="F80" s="114">
        <v>5</v>
      </c>
      <c r="G80" s="114">
        <v>5</v>
      </c>
      <c r="H80" s="114">
        <v>6</v>
      </c>
      <c r="I80" s="140">
        <v>7</v>
      </c>
      <c r="J80" s="115">
        <v>-2</v>
      </c>
      <c r="K80" s="116">
        <v>-28.571428571428573</v>
      </c>
    </row>
    <row r="81" spans="1:11" ht="14.1" customHeight="1" x14ac:dyDescent="0.2">
      <c r="A81" s="310" t="s">
        <v>321</v>
      </c>
      <c r="B81" s="311" t="s">
        <v>224</v>
      </c>
      <c r="C81" s="312"/>
      <c r="D81" s="125">
        <v>0.66424435108436475</v>
      </c>
      <c r="E81" s="143">
        <v>585</v>
      </c>
      <c r="F81" s="144">
        <v>610</v>
      </c>
      <c r="G81" s="144">
        <v>599</v>
      </c>
      <c r="H81" s="144">
        <v>577</v>
      </c>
      <c r="I81" s="145">
        <v>602</v>
      </c>
      <c r="J81" s="143">
        <v>-17</v>
      </c>
      <c r="K81" s="146">
        <v>-2.823920265780731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24215</v>
      </c>
      <c r="E12" s="114">
        <v>25317</v>
      </c>
      <c r="F12" s="114">
        <v>25442</v>
      </c>
      <c r="G12" s="114">
        <v>25377</v>
      </c>
      <c r="H12" s="140">
        <v>25044</v>
      </c>
      <c r="I12" s="115">
        <v>-829</v>
      </c>
      <c r="J12" s="116">
        <v>-3.3101740935952724</v>
      </c>
      <c r="K12"/>
      <c r="L12"/>
      <c r="M12"/>
      <c r="N12"/>
      <c r="O12"/>
      <c r="P12"/>
    </row>
    <row r="13" spans="1:16" s="110" customFormat="1" ht="14.45" customHeight="1" x14ac:dyDescent="0.2">
      <c r="A13" s="120" t="s">
        <v>105</v>
      </c>
      <c r="B13" s="119" t="s">
        <v>106</v>
      </c>
      <c r="C13" s="113">
        <v>39.859591162502582</v>
      </c>
      <c r="D13" s="115">
        <v>9652</v>
      </c>
      <c r="E13" s="114">
        <v>10053</v>
      </c>
      <c r="F13" s="114">
        <v>10098</v>
      </c>
      <c r="G13" s="114">
        <v>10006</v>
      </c>
      <c r="H13" s="140">
        <v>9844</v>
      </c>
      <c r="I13" s="115">
        <v>-192</v>
      </c>
      <c r="J13" s="116">
        <v>-1.9504266558309631</v>
      </c>
      <c r="K13"/>
      <c r="L13"/>
      <c r="M13"/>
      <c r="N13"/>
      <c r="O13"/>
      <c r="P13"/>
    </row>
    <row r="14" spans="1:16" s="110" customFormat="1" ht="14.45" customHeight="1" x14ac:dyDescent="0.2">
      <c r="A14" s="120"/>
      <c r="B14" s="119" t="s">
        <v>107</v>
      </c>
      <c r="C14" s="113">
        <v>60.140408837497418</v>
      </c>
      <c r="D14" s="115">
        <v>14563</v>
      </c>
      <c r="E14" s="114">
        <v>15264</v>
      </c>
      <c r="F14" s="114">
        <v>15344</v>
      </c>
      <c r="G14" s="114">
        <v>15371</v>
      </c>
      <c r="H14" s="140">
        <v>15200</v>
      </c>
      <c r="I14" s="115">
        <v>-637</v>
      </c>
      <c r="J14" s="116">
        <v>-4.1907894736842106</v>
      </c>
      <c r="K14"/>
      <c r="L14"/>
      <c r="M14"/>
      <c r="N14"/>
      <c r="O14"/>
      <c r="P14"/>
    </row>
    <row r="15" spans="1:16" s="110" customFormat="1" ht="14.45" customHeight="1" x14ac:dyDescent="0.2">
      <c r="A15" s="118" t="s">
        <v>105</v>
      </c>
      <c r="B15" s="121" t="s">
        <v>108</v>
      </c>
      <c r="C15" s="113">
        <v>17.080322114391905</v>
      </c>
      <c r="D15" s="115">
        <v>4136</v>
      </c>
      <c r="E15" s="114">
        <v>4337</v>
      </c>
      <c r="F15" s="114">
        <v>4404</v>
      </c>
      <c r="G15" s="114">
        <v>4471</v>
      </c>
      <c r="H15" s="140">
        <v>4218</v>
      </c>
      <c r="I15" s="115">
        <v>-82</v>
      </c>
      <c r="J15" s="116">
        <v>-1.9440493124703651</v>
      </c>
      <c r="K15"/>
      <c r="L15"/>
      <c r="M15"/>
      <c r="N15"/>
      <c r="O15"/>
      <c r="P15"/>
    </row>
    <row r="16" spans="1:16" s="110" customFormat="1" ht="14.45" customHeight="1" x14ac:dyDescent="0.2">
      <c r="A16" s="118"/>
      <c r="B16" s="121" t="s">
        <v>109</v>
      </c>
      <c r="C16" s="113">
        <v>46.698327482965105</v>
      </c>
      <c r="D16" s="115">
        <v>11308</v>
      </c>
      <c r="E16" s="114">
        <v>11910</v>
      </c>
      <c r="F16" s="114">
        <v>12030</v>
      </c>
      <c r="G16" s="114">
        <v>11953</v>
      </c>
      <c r="H16" s="140">
        <v>12013</v>
      </c>
      <c r="I16" s="115">
        <v>-705</v>
      </c>
      <c r="J16" s="116">
        <v>-5.868642304170482</v>
      </c>
      <c r="K16"/>
      <c r="L16"/>
      <c r="M16"/>
      <c r="N16"/>
      <c r="O16"/>
      <c r="P16"/>
    </row>
    <row r="17" spans="1:16" s="110" customFormat="1" ht="14.45" customHeight="1" x14ac:dyDescent="0.2">
      <c r="A17" s="118"/>
      <c r="B17" s="121" t="s">
        <v>110</v>
      </c>
      <c r="C17" s="113">
        <v>19.364030559570516</v>
      </c>
      <c r="D17" s="115">
        <v>4689</v>
      </c>
      <c r="E17" s="114">
        <v>4805</v>
      </c>
      <c r="F17" s="114">
        <v>4796</v>
      </c>
      <c r="G17" s="114">
        <v>4766</v>
      </c>
      <c r="H17" s="140">
        <v>4717</v>
      </c>
      <c r="I17" s="115">
        <v>-28</v>
      </c>
      <c r="J17" s="116">
        <v>-0.59359762560949758</v>
      </c>
      <c r="K17"/>
      <c r="L17"/>
      <c r="M17"/>
      <c r="N17"/>
      <c r="O17"/>
      <c r="P17"/>
    </row>
    <row r="18" spans="1:16" s="110" customFormat="1" ht="14.45" customHeight="1" x14ac:dyDescent="0.2">
      <c r="A18" s="120"/>
      <c r="B18" s="121" t="s">
        <v>111</v>
      </c>
      <c r="C18" s="113">
        <v>16.857319843072474</v>
      </c>
      <c r="D18" s="115">
        <v>4082</v>
      </c>
      <c r="E18" s="114">
        <v>4265</v>
      </c>
      <c r="F18" s="114">
        <v>4212</v>
      </c>
      <c r="G18" s="114">
        <v>4187</v>
      </c>
      <c r="H18" s="140">
        <v>4096</v>
      </c>
      <c r="I18" s="115">
        <v>-14</v>
      </c>
      <c r="J18" s="116">
        <v>-0.341796875</v>
      </c>
      <c r="K18"/>
      <c r="L18"/>
      <c r="M18"/>
      <c r="N18"/>
      <c r="O18"/>
      <c r="P18"/>
    </row>
    <row r="19" spans="1:16" s="110" customFormat="1" ht="14.45" customHeight="1" x14ac:dyDescent="0.2">
      <c r="A19" s="120"/>
      <c r="B19" s="121" t="s">
        <v>112</v>
      </c>
      <c r="C19" s="113">
        <v>1.5238488540161057</v>
      </c>
      <c r="D19" s="115">
        <v>369</v>
      </c>
      <c r="E19" s="114">
        <v>371</v>
      </c>
      <c r="F19" s="114">
        <v>401</v>
      </c>
      <c r="G19" s="114">
        <v>359</v>
      </c>
      <c r="H19" s="140">
        <v>365</v>
      </c>
      <c r="I19" s="115">
        <v>4</v>
      </c>
      <c r="J19" s="116">
        <v>1.095890410958904</v>
      </c>
      <c r="K19"/>
      <c r="L19"/>
      <c r="M19"/>
      <c r="N19"/>
      <c r="O19"/>
      <c r="P19"/>
    </row>
    <row r="20" spans="1:16" s="110" customFormat="1" ht="14.45" customHeight="1" x14ac:dyDescent="0.2">
      <c r="A20" s="120" t="s">
        <v>113</v>
      </c>
      <c r="B20" s="119" t="s">
        <v>116</v>
      </c>
      <c r="C20" s="113">
        <v>85.595705141441258</v>
      </c>
      <c r="D20" s="115">
        <v>20727</v>
      </c>
      <c r="E20" s="114">
        <v>21687</v>
      </c>
      <c r="F20" s="114">
        <v>21802</v>
      </c>
      <c r="G20" s="114">
        <v>21724</v>
      </c>
      <c r="H20" s="140">
        <v>21497</v>
      </c>
      <c r="I20" s="115">
        <v>-770</v>
      </c>
      <c r="J20" s="116">
        <v>-3.5818951481602084</v>
      </c>
      <c r="K20"/>
      <c r="L20"/>
      <c r="M20"/>
      <c r="N20"/>
      <c r="O20"/>
      <c r="P20"/>
    </row>
    <row r="21" spans="1:16" s="110" customFormat="1" ht="14.45" customHeight="1" x14ac:dyDescent="0.2">
      <c r="A21" s="123"/>
      <c r="B21" s="124" t="s">
        <v>117</v>
      </c>
      <c r="C21" s="125">
        <v>14.14412554201941</v>
      </c>
      <c r="D21" s="143">
        <v>3425</v>
      </c>
      <c r="E21" s="144">
        <v>3567</v>
      </c>
      <c r="F21" s="144">
        <v>3578</v>
      </c>
      <c r="G21" s="144">
        <v>3584</v>
      </c>
      <c r="H21" s="145">
        <v>3474</v>
      </c>
      <c r="I21" s="143">
        <v>-49</v>
      </c>
      <c r="J21" s="146">
        <v>-1.4104778353483016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27216</v>
      </c>
      <c r="E56" s="114">
        <v>28308</v>
      </c>
      <c r="F56" s="114">
        <v>28401</v>
      </c>
      <c r="G56" s="114">
        <v>28392</v>
      </c>
      <c r="H56" s="140">
        <v>28042</v>
      </c>
      <c r="I56" s="115">
        <v>-826</v>
      </c>
      <c r="J56" s="116">
        <v>-2.9455816275586622</v>
      </c>
      <c r="K56"/>
      <c r="L56"/>
      <c r="M56"/>
      <c r="N56"/>
      <c r="O56"/>
      <c r="P56"/>
    </row>
    <row r="57" spans="1:16" s="110" customFormat="1" ht="14.45" customHeight="1" x14ac:dyDescent="0.2">
      <c r="A57" s="120" t="s">
        <v>105</v>
      </c>
      <c r="B57" s="119" t="s">
        <v>106</v>
      </c>
      <c r="C57" s="113">
        <v>40.215314520870074</v>
      </c>
      <c r="D57" s="115">
        <v>10945</v>
      </c>
      <c r="E57" s="114">
        <v>11327</v>
      </c>
      <c r="F57" s="114">
        <v>11372</v>
      </c>
      <c r="G57" s="114">
        <v>11365</v>
      </c>
      <c r="H57" s="140">
        <v>11161</v>
      </c>
      <c r="I57" s="115">
        <v>-216</v>
      </c>
      <c r="J57" s="116">
        <v>-1.9353104560523251</v>
      </c>
    </row>
    <row r="58" spans="1:16" s="110" customFormat="1" ht="14.45" customHeight="1" x14ac:dyDescent="0.2">
      <c r="A58" s="120"/>
      <c r="B58" s="119" t="s">
        <v>107</v>
      </c>
      <c r="C58" s="113">
        <v>59.784685479129926</v>
      </c>
      <c r="D58" s="115">
        <v>16271</v>
      </c>
      <c r="E58" s="114">
        <v>16981</v>
      </c>
      <c r="F58" s="114">
        <v>17029</v>
      </c>
      <c r="G58" s="114">
        <v>17027</v>
      </c>
      <c r="H58" s="140">
        <v>16881</v>
      </c>
      <c r="I58" s="115">
        <v>-610</v>
      </c>
      <c r="J58" s="116">
        <v>-3.6135300041466736</v>
      </c>
    </row>
    <row r="59" spans="1:16" s="110" customFormat="1" ht="14.45" customHeight="1" x14ac:dyDescent="0.2">
      <c r="A59" s="118" t="s">
        <v>105</v>
      </c>
      <c r="B59" s="121" t="s">
        <v>108</v>
      </c>
      <c r="C59" s="113">
        <v>17.904908877131099</v>
      </c>
      <c r="D59" s="115">
        <v>4873</v>
      </c>
      <c r="E59" s="114">
        <v>5116</v>
      </c>
      <c r="F59" s="114">
        <v>5168</v>
      </c>
      <c r="G59" s="114">
        <v>5259</v>
      </c>
      <c r="H59" s="140">
        <v>5023</v>
      </c>
      <c r="I59" s="115">
        <v>-150</v>
      </c>
      <c r="J59" s="116">
        <v>-2.9862631893290863</v>
      </c>
    </row>
    <row r="60" spans="1:16" s="110" customFormat="1" ht="14.45" customHeight="1" x14ac:dyDescent="0.2">
      <c r="A60" s="118"/>
      <c r="B60" s="121" t="s">
        <v>109</v>
      </c>
      <c r="C60" s="113">
        <v>47.0054379776602</v>
      </c>
      <c r="D60" s="115">
        <v>12793</v>
      </c>
      <c r="E60" s="114">
        <v>13339</v>
      </c>
      <c r="F60" s="114">
        <v>13440</v>
      </c>
      <c r="G60" s="114">
        <v>13367</v>
      </c>
      <c r="H60" s="140">
        <v>13369</v>
      </c>
      <c r="I60" s="115">
        <v>-576</v>
      </c>
      <c r="J60" s="116">
        <v>-4.308474829830204</v>
      </c>
    </row>
    <row r="61" spans="1:16" s="110" customFormat="1" ht="14.45" customHeight="1" x14ac:dyDescent="0.2">
      <c r="A61" s="118"/>
      <c r="B61" s="121" t="s">
        <v>110</v>
      </c>
      <c r="C61" s="113">
        <v>18.963109935332156</v>
      </c>
      <c r="D61" s="115">
        <v>5161</v>
      </c>
      <c r="E61" s="114">
        <v>5280</v>
      </c>
      <c r="F61" s="114">
        <v>5265</v>
      </c>
      <c r="G61" s="114">
        <v>5264</v>
      </c>
      <c r="H61" s="140">
        <v>5215</v>
      </c>
      <c r="I61" s="115">
        <v>-54</v>
      </c>
      <c r="J61" s="116">
        <v>-1.0354745925215725</v>
      </c>
    </row>
    <row r="62" spans="1:16" s="110" customFormat="1" ht="14.45" customHeight="1" x14ac:dyDescent="0.2">
      <c r="A62" s="120"/>
      <c r="B62" s="121" t="s">
        <v>111</v>
      </c>
      <c r="C62" s="113">
        <v>16.126543209876544</v>
      </c>
      <c r="D62" s="115">
        <v>4389</v>
      </c>
      <c r="E62" s="114">
        <v>4573</v>
      </c>
      <c r="F62" s="114">
        <v>4528</v>
      </c>
      <c r="G62" s="114">
        <v>4502</v>
      </c>
      <c r="H62" s="140">
        <v>4435</v>
      </c>
      <c r="I62" s="115">
        <v>-46</v>
      </c>
      <c r="J62" s="116">
        <v>-1.0372040586245772</v>
      </c>
    </row>
    <row r="63" spans="1:16" s="110" customFormat="1" ht="14.45" customHeight="1" x14ac:dyDescent="0.2">
      <c r="A63" s="120"/>
      <c r="B63" s="121" t="s">
        <v>112</v>
      </c>
      <c r="C63" s="113">
        <v>1.4954438565549677</v>
      </c>
      <c r="D63" s="115">
        <v>407</v>
      </c>
      <c r="E63" s="114">
        <v>409</v>
      </c>
      <c r="F63" s="114">
        <v>440</v>
      </c>
      <c r="G63" s="114">
        <v>384</v>
      </c>
      <c r="H63" s="140">
        <v>373</v>
      </c>
      <c r="I63" s="115">
        <v>34</v>
      </c>
      <c r="J63" s="116">
        <v>9.1152815013404833</v>
      </c>
    </row>
    <row r="64" spans="1:16" s="110" customFormat="1" ht="14.45" customHeight="1" x14ac:dyDescent="0.2">
      <c r="A64" s="120" t="s">
        <v>113</v>
      </c>
      <c r="B64" s="119" t="s">
        <v>116</v>
      </c>
      <c r="C64" s="113">
        <v>85.717960023515573</v>
      </c>
      <c r="D64" s="115">
        <v>23329</v>
      </c>
      <c r="E64" s="114">
        <v>24342</v>
      </c>
      <c r="F64" s="114">
        <v>24457</v>
      </c>
      <c r="G64" s="114">
        <v>24492</v>
      </c>
      <c r="H64" s="140">
        <v>24268</v>
      </c>
      <c r="I64" s="115">
        <v>-939</v>
      </c>
      <c r="J64" s="116">
        <v>-3.8692928959947257</v>
      </c>
    </row>
    <row r="65" spans="1:10" s="110" customFormat="1" ht="14.45" customHeight="1" x14ac:dyDescent="0.2">
      <c r="A65" s="123"/>
      <c r="B65" s="124" t="s">
        <v>117</v>
      </c>
      <c r="C65" s="125">
        <v>14.068930041152264</v>
      </c>
      <c r="D65" s="143">
        <v>3829</v>
      </c>
      <c r="E65" s="144">
        <v>3907</v>
      </c>
      <c r="F65" s="144">
        <v>3885</v>
      </c>
      <c r="G65" s="144">
        <v>3836</v>
      </c>
      <c r="H65" s="145">
        <v>3708</v>
      </c>
      <c r="I65" s="143">
        <v>121</v>
      </c>
      <c r="J65" s="146">
        <v>3.2632146709816614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24215</v>
      </c>
      <c r="G11" s="114">
        <v>25317</v>
      </c>
      <c r="H11" s="114">
        <v>25442</v>
      </c>
      <c r="I11" s="114">
        <v>25377</v>
      </c>
      <c r="J11" s="140">
        <v>25044</v>
      </c>
      <c r="K11" s="114">
        <v>-829</v>
      </c>
      <c r="L11" s="116">
        <v>-3.3101740935952724</v>
      </c>
    </row>
    <row r="12" spans="1:17" s="110" customFormat="1" ht="24" customHeight="1" x14ac:dyDescent="0.2">
      <c r="A12" s="604" t="s">
        <v>185</v>
      </c>
      <c r="B12" s="605"/>
      <c r="C12" s="605"/>
      <c r="D12" s="606"/>
      <c r="E12" s="113">
        <v>39.859591162502582</v>
      </c>
      <c r="F12" s="115">
        <v>9652</v>
      </c>
      <c r="G12" s="114">
        <v>10053</v>
      </c>
      <c r="H12" s="114">
        <v>10098</v>
      </c>
      <c r="I12" s="114">
        <v>10006</v>
      </c>
      <c r="J12" s="140">
        <v>9844</v>
      </c>
      <c r="K12" s="114">
        <v>-192</v>
      </c>
      <c r="L12" s="116">
        <v>-1.9504266558309631</v>
      </c>
    </row>
    <row r="13" spans="1:17" s="110" customFormat="1" ht="15" customHeight="1" x14ac:dyDescent="0.2">
      <c r="A13" s="120"/>
      <c r="B13" s="612" t="s">
        <v>107</v>
      </c>
      <c r="C13" s="612"/>
      <c r="E13" s="113">
        <v>60.140408837497418</v>
      </c>
      <c r="F13" s="115">
        <v>14563</v>
      </c>
      <c r="G13" s="114">
        <v>15264</v>
      </c>
      <c r="H13" s="114">
        <v>15344</v>
      </c>
      <c r="I13" s="114">
        <v>15371</v>
      </c>
      <c r="J13" s="140">
        <v>15200</v>
      </c>
      <c r="K13" s="114">
        <v>-637</v>
      </c>
      <c r="L13" s="116">
        <v>-4.1907894736842106</v>
      </c>
    </row>
    <row r="14" spans="1:17" s="110" customFormat="1" ht="22.5" customHeight="1" x14ac:dyDescent="0.2">
      <c r="A14" s="604" t="s">
        <v>186</v>
      </c>
      <c r="B14" s="605"/>
      <c r="C14" s="605"/>
      <c r="D14" s="606"/>
      <c r="E14" s="113">
        <v>17.080322114391905</v>
      </c>
      <c r="F14" s="115">
        <v>4136</v>
      </c>
      <c r="G14" s="114">
        <v>4337</v>
      </c>
      <c r="H14" s="114">
        <v>4404</v>
      </c>
      <c r="I14" s="114">
        <v>4471</v>
      </c>
      <c r="J14" s="140">
        <v>4218</v>
      </c>
      <c r="K14" s="114">
        <v>-82</v>
      </c>
      <c r="L14" s="116">
        <v>-1.9440493124703651</v>
      </c>
    </row>
    <row r="15" spans="1:17" s="110" customFormat="1" ht="15" customHeight="1" x14ac:dyDescent="0.2">
      <c r="A15" s="120"/>
      <c r="B15" s="119"/>
      <c r="C15" s="258" t="s">
        <v>106</v>
      </c>
      <c r="E15" s="113">
        <v>48.331721470019339</v>
      </c>
      <c r="F15" s="115">
        <v>1999</v>
      </c>
      <c r="G15" s="114">
        <v>2046</v>
      </c>
      <c r="H15" s="114">
        <v>2088</v>
      </c>
      <c r="I15" s="114">
        <v>2160</v>
      </c>
      <c r="J15" s="140">
        <v>2024</v>
      </c>
      <c r="K15" s="114">
        <v>-25</v>
      </c>
      <c r="L15" s="116">
        <v>-1.2351778656126482</v>
      </c>
    </row>
    <row r="16" spans="1:17" s="110" customFormat="1" ht="15" customHeight="1" x14ac:dyDescent="0.2">
      <c r="A16" s="120"/>
      <c r="B16" s="119"/>
      <c r="C16" s="258" t="s">
        <v>107</v>
      </c>
      <c r="E16" s="113">
        <v>51.668278529980661</v>
      </c>
      <c r="F16" s="115">
        <v>2137</v>
      </c>
      <c r="G16" s="114">
        <v>2291</v>
      </c>
      <c r="H16" s="114">
        <v>2316</v>
      </c>
      <c r="I16" s="114">
        <v>2311</v>
      </c>
      <c r="J16" s="140">
        <v>2194</v>
      </c>
      <c r="K16" s="114">
        <v>-57</v>
      </c>
      <c r="L16" s="116">
        <v>-2.5979945305378305</v>
      </c>
    </row>
    <row r="17" spans="1:12" s="110" customFormat="1" ht="15" customHeight="1" x14ac:dyDescent="0.2">
      <c r="A17" s="120"/>
      <c r="B17" s="121" t="s">
        <v>109</v>
      </c>
      <c r="C17" s="258"/>
      <c r="E17" s="113">
        <v>46.698327482965105</v>
      </c>
      <c r="F17" s="115">
        <v>11308</v>
      </c>
      <c r="G17" s="114">
        <v>11910</v>
      </c>
      <c r="H17" s="114">
        <v>12030</v>
      </c>
      <c r="I17" s="114">
        <v>11953</v>
      </c>
      <c r="J17" s="140">
        <v>12013</v>
      </c>
      <c r="K17" s="114">
        <v>-705</v>
      </c>
      <c r="L17" s="116">
        <v>-5.868642304170482</v>
      </c>
    </row>
    <row r="18" spans="1:12" s="110" customFormat="1" ht="15" customHeight="1" x14ac:dyDescent="0.2">
      <c r="A18" s="120"/>
      <c r="B18" s="119"/>
      <c r="C18" s="258" t="s">
        <v>106</v>
      </c>
      <c r="E18" s="113">
        <v>35.293597453130531</v>
      </c>
      <c r="F18" s="115">
        <v>3991</v>
      </c>
      <c r="G18" s="114">
        <v>4216</v>
      </c>
      <c r="H18" s="114">
        <v>4241</v>
      </c>
      <c r="I18" s="114">
        <v>4127</v>
      </c>
      <c r="J18" s="140">
        <v>4146</v>
      </c>
      <c r="K18" s="114">
        <v>-155</v>
      </c>
      <c r="L18" s="116">
        <v>-3.7385431741437531</v>
      </c>
    </row>
    <row r="19" spans="1:12" s="110" customFormat="1" ht="15" customHeight="1" x14ac:dyDescent="0.2">
      <c r="A19" s="120"/>
      <c r="B19" s="119"/>
      <c r="C19" s="258" t="s">
        <v>107</v>
      </c>
      <c r="E19" s="113">
        <v>64.706402546869469</v>
      </c>
      <c r="F19" s="115">
        <v>7317</v>
      </c>
      <c r="G19" s="114">
        <v>7694</v>
      </c>
      <c r="H19" s="114">
        <v>7789</v>
      </c>
      <c r="I19" s="114">
        <v>7826</v>
      </c>
      <c r="J19" s="140">
        <v>7867</v>
      </c>
      <c r="K19" s="114">
        <v>-550</v>
      </c>
      <c r="L19" s="116">
        <v>-6.9912291852040171</v>
      </c>
    </row>
    <row r="20" spans="1:12" s="110" customFormat="1" ht="15" customHeight="1" x14ac:dyDescent="0.2">
      <c r="A20" s="120"/>
      <c r="B20" s="121" t="s">
        <v>110</v>
      </c>
      <c r="C20" s="258"/>
      <c r="E20" s="113">
        <v>19.364030559570516</v>
      </c>
      <c r="F20" s="115">
        <v>4689</v>
      </c>
      <c r="G20" s="114">
        <v>4805</v>
      </c>
      <c r="H20" s="114">
        <v>4796</v>
      </c>
      <c r="I20" s="114">
        <v>4766</v>
      </c>
      <c r="J20" s="140">
        <v>4717</v>
      </c>
      <c r="K20" s="114">
        <v>-28</v>
      </c>
      <c r="L20" s="116">
        <v>-0.59359762560949758</v>
      </c>
    </row>
    <row r="21" spans="1:12" s="110" customFormat="1" ht="15" customHeight="1" x14ac:dyDescent="0.2">
      <c r="A21" s="120"/>
      <c r="B21" s="119"/>
      <c r="C21" s="258" t="s">
        <v>106</v>
      </c>
      <c r="E21" s="113">
        <v>33.909149072296863</v>
      </c>
      <c r="F21" s="115">
        <v>1590</v>
      </c>
      <c r="G21" s="114">
        <v>1623</v>
      </c>
      <c r="H21" s="114">
        <v>1630</v>
      </c>
      <c r="I21" s="114">
        <v>1615</v>
      </c>
      <c r="J21" s="140">
        <v>1617</v>
      </c>
      <c r="K21" s="114">
        <v>-27</v>
      </c>
      <c r="L21" s="116">
        <v>-1.6697588126159555</v>
      </c>
    </row>
    <row r="22" spans="1:12" s="110" customFormat="1" ht="15" customHeight="1" x14ac:dyDescent="0.2">
      <c r="A22" s="120"/>
      <c r="B22" s="119"/>
      <c r="C22" s="258" t="s">
        <v>107</v>
      </c>
      <c r="E22" s="113">
        <v>66.09085092770313</v>
      </c>
      <c r="F22" s="115">
        <v>3099</v>
      </c>
      <c r="G22" s="114">
        <v>3182</v>
      </c>
      <c r="H22" s="114">
        <v>3166</v>
      </c>
      <c r="I22" s="114">
        <v>3151</v>
      </c>
      <c r="J22" s="140">
        <v>3100</v>
      </c>
      <c r="K22" s="114">
        <v>-1</v>
      </c>
      <c r="L22" s="116">
        <v>-3.2258064516129031E-2</v>
      </c>
    </row>
    <row r="23" spans="1:12" s="110" customFormat="1" ht="15" customHeight="1" x14ac:dyDescent="0.2">
      <c r="A23" s="120"/>
      <c r="B23" s="121" t="s">
        <v>111</v>
      </c>
      <c r="C23" s="258"/>
      <c r="E23" s="113">
        <v>16.857319843072474</v>
      </c>
      <c r="F23" s="115">
        <v>4082</v>
      </c>
      <c r="G23" s="114">
        <v>4265</v>
      </c>
      <c r="H23" s="114">
        <v>4212</v>
      </c>
      <c r="I23" s="114">
        <v>4187</v>
      </c>
      <c r="J23" s="140">
        <v>4096</v>
      </c>
      <c r="K23" s="114">
        <v>-14</v>
      </c>
      <c r="L23" s="116">
        <v>-0.341796875</v>
      </c>
    </row>
    <row r="24" spans="1:12" s="110" customFormat="1" ht="15" customHeight="1" x14ac:dyDescent="0.2">
      <c r="A24" s="120"/>
      <c r="B24" s="119"/>
      <c r="C24" s="258" t="s">
        <v>106</v>
      </c>
      <c r="E24" s="113">
        <v>50.759431651151395</v>
      </c>
      <c r="F24" s="115">
        <v>2072</v>
      </c>
      <c r="G24" s="114">
        <v>2168</v>
      </c>
      <c r="H24" s="114">
        <v>2139</v>
      </c>
      <c r="I24" s="114">
        <v>2104</v>
      </c>
      <c r="J24" s="140">
        <v>2057</v>
      </c>
      <c r="K24" s="114">
        <v>15</v>
      </c>
      <c r="L24" s="116">
        <v>0.7292173067574137</v>
      </c>
    </row>
    <row r="25" spans="1:12" s="110" customFormat="1" ht="15" customHeight="1" x14ac:dyDescent="0.2">
      <c r="A25" s="120"/>
      <c r="B25" s="119"/>
      <c r="C25" s="258" t="s">
        <v>107</v>
      </c>
      <c r="E25" s="113">
        <v>49.240568348848605</v>
      </c>
      <c r="F25" s="115">
        <v>2010</v>
      </c>
      <c r="G25" s="114">
        <v>2097</v>
      </c>
      <c r="H25" s="114">
        <v>2073</v>
      </c>
      <c r="I25" s="114">
        <v>2083</v>
      </c>
      <c r="J25" s="140">
        <v>2039</v>
      </c>
      <c r="K25" s="114">
        <v>-29</v>
      </c>
      <c r="L25" s="116">
        <v>-1.4222658165767532</v>
      </c>
    </row>
    <row r="26" spans="1:12" s="110" customFormat="1" ht="15" customHeight="1" x14ac:dyDescent="0.2">
      <c r="A26" s="120"/>
      <c r="C26" s="121" t="s">
        <v>187</v>
      </c>
      <c r="D26" s="110" t="s">
        <v>188</v>
      </c>
      <c r="E26" s="113">
        <v>1.5238488540161057</v>
      </c>
      <c r="F26" s="115">
        <v>369</v>
      </c>
      <c r="G26" s="114">
        <v>371</v>
      </c>
      <c r="H26" s="114">
        <v>401</v>
      </c>
      <c r="I26" s="114">
        <v>359</v>
      </c>
      <c r="J26" s="140">
        <v>365</v>
      </c>
      <c r="K26" s="114">
        <v>4</v>
      </c>
      <c r="L26" s="116">
        <v>1.095890410958904</v>
      </c>
    </row>
    <row r="27" spans="1:12" s="110" customFormat="1" ht="15" customHeight="1" x14ac:dyDescent="0.2">
      <c r="A27" s="120"/>
      <c r="B27" s="119"/>
      <c r="D27" s="259" t="s">
        <v>106</v>
      </c>
      <c r="E27" s="113">
        <v>47.425474254742547</v>
      </c>
      <c r="F27" s="115">
        <v>175</v>
      </c>
      <c r="G27" s="114">
        <v>183</v>
      </c>
      <c r="H27" s="114">
        <v>198</v>
      </c>
      <c r="I27" s="114">
        <v>181</v>
      </c>
      <c r="J27" s="140">
        <v>170</v>
      </c>
      <c r="K27" s="114">
        <v>5</v>
      </c>
      <c r="L27" s="116">
        <v>2.9411764705882355</v>
      </c>
    </row>
    <row r="28" spans="1:12" s="110" customFormat="1" ht="15" customHeight="1" x14ac:dyDescent="0.2">
      <c r="A28" s="120"/>
      <c r="B28" s="119"/>
      <c r="D28" s="259" t="s">
        <v>107</v>
      </c>
      <c r="E28" s="113">
        <v>52.574525745257453</v>
      </c>
      <c r="F28" s="115">
        <v>194</v>
      </c>
      <c r="G28" s="114">
        <v>188</v>
      </c>
      <c r="H28" s="114">
        <v>203</v>
      </c>
      <c r="I28" s="114">
        <v>178</v>
      </c>
      <c r="J28" s="140">
        <v>195</v>
      </c>
      <c r="K28" s="114">
        <v>-1</v>
      </c>
      <c r="L28" s="116">
        <v>-0.51282051282051277</v>
      </c>
    </row>
    <row r="29" spans="1:12" s="110" customFormat="1" ht="24" customHeight="1" x14ac:dyDescent="0.2">
      <c r="A29" s="604" t="s">
        <v>189</v>
      </c>
      <c r="B29" s="605"/>
      <c r="C29" s="605"/>
      <c r="D29" s="606"/>
      <c r="E29" s="113">
        <v>85.595705141441258</v>
      </c>
      <c r="F29" s="115">
        <v>20727</v>
      </c>
      <c r="G29" s="114">
        <v>21687</v>
      </c>
      <c r="H29" s="114">
        <v>21802</v>
      </c>
      <c r="I29" s="114">
        <v>21724</v>
      </c>
      <c r="J29" s="140">
        <v>21497</v>
      </c>
      <c r="K29" s="114">
        <v>-770</v>
      </c>
      <c r="L29" s="116">
        <v>-3.5818951481602084</v>
      </c>
    </row>
    <row r="30" spans="1:12" s="110" customFormat="1" ht="15" customHeight="1" x14ac:dyDescent="0.2">
      <c r="A30" s="120"/>
      <c r="B30" s="119"/>
      <c r="C30" s="258" t="s">
        <v>106</v>
      </c>
      <c r="E30" s="113">
        <v>39.803155304675059</v>
      </c>
      <c r="F30" s="115">
        <v>8250</v>
      </c>
      <c r="G30" s="114">
        <v>8581</v>
      </c>
      <c r="H30" s="114">
        <v>8647</v>
      </c>
      <c r="I30" s="114">
        <v>8515</v>
      </c>
      <c r="J30" s="140">
        <v>8381</v>
      </c>
      <c r="K30" s="114">
        <v>-131</v>
      </c>
      <c r="L30" s="116">
        <v>-1.5630593007994273</v>
      </c>
    </row>
    <row r="31" spans="1:12" s="110" customFormat="1" ht="15" customHeight="1" x14ac:dyDescent="0.2">
      <c r="A31" s="120"/>
      <c r="B31" s="119"/>
      <c r="C31" s="258" t="s">
        <v>107</v>
      </c>
      <c r="E31" s="113">
        <v>60.196844695324941</v>
      </c>
      <c r="F31" s="115">
        <v>12477</v>
      </c>
      <c r="G31" s="114">
        <v>13106</v>
      </c>
      <c r="H31" s="114">
        <v>13155</v>
      </c>
      <c r="I31" s="114">
        <v>13209</v>
      </c>
      <c r="J31" s="140">
        <v>13116</v>
      </c>
      <c r="K31" s="114">
        <v>-639</v>
      </c>
      <c r="L31" s="116">
        <v>-4.8719121683440072</v>
      </c>
    </row>
    <row r="32" spans="1:12" s="110" customFormat="1" ht="15" customHeight="1" x14ac:dyDescent="0.2">
      <c r="A32" s="120"/>
      <c r="B32" s="119" t="s">
        <v>117</v>
      </c>
      <c r="C32" s="258"/>
      <c r="E32" s="113">
        <v>14.14412554201941</v>
      </c>
      <c r="F32" s="114">
        <v>3425</v>
      </c>
      <c r="G32" s="114">
        <v>3567</v>
      </c>
      <c r="H32" s="114">
        <v>3578</v>
      </c>
      <c r="I32" s="114">
        <v>3584</v>
      </c>
      <c r="J32" s="140">
        <v>3474</v>
      </c>
      <c r="K32" s="114">
        <v>-49</v>
      </c>
      <c r="L32" s="116">
        <v>-1.4104778353483016</v>
      </c>
    </row>
    <row r="33" spans="1:12" s="110" customFormat="1" ht="15" customHeight="1" x14ac:dyDescent="0.2">
      <c r="A33" s="120"/>
      <c r="B33" s="119"/>
      <c r="C33" s="258" t="s">
        <v>106</v>
      </c>
      <c r="E33" s="113">
        <v>40.175182481751825</v>
      </c>
      <c r="F33" s="114">
        <v>1376</v>
      </c>
      <c r="G33" s="114">
        <v>1446</v>
      </c>
      <c r="H33" s="114">
        <v>1427</v>
      </c>
      <c r="I33" s="114">
        <v>1461</v>
      </c>
      <c r="J33" s="140">
        <v>1429</v>
      </c>
      <c r="K33" s="114">
        <v>-53</v>
      </c>
      <c r="L33" s="116">
        <v>-3.70888733379986</v>
      </c>
    </row>
    <row r="34" spans="1:12" s="110" customFormat="1" ht="15" customHeight="1" x14ac:dyDescent="0.2">
      <c r="A34" s="120"/>
      <c r="B34" s="119"/>
      <c r="C34" s="258" t="s">
        <v>107</v>
      </c>
      <c r="E34" s="113">
        <v>59.824817518248175</v>
      </c>
      <c r="F34" s="114">
        <v>2049</v>
      </c>
      <c r="G34" s="114">
        <v>2121</v>
      </c>
      <c r="H34" s="114">
        <v>2151</v>
      </c>
      <c r="I34" s="114">
        <v>2123</v>
      </c>
      <c r="J34" s="140">
        <v>2045</v>
      </c>
      <c r="K34" s="114">
        <v>4</v>
      </c>
      <c r="L34" s="116">
        <v>0.19559902200488999</v>
      </c>
    </row>
    <row r="35" spans="1:12" s="110" customFormat="1" ht="24" customHeight="1" x14ac:dyDescent="0.2">
      <c r="A35" s="604" t="s">
        <v>192</v>
      </c>
      <c r="B35" s="605"/>
      <c r="C35" s="605"/>
      <c r="D35" s="606"/>
      <c r="E35" s="113">
        <v>19.942184596324591</v>
      </c>
      <c r="F35" s="114">
        <v>4829</v>
      </c>
      <c r="G35" s="114">
        <v>5025</v>
      </c>
      <c r="H35" s="114">
        <v>5126</v>
      </c>
      <c r="I35" s="114">
        <v>5205</v>
      </c>
      <c r="J35" s="114">
        <v>4987</v>
      </c>
      <c r="K35" s="318">
        <v>-158</v>
      </c>
      <c r="L35" s="319">
        <v>-3.1682374172849408</v>
      </c>
    </row>
    <row r="36" spans="1:12" s="110" customFormat="1" ht="15" customHeight="1" x14ac:dyDescent="0.2">
      <c r="A36" s="120"/>
      <c r="B36" s="119"/>
      <c r="C36" s="258" t="s">
        <v>106</v>
      </c>
      <c r="E36" s="113">
        <v>41.250776558293644</v>
      </c>
      <c r="F36" s="114">
        <v>1992</v>
      </c>
      <c r="G36" s="114">
        <v>2032</v>
      </c>
      <c r="H36" s="114">
        <v>2062</v>
      </c>
      <c r="I36" s="114">
        <v>2147</v>
      </c>
      <c r="J36" s="114">
        <v>2042</v>
      </c>
      <c r="K36" s="318">
        <v>-50</v>
      </c>
      <c r="L36" s="116">
        <v>-2.4485798237022527</v>
      </c>
    </row>
    <row r="37" spans="1:12" s="110" customFormat="1" ht="15" customHeight="1" x14ac:dyDescent="0.2">
      <c r="A37" s="120"/>
      <c r="B37" s="119"/>
      <c r="C37" s="258" t="s">
        <v>107</v>
      </c>
      <c r="E37" s="113">
        <v>58.749223441706356</v>
      </c>
      <c r="F37" s="114">
        <v>2837</v>
      </c>
      <c r="G37" s="114">
        <v>2993</v>
      </c>
      <c r="H37" s="114">
        <v>3064</v>
      </c>
      <c r="I37" s="114">
        <v>3058</v>
      </c>
      <c r="J37" s="140">
        <v>2945</v>
      </c>
      <c r="K37" s="114">
        <v>-108</v>
      </c>
      <c r="L37" s="116">
        <v>-3.66723259762309</v>
      </c>
    </row>
    <row r="38" spans="1:12" s="110" customFormat="1" ht="15" customHeight="1" x14ac:dyDescent="0.2">
      <c r="A38" s="120"/>
      <c r="B38" s="119" t="s">
        <v>328</v>
      </c>
      <c r="C38" s="258"/>
      <c r="E38" s="113">
        <v>53.359487920710301</v>
      </c>
      <c r="F38" s="114">
        <v>12921</v>
      </c>
      <c r="G38" s="114">
        <v>13393</v>
      </c>
      <c r="H38" s="114">
        <v>13410</v>
      </c>
      <c r="I38" s="114">
        <v>13303</v>
      </c>
      <c r="J38" s="140">
        <v>13250</v>
      </c>
      <c r="K38" s="114">
        <v>-329</v>
      </c>
      <c r="L38" s="116">
        <v>-2.4830188679245282</v>
      </c>
    </row>
    <row r="39" spans="1:12" s="110" customFormat="1" ht="15" customHeight="1" x14ac:dyDescent="0.2">
      <c r="A39" s="120"/>
      <c r="B39" s="119"/>
      <c r="C39" s="258" t="s">
        <v>106</v>
      </c>
      <c r="E39" s="113">
        <v>39.656373345716275</v>
      </c>
      <c r="F39" s="115">
        <v>5124</v>
      </c>
      <c r="G39" s="114">
        <v>5322</v>
      </c>
      <c r="H39" s="114">
        <v>5341</v>
      </c>
      <c r="I39" s="114">
        <v>5191</v>
      </c>
      <c r="J39" s="140">
        <v>5138</v>
      </c>
      <c r="K39" s="114">
        <v>-14</v>
      </c>
      <c r="L39" s="116">
        <v>-0.27247956403269757</v>
      </c>
    </row>
    <row r="40" spans="1:12" s="110" customFormat="1" ht="15" customHeight="1" x14ac:dyDescent="0.2">
      <c r="A40" s="120"/>
      <c r="B40" s="119"/>
      <c r="C40" s="258" t="s">
        <v>107</v>
      </c>
      <c r="E40" s="113">
        <v>60.343626654283725</v>
      </c>
      <c r="F40" s="115">
        <v>7797</v>
      </c>
      <c r="G40" s="114">
        <v>8071</v>
      </c>
      <c r="H40" s="114">
        <v>8069</v>
      </c>
      <c r="I40" s="114">
        <v>8112</v>
      </c>
      <c r="J40" s="140">
        <v>8112</v>
      </c>
      <c r="K40" s="114">
        <v>-315</v>
      </c>
      <c r="L40" s="116">
        <v>-3.8831360946745561</v>
      </c>
    </row>
    <row r="41" spans="1:12" s="110" customFormat="1" ht="15" customHeight="1" x14ac:dyDescent="0.2">
      <c r="A41" s="120"/>
      <c r="B41" s="320" t="s">
        <v>515</v>
      </c>
      <c r="C41" s="258"/>
      <c r="E41" s="113">
        <v>8.0652488127193891</v>
      </c>
      <c r="F41" s="115">
        <v>1953</v>
      </c>
      <c r="G41" s="114">
        <v>2048</v>
      </c>
      <c r="H41" s="114">
        <v>2012</v>
      </c>
      <c r="I41" s="114">
        <v>1941</v>
      </c>
      <c r="J41" s="140">
        <v>1917</v>
      </c>
      <c r="K41" s="114">
        <v>36</v>
      </c>
      <c r="L41" s="116">
        <v>1.8779342723004695</v>
      </c>
    </row>
    <row r="42" spans="1:12" s="110" customFormat="1" ht="15" customHeight="1" x14ac:dyDescent="0.2">
      <c r="A42" s="120"/>
      <c r="B42" s="119"/>
      <c r="C42" s="268" t="s">
        <v>106</v>
      </c>
      <c r="D42" s="182"/>
      <c r="E42" s="113">
        <v>43.266769073220686</v>
      </c>
      <c r="F42" s="115">
        <v>845</v>
      </c>
      <c r="G42" s="114">
        <v>877</v>
      </c>
      <c r="H42" s="114">
        <v>871</v>
      </c>
      <c r="I42" s="114">
        <v>815</v>
      </c>
      <c r="J42" s="140">
        <v>840</v>
      </c>
      <c r="K42" s="114">
        <v>5</v>
      </c>
      <c r="L42" s="116">
        <v>0.59523809523809523</v>
      </c>
    </row>
    <row r="43" spans="1:12" s="110" customFormat="1" ht="15" customHeight="1" x14ac:dyDescent="0.2">
      <c r="A43" s="120"/>
      <c r="B43" s="119"/>
      <c r="C43" s="268" t="s">
        <v>107</v>
      </c>
      <c r="D43" s="182"/>
      <c r="E43" s="113">
        <v>56.733230926779314</v>
      </c>
      <c r="F43" s="115">
        <v>1108</v>
      </c>
      <c r="G43" s="114">
        <v>1171</v>
      </c>
      <c r="H43" s="114">
        <v>1141</v>
      </c>
      <c r="I43" s="114">
        <v>1126</v>
      </c>
      <c r="J43" s="140">
        <v>1077</v>
      </c>
      <c r="K43" s="114">
        <v>31</v>
      </c>
      <c r="L43" s="116">
        <v>2.8783658310120708</v>
      </c>
    </row>
    <row r="44" spans="1:12" s="110" customFormat="1" ht="15" customHeight="1" x14ac:dyDescent="0.2">
      <c r="A44" s="120"/>
      <c r="B44" s="119" t="s">
        <v>205</v>
      </c>
      <c r="C44" s="268"/>
      <c r="D44" s="182"/>
      <c r="E44" s="113">
        <v>18.633078670245716</v>
      </c>
      <c r="F44" s="115">
        <v>4512</v>
      </c>
      <c r="G44" s="114">
        <v>4851</v>
      </c>
      <c r="H44" s="114">
        <v>4894</v>
      </c>
      <c r="I44" s="114">
        <v>4928</v>
      </c>
      <c r="J44" s="140">
        <v>4890</v>
      </c>
      <c r="K44" s="114">
        <v>-378</v>
      </c>
      <c r="L44" s="116">
        <v>-7.7300613496932513</v>
      </c>
    </row>
    <row r="45" spans="1:12" s="110" customFormat="1" ht="15" customHeight="1" x14ac:dyDescent="0.2">
      <c r="A45" s="120"/>
      <c r="B45" s="119"/>
      <c r="C45" s="268" t="s">
        <v>106</v>
      </c>
      <c r="D45" s="182"/>
      <c r="E45" s="113">
        <v>37.477836879432623</v>
      </c>
      <c r="F45" s="115">
        <v>1691</v>
      </c>
      <c r="G45" s="114">
        <v>1822</v>
      </c>
      <c r="H45" s="114">
        <v>1824</v>
      </c>
      <c r="I45" s="114">
        <v>1853</v>
      </c>
      <c r="J45" s="140">
        <v>1824</v>
      </c>
      <c r="K45" s="114">
        <v>-133</v>
      </c>
      <c r="L45" s="116">
        <v>-7.291666666666667</v>
      </c>
    </row>
    <row r="46" spans="1:12" s="110" customFormat="1" ht="15" customHeight="1" x14ac:dyDescent="0.2">
      <c r="A46" s="123"/>
      <c r="B46" s="124"/>
      <c r="C46" s="260" t="s">
        <v>107</v>
      </c>
      <c r="D46" s="261"/>
      <c r="E46" s="125">
        <v>62.522163120567377</v>
      </c>
      <c r="F46" s="143">
        <v>2821</v>
      </c>
      <c r="G46" s="144">
        <v>3029</v>
      </c>
      <c r="H46" s="144">
        <v>3070</v>
      </c>
      <c r="I46" s="144">
        <v>3075</v>
      </c>
      <c r="J46" s="145">
        <v>3066</v>
      </c>
      <c r="K46" s="144">
        <v>-245</v>
      </c>
      <c r="L46" s="146">
        <v>-7.9908675799086755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24215</v>
      </c>
      <c r="E11" s="114">
        <v>25317</v>
      </c>
      <c r="F11" s="114">
        <v>25442</v>
      </c>
      <c r="G11" s="114">
        <v>25377</v>
      </c>
      <c r="H11" s="140">
        <v>25044</v>
      </c>
      <c r="I11" s="115">
        <v>-829</v>
      </c>
      <c r="J11" s="116">
        <v>-3.3101740935952724</v>
      </c>
    </row>
    <row r="12" spans="1:15" s="110" customFormat="1" ht="24.95" customHeight="1" x14ac:dyDescent="0.2">
      <c r="A12" s="193" t="s">
        <v>132</v>
      </c>
      <c r="B12" s="194" t="s">
        <v>133</v>
      </c>
      <c r="C12" s="113">
        <v>1.2595498657856701</v>
      </c>
      <c r="D12" s="115">
        <v>305</v>
      </c>
      <c r="E12" s="114">
        <v>300</v>
      </c>
      <c r="F12" s="114">
        <v>335</v>
      </c>
      <c r="G12" s="114">
        <v>351</v>
      </c>
      <c r="H12" s="140">
        <v>298</v>
      </c>
      <c r="I12" s="115">
        <v>7</v>
      </c>
      <c r="J12" s="116">
        <v>2.348993288590604</v>
      </c>
    </row>
    <row r="13" spans="1:15" s="110" customFormat="1" ht="24.95" customHeight="1" x14ac:dyDescent="0.2">
      <c r="A13" s="193" t="s">
        <v>134</v>
      </c>
      <c r="B13" s="199" t="s">
        <v>214</v>
      </c>
      <c r="C13" s="113">
        <v>1.2678092091678712</v>
      </c>
      <c r="D13" s="115">
        <v>307</v>
      </c>
      <c r="E13" s="114">
        <v>330</v>
      </c>
      <c r="F13" s="114">
        <v>355</v>
      </c>
      <c r="G13" s="114">
        <v>373</v>
      </c>
      <c r="H13" s="140">
        <v>404</v>
      </c>
      <c r="I13" s="115">
        <v>-97</v>
      </c>
      <c r="J13" s="116">
        <v>-24.009900990099009</v>
      </c>
    </row>
    <row r="14" spans="1:15" s="287" customFormat="1" ht="24.95" customHeight="1" x14ac:dyDescent="0.2">
      <c r="A14" s="193" t="s">
        <v>215</v>
      </c>
      <c r="B14" s="199" t="s">
        <v>137</v>
      </c>
      <c r="C14" s="113">
        <v>7.2599628329547805</v>
      </c>
      <c r="D14" s="115">
        <v>1758</v>
      </c>
      <c r="E14" s="114">
        <v>1777</v>
      </c>
      <c r="F14" s="114">
        <v>1836</v>
      </c>
      <c r="G14" s="114">
        <v>1876</v>
      </c>
      <c r="H14" s="140">
        <v>1852</v>
      </c>
      <c r="I14" s="115">
        <v>-94</v>
      </c>
      <c r="J14" s="116">
        <v>-5.0755939524838016</v>
      </c>
      <c r="K14" s="110"/>
      <c r="L14" s="110"/>
      <c r="M14" s="110"/>
      <c r="N14" s="110"/>
      <c r="O14" s="110"/>
    </row>
    <row r="15" spans="1:15" s="110" customFormat="1" ht="24.95" customHeight="1" x14ac:dyDescent="0.2">
      <c r="A15" s="193" t="s">
        <v>216</v>
      </c>
      <c r="B15" s="199" t="s">
        <v>217</v>
      </c>
      <c r="C15" s="113">
        <v>2.7792690481106752</v>
      </c>
      <c r="D15" s="115">
        <v>673</v>
      </c>
      <c r="E15" s="114">
        <v>654</v>
      </c>
      <c r="F15" s="114">
        <v>660</v>
      </c>
      <c r="G15" s="114">
        <v>686</v>
      </c>
      <c r="H15" s="140">
        <v>662</v>
      </c>
      <c r="I15" s="115">
        <v>11</v>
      </c>
      <c r="J15" s="116">
        <v>1.661631419939577</v>
      </c>
    </row>
    <row r="16" spans="1:15" s="287" customFormat="1" ht="24.95" customHeight="1" x14ac:dyDescent="0.2">
      <c r="A16" s="193" t="s">
        <v>218</v>
      </c>
      <c r="B16" s="199" t="s">
        <v>141</v>
      </c>
      <c r="C16" s="113">
        <v>3.2335329341317367</v>
      </c>
      <c r="D16" s="115">
        <v>783</v>
      </c>
      <c r="E16" s="114">
        <v>810</v>
      </c>
      <c r="F16" s="114">
        <v>842</v>
      </c>
      <c r="G16" s="114">
        <v>852</v>
      </c>
      <c r="H16" s="140">
        <v>841</v>
      </c>
      <c r="I16" s="115">
        <v>-58</v>
      </c>
      <c r="J16" s="116">
        <v>-6.8965517241379306</v>
      </c>
      <c r="K16" s="110"/>
      <c r="L16" s="110"/>
      <c r="M16" s="110"/>
      <c r="N16" s="110"/>
      <c r="O16" s="110"/>
    </row>
    <row r="17" spans="1:15" s="110" customFormat="1" ht="24.95" customHeight="1" x14ac:dyDescent="0.2">
      <c r="A17" s="193" t="s">
        <v>142</v>
      </c>
      <c r="B17" s="199" t="s">
        <v>220</v>
      </c>
      <c r="C17" s="113">
        <v>1.2471608507123684</v>
      </c>
      <c r="D17" s="115">
        <v>302</v>
      </c>
      <c r="E17" s="114">
        <v>313</v>
      </c>
      <c r="F17" s="114">
        <v>334</v>
      </c>
      <c r="G17" s="114">
        <v>338</v>
      </c>
      <c r="H17" s="140">
        <v>349</v>
      </c>
      <c r="I17" s="115">
        <v>-47</v>
      </c>
      <c r="J17" s="116">
        <v>-13.46704871060172</v>
      </c>
    </row>
    <row r="18" spans="1:15" s="287" customFormat="1" ht="24.95" customHeight="1" x14ac:dyDescent="0.2">
      <c r="A18" s="201" t="s">
        <v>144</v>
      </c>
      <c r="B18" s="202" t="s">
        <v>145</v>
      </c>
      <c r="C18" s="113">
        <v>5.0134214329960765</v>
      </c>
      <c r="D18" s="115">
        <v>1214</v>
      </c>
      <c r="E18" s="114">
        <v>1210</v>
      </c>
      <c r="F18" s="114">
        <v>1231</v>
      </c>
      <c r="G18" s="114">
        <v>1213</v>
      </c>
      <c r="H18" s="140">
        <v>1223</v>
      </c>
      <c r="I18" s="115">
        <v>-9</v>
      </c>
      <c r="J18" s="116">
        <v>-0.73589533932951756</v>
      </c>
      <c r="K18" s="110"/>
      <c r="L18" s="110"/>
      <c r="M18" s="110"/>
      <c r="N18" s="110"/>
      <c r="O18" s="110"/>
    </row>
    <row r="19" spans="1:15" s="110" customFormat="1" ht="24.95" customHeight="1" x14ac:dyDescent="0.2">
      <c r="A19" s="193" t="s">
        <v>146</v>
      </c>
      <c r="B19" s="199" t="s">
        <v>147</v>
      </c>
      <c r="C19" s="113">
        <v>20.111501135659715</v>
      </c>
      <c r="D19" s="115">
        <v>4870</v>
      </c>
      <c r="E19" s="114">
        <v>5001</v>
      </c>
      <c r="F19" s="114">
        <v>4957</v>
      </c>
      <c r="G19" s="114">
        <v>5064</v>
      </c>
      <c r="H19" s="140">
        <v>5044</v>
      </c>
      <c r="I19" s="115">
        <v>-174</v>
      </c>
      <c r="J19" s="116">
        <v>-3.44964314036479</v>
      </c>
    </row>
    <row r="20" spans="1:15" s="287" customFormat="1" ht="24.95" customHeight="1" x14ac:dyDescent="0.2">
      <c r="A20" s="193" t="s">
        <v>148</v>
      </c>
      <c r="B20" s="199" t="s">
        <v>149</v>
      </c>
      <c r="C20" s="113">
        <v>4.0635969440429482</v>
      </c>
      <c r="D20" s="115">
        <v>984</v>
      </c>
      <c r="E20" s="114">
        <v>1118</v>
      </c>
      <c r="F20" s="114">
        <v>1130</v>
      </c>
      <c r="G20" s="114">
        <v>975</v>
      </c>
      <c r="H20" s="140">
        <v>993</v>
      </c>
      <c r="I20" s="115">
        <v>-9</v>
      </c>
      <c r="J20" s="116">
        <v>-0.90634441087613293</v>
      </c>
      <c r="K20" s="110"/>
      <c r="L20" s="110"/>
      <c r="M20" s="110"/>
      <c r="N20" s="110"/>
      <c r="O20" s="110"/>
    </row>
    <row r="21" spans="1:15" s="110" customFormat="1" ht="24.95" customHeight="1" x14ac:dyDescent="0.2">
      <c r="A21" s="201" t="s">
        <v>150</v>
      </c>
      <c r="B21" s="202" t="s">
        <v>151</v>
      </c>
      <c r="C21" s="113">
        <v>8.5071236836671478</v>
      </c>
      <c r="D21" s="115">
        <v>2060</v>
      </c>
      <c r="E21" s="114">
        <v>2407</v>
      </c>
      <c r="F21" s="114">
        <v>2420</v>
      </c>
      <c r="G21" s="114">
        <v>2392</v>
      </c>
      <c r="H21" s="140">
        <v>2250</v>
      </c>
      <c r="I21" s="115">
        <v>-190</v>
      </c>
      <c r="J21" s="116">
        <v>-8.4444444444444446</v>
      </c>
    </row>
    <row r="22" spans="1:15" s="110" customFormat="1" ht="24.95" customHeight="1" x14ac:dyDescent="0.2">
      <c r="A22" s="201" t="s">
        <v>152</v>
      </c>
      <c r="B22" s="199" t="s">
        <v>153</v>
      </c>
      <c r="C22" s="113">
        <v>1.6188313029114185</v>
      </c>
      <c r="D22" s="115">
        <v>392</v>
      </c>
      <c r="E22" s="114">
        <v>449</v>
      </c>
      <c r="F22" s="114">
        <v>442</v>
      </c>
      <c r="G22" s="114">
        <v>385</v>
      </c>
      <c r="H22" s="140">
        <v>403</v>
      </c>
      <c r="I22" s="115">
        <v>-11</v>
      </c>
      <c r="J22" s="116">
        <v>-2.7295285359801489</v>
      </c>
    </row>
    <row r="23" spans="1:15" s="110" customFormat="1" ht="24.95" customHeight="1" x14ac:dyDescent="0.2">
      <c r="A23" s="193" t="s">
        <v>154</v>
      </c>
      <c r="B23" s="199" t="s">
        <v>155</v>
      </c>
      <c r="C23" s="113">
        <v>1.1232706999793516</v>
      </c>
      <c r="D23" s="115">
        <v>272</v>
      </c>
      <c r="E23" s="114">
        <v>275</v>
      </c>
      <c r="F23" s="114">
        <v>262</v>
      </c>
      <c r="G23" s="114">
        <v>256</v>
      </c>
      <c r="H23" s="140">
        <v>258</v>
      </c>
      <c r="I23" s="115">
        <v>14</v>
      </c>
      <c r="J23" s="116">
        <v>5.4263565891472867</v>
      </c>
    </row>
    <row r="24" spans="1:15" s="110" customFormat="1" ht="24.95" customHeight="1" x14ac:dyDescent="0.2">
      <c r="A24" s="193" t="s">
        <v>156</v>
      </c>
      <c r="B24" s="199" t="s">
        <v>221</v>
      </c>
      <c r="C24" s="113">
        <v>9.2463349163741491</v>
      </c>
      <c r="D24" s="115">
        <v>2239</v>
      </c>
      <c r="E24" s="114">
        <v>2313</v>
      </c>
      <c r="F24" s="114">
        <v>2317</v>
      </c>
      <c r="G24" s="114">
        <v>2329</v>
      </c>
      <c r="H24" s="140">
        <v>2360</v>
      </c>
      <c r="I24" s="115">
        <v>-121</v>
      </c>
      <c r="J24" s="116">
        <v>-5.1271186440677967</v>
      </c>
    </row>
    <row r="25" spans="1:15" s="110" customFormat="1" ht="24.95" customHeight="1" x14ac:dyDescent="0.2">
      <c r="A25" s="193" t="s">
        <v>222</v>
      </c>
      <c r="B25" s="204" t="s">
        <v>159</v>
      </c>
      <c r="C25" s="113">
        <v>11.32768944868883</v>
      </c>
      <c r="D25" s="115">
        <v>2743</v>
      </c>
      <c r="E25" s="114">
        <v>2769</v>
      </c>
      <c r="F25" s="114">
        <v>2816</v>
      </c>
      <c r="G25" s="114">
        <v>2810</v>
      </c>
      <c r="H25" s="140">
        <v>2790</v>
      </c>
      <c r="I25" s="115">
        <v>-47</v>
      </c>
      <c r="J25" s="116">
        <v>-1.6845878136200716</v>
      </c>
    </row>
    <row r="26" spans="1:15" s="110" customFormat="1" ht="24.95" customHeight="1" x14ac:dyDescent="0.2">
      <c r="A26" s="201">
        <v>782.78300000000002</v>
      </c>
      <c r="B26" s="203" t="s">
        <v>160</v>
      </c>
      <c r="C26" s="113">
        <v>0.32211439190584351</v>
      </c>
      <c r="D26" s="115">
        <v>78</v>
      </c>
      <c r="E26" s="114">
        <v>108</v>
      </c>
      <c r="F26" s="114">
        <v>90</v>
      </c>
      <c r="G26" s="114">
        <v>85</v>
      </c>
      <c r="H26" s="140">
        <v>73</v>
      </c>
      <c r="I26" s="115">
        <v>5</v>
      </c>
      <c r="J26" s="116">
        <v>6.8493150684931505</v>
      </c>
    </row>
    <row r="27" spans="1:15" s="110" customFormat="1" ht="24.95" customHeight="1" x14ac:dyDescent="0.2">
      <c r="A27" s="193" t="s">
        <v>161</v>
      </c>
      <c r="B27" s="199" t="s">
        <v>162</v>
      </c>
      <c r="C27" s="113">
        <v>2.704934957670865</v>
      </c>
      <c r="D27" s="115">
        <v>655</v>
      </c>
      <c r="E27" s="114">
        <v>737</v>
      </c>
      <c r="F27" s="114">
        <v>712</v>
      </c>
      <c r="G27" s="114">
        <v>713</v>
      </c>
      <c r="H27" s="140">
        <v>647</v>
      </c>
      <c r="I27" s="115">
        <v>8</v>
      </c>
      <c r="J27" s="116">
        <v>1.2364760432766615</v>
      </c>
    </row>
    <row r="28" spans="1:15" s="110" customFormat="1" ht="24.95" customHeight="1" x14ac:dyDescent="0.2">
      <c r="A28" s="193" t="s">
        <v>163</v>
      </c>
      <c r="B28" s="199" t="s">
        <v>164</v>
      </c>
      <c r="C28" s="113">
        <v>2.341523848854016</v>
      </c>
      <c r="D28" s="115">
        <v>567</v>
      </c>
      <c r="E28" s="114">
        <v>585</v>
      </c>
      <c r="F28" s="114">
        <v>574</v>
      </c>
      <c r="G28" s="114">
        <v>584</v>
      </c>
      <c r="H28" s="140">
        <v>584</v>
      </c>
      <c r="I28" s="115">
        <v>-17</v>
      </c>
      <c r="J28" s="116">
        <v>-2.9109589041095889</v>
      </c>
    </row>
    <row r="29" spans="1:15" s="110" customFormat="1" ht="24.95" customHeight="1" x14ac:dyDescent="0.2">
      <c r="A29" s="193">
        <v>86</v>
      </c>
      <c r="B29" s="199" t="s">
        <v>165</v>
      </c>
      <c r="C29" s="113">
        <v>6.5372702870121824</v>
      </c>
      <c r="D29" s="115">
        <v>1583</v>
      </c>
      <c r="E29" s="114">
        <v>1581</v>
      </c>
      <c r="F29" s="114">
        <v>1581</v>
      </c>
      <c r="G29" s="114">
        <v>1590</v>
      </c>
      <c r="H29" s="140">
        <v>1596</v>
      </c>
      <c r="I29" s="115">
        <v>-13</v>
      </c>
      <c r="J29" s="116">
        <v>-0.81453634085213034</v>
      </c>
    </row>
    <row r="30" spans="1:15" s="110" customFormat="1" ht="24.95" customHeight="1" x14ac:dyDescent="0.2">
      <c r="A30" s="193">
        <v>87.88</v>
      </c>
      <c r="B30" s="204" t="s">
        <v>166</v>
      </c>
      <c r="C30" s="113">
        <v>4.6252322940326245</v>
      </c>
      <c r="D30" s="115">
        <v>1120</v>
      </c>
      <c r="E30" s="114">
        <v>1137</v>
      </c>
      <c r="F30" s="114">
        <v>1146</v>
      </c>
      <c r="G30" s="114">
        <v>1123</v>
      </c>
      <c r="H30" s="140">
        <v>1090</v>
      </c>
      <c r="I30" s="115">
        <v>30</v>
      </c>
      <c r="J30" s="116">
        <v>2.7522935779816513</v>
      </c>
    </row>
    <row r="31" spans="1:15" s="110" customFormat="1" ht="24.95" customHeight="1" x14ac:dyDescent="0.2">
      <c r="A31" s="193" t="s">
        <v>167</v>
      </c>
      <c r="B31" s="199" t="s">
        <v>168</v>
      </c>
      <c r="C31" s="113">
        <v>12.661573404914309</v>
      </c>
      <c r="D31" s="115">
        <v>3066</v>
      </c>
      <c r="E31" s="114">
        <v>3218</v>
      </c>
      <c r="F31" s="114">
        <v>3236</v>
      </c>
      <c r="G31" s="114">
        <v>3256</v>
      </c>
      <c r="H31" s="140">
        <v>3177</v>
      </c>
      <c r="I31" s="115">
        <v>-111</v>
      </c>
      <c r="J31" s="116">
        <v>-3.4938621340887628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1.2595498657856701</v>
      </c>
      <c r="D34" s="115">
        <v>305</v>
      </c>
      <c r="E34" s="114">
        <v>300</v>
      </c>
      <c r="F34" s="114">
        <v>335</v>
      </c>
      <c r="G34" s="114">
        <v>351</v>
      </c>
      <c r="H34" s="140">
        <v>298</v>
      </c>
      <c r="I34" s="115">
        <v>7</v>
      </c>
      <c r="J34" s="116">
        <v>2.348993288590604</v>
      </c>
    </row>
    <row r="35" spans="1:10" s="110" customFormat="1" ht="24.95" customHeight="1" x14ac:dyDescent="0.2">
      <c r="A35" s="292" t="s">
        <v>171</v>
      </c>
      <c r="B35" s="293" t="s">
        <v>172</v>
      </c>
      <c r="C35" s="113">
        <v>13.541193475118728</v>
      </c>
      <c r="D35" s="115">
        <v>3279</v>
      </c>
      <c r="E35" s="114">
        <v>3317</v>
      </c>
      <c r="F35" s="114">
        <v>3422</v>
      </c>
      <c r="G35" s="114">
        <v>3462</v>
      </c>
      <c r="H35" s="140">
        <v>3479</v>
      </c>
      <c r="I35" s="115">
        <v>-200</v>
      </c>
      <c r="J35" s="116">
        <v>-5.7487783845932743</v>
      </c>
    </row>
    <row r="36" spans="1:10" s="110" customFormat="1" ht="24.95" customHeight="1" x14ac:dyDescent="0.2">
      <c r="A36" s="294" t="s">
        <v>173</v>
      </c>
      <c r="B36" s="295" t="s">
        <v>174</v>
      </c>
      <c r="C36" s="125">
        <v>85.190997315713403</v>
      </c>
      <c r="D36" s="143">
        <v>20629</v>
      </c>
      <c r="E36" s="144">
        <v>21698</v>
      </c>
      <c r="F36" s="144">
        <v>21683</v>
      </c>
      <c r="G36" s="144">
        <v>21562</v>
      </c>
      <c r="H36" s="145">
        <v>21265</v>
      </c>
      <c r="I36" s="143">
        <v>-636</v>
      </c>
      <c r="J36" s="146">
        <v>-2.9908300023512813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24215</v>
      </c>
      <c r="F11" s="264">
        <v>25317</v>
      </c>
      <c r="G11" s="264">
        <v>25442</v>
      </c>
      <c r="H11" s="264">
        <v>25377</v>
      </c>
      <c r="I11" s="265">
        <v>25044</v>
      </c>
      <c r="J11" s="263">
        <v>-829</v>
      </c>
      <c r="K11" s="266">
        <v>-3.3101740935952724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41.577534586000411</v>
      </c>
      <c r="E13" s="115">
        <v>10068</v>
      </c>
      <c r="F13" s="114">
        <v>10475</v>
      </c>
      <c r="G13" s="114">
        <v>10599</v>
      </c>
      <c r="H13" s="114">
        <v>10763</v>
      </c>
      <c r="I13" s="140">
        <v>10607</v>
      </c>
      <c r="J13" s="115">
        <v>-539</v>
      </c>
      <c r="K13" s="116">
        <v>-5.0815499198642406</v>
      </c>
    </row>
    <row r="14" spans="1:15" ht="15.95" customHeight="1" x14ac:dyDescent="0.2">
      <c r="A14" s="306" t="s">
        <v>230</v>
      </c>
      <c r="B14" s="307"/>
      <c r="C14" s="308"/>
      <c r="D14" s="113">
        <v>45.599834813132354</v>
      </c>
      <c r="E14" s="115">
        <v>11042</v>
      </c>
      <c r="F14" s="114">
        <v>11578</v>
      </c>
      <c r="G14" s="114">
        <v>11688</v>
      </c>
      <c r="H14" s="114">
        <v>11512</v>
      </c>
      <c r="I14" s="140">
        <v>11345</v>
      </c>
      <c r="J14" s="115">
        <v>-303</v>
      </c>
      <c r="K14" s="116">
        <v>-2.6707800793301013</v>
      </c>
    </row>
    <row r="15" spans="1:15" ht="15.95" customHeight="1" x14ac:dyDescent="0.2">
      <c r="A15" s="306" t="s">
        <v>231</v>
      </c>
      <c r="B15" s="307"/>
      <c r="C15" s="308"/>
      <c r="D15" s="113">
        <v>5.6163534998967579</v>
      </c>
      <c r="E15" s="115">
        <v>1360</v>
      </c>
      <c r="F15" s="114">
        <v>1460</v>
      </c>
      <c r="G15" s="114">
        <v>1385</v>
      </c>
      <c r="H15" s="114">
        <v>1354</v>
      </c>
      <c r="I15" s="140">
        <v>1355</v>
      </c>
      <c r="J15" s="115">
        <v>5</v>
      </c>
      <c r="K15" s="116">
        <v>0.36900369003690037</v>
      </c>
    </row>
    <row r="16" spans="1:15" ht="15.95" customHeight="1" x14ac:dyDescent="0.2">
      <c r="A16" s="306" t="s">
        <v>232</v>
      </c>
      <c r="B16" s="307"/>
      <c r="C16" s="308"/>
      <c r="D16" s="113">
        <v>3.1179021267809208</v>
      </c>
      <c r="E16" s="115">
        <v>755</v>
      </c>
      <c r="F16" s="114">
        <v>780</v>
      </c>
      <c r="G16" s="114">
        <v>767</v>
      </c>
      <c r="H16" s="114">
        <v>730</v>
      </c>
      <c r="I16" s="140">
        <v>747</v>
      </c>
      <c r="J16" s="115">
        <v>8</v>
      </c>
      <c r="K16" s="116">
        <v>1.07095046854083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1.1315300433615527</v>
      </c>
      <c r="E18" s="115">
        <v>274</v>
      </c>
      <c r="F18" s="114">
        <v>289</v>
      </c>
      <c r="G18" s="114">
        <v>293</v>
      </c>
      <c r="H18" s="114">
        <v>290</v>
      </c>
      <c r="I18" s="140">
        <v>281</v>
      </c>
      <c r="J18" s="115">
        <v>-7</v>
      </c>
      <c r="K18" s="116">
        <v>-2.4911032028469751</v>
      </c>
    </row>
    <row r="19" spans="1:11" ht="14.1" customHeight="1" x14ac:dyDescent="0.2">
      <c r="A19" s="306" t="s">
        <v>235</v>
      </c>
      <c r="B19" s="307" t="s">
        <v>236</v>
      </c>
      <c r="C19" s="308"/>
      <c r="D19" s="113">
        <v>0.77637827792690484</v>
      </c>
      <c r="E19" s="115">
        <v>188</v>
      </c>
      <c r="F19" s="114">
        <v>203</v>
      </c>
      <c r="G19" s="114">
        <v>203</v>
      </c>
      <c r="H19" s="114">
        <v>196</v>
      </c>
      <c r="I19" s="140">
        <v>190</v>
      </c>
      <c r="J19" s="115">
        <v>-2</v>
      </c>
      <c r="K19" s="116">
        <v>-1.0526315789473684</v>
      </c>
    </row>
    <row r="20" spans="1:11" ht="14.1" customHeight="1" x14ac:dyDescent="0.2">
      <c r="A20" s="306">
        <v>12</v>
      </c>
      <c r="B20" s="307" t="s">
        <v>237</v>
      </c>
      <c r="C20" s="308"/>
      <c r="D20" s="113">
        <v>1.222382820565765</v>
      </c>
      <c r="E20" s="115">
        <v>296</v>
      </c>
      <c r="F20" s="114">
        <v>294</v>
      </c>
      <c r="G20" s="114">
        <v>323</v>
      </c>
      <c r="H20" s="114">
        <v>321</v>
      </c>
      <c r="I20" s="140">
        <v>288</v>
      </c>
      <c r="J20" s="115">
        <v>8</v>
      </c>
      <c r="K20" s="116">
        <v>2.7777777777777777</v>
      </c>
    </row>
    <row r="21" spans="1:11" ht="14.1" customHeight="1" x14ac:dyDescent="0.2">
      <c r="A21" s="306">
        <v>21</v>
      </c>
      <c r="B21" s="307" t="s">
        <v>238</v>
      </c>
      <c r="C21" s="308"/>
      <c r="D21" s="113">
        <v>8.2593433822011147E-2</v>
      </c>
      <c r="E21" s="115">
        <v>20</v>
      </c>
      <c r="F21" s="114">
        <v>23</v>
      </c>
      <c r="G21" s="114">
        <v>27</v>
      </c>
      <c r="H21" s="114">
        <v>26</v>
      </c>
      <c r="I21" s="140">
        <v>27</v>
      </c>
      <c r="J21" s="115">
        <v>-7</v>
      </c>
      <c r="K21" s="116">
        <v>-25.925925925925927</v>
      </c>
    </row>
    <row r="22" spans="1:11" ht="14.1" customHeight="1" x14ac:dyDescent="0.2">
      <c r="A22" s="306">
        <v>22</v>
      </c>
      <c r="B22" s="307" t="s">
        <v>239</v>
      </c>
      <c r="C22" s="308"/>
      <c r="D22" s="113">
        <v>0.65661779888498861</v>
      </c>
      <c r="E22" s="115">
        <v>159</v>
      </c>
      <c r="F22" s="114">
        <v>157</v>
      </c>
      <c r="G22" s="114">
        <v>167</v>
      </c>
      <c r="H22" s="114">
        <v>173</v>
      </c>
      <c r="I22" s="140">
        <v>169</v>
      </c>
      <c r="J22" s="115">
        <v>-10</v>
      </c>
      <c r="K22" s="116">
        <v>-5.9171597633136095</v>
      </c>
    </row>
    <row r="23" spans="1:11" ht="14.1" customHeight="1" x14ac:dyDescent="0.2">
      <c r="A23" s="306">
        <v>23</v>
      </c>
      <c r="B23" s="307" t="s">
        <v>240</v>
      </c>
      <c r="C23" s="308"/>
      <c r="D23" s="113">
        <v>0.49143093124096632</v>
      </c>
      <c r="E23" s="115">
        <v>119</v>
      </c>
      <c r="F23" s="114">
        <v>133</v>
      </c>
      <c r="G23" s="114">
        <v>123</v>
      </c>
      <c r="H23" s="114">
        <v>120</v>
      </c>
      <c r="I23" s="140">
        <v>127</v>
      </c>
      <c r="J23" s="115">
        <v>-8</v>
      </c>
      <c r="K23" s="116">
        <v>-6.2992125984251972</v>
      </c>
    </row>
    <row r="24" spans="1:11" ht="14.1" customHeight="1" x14ac:dyDescent="0.2">
      <c r="A24" s="306">
        <v>24</v>
      </c>
      <c r="B24" s="307" t="s">
        <v>241</v>
      </c>
      <c r="C24" s="308"/>
      <c r="D24" s="113">
        <v>0.78876729300020654</v>
      </c>
      <c r="E24" s="115">
        <v>191</v>
      </c>
      <c r="F24" s="114">
        <v>196</v>
      </c>
      <c r="G24" s="114">
        <v>188</v>
      </c>
      <c r="H24" s="114">
        <v>189</v>
      </c>
      <c r="I24" s="140">
        <v>208</v>
      </c>
      <c r="J24" s="115">
        <v>-17</v>
      </c>
      <c r="K24" s="116">
        <v>-8.1730769230769234</v>
      </c>
    </row>
    <row r="25" spans="1:11" ht="14.1" customHeight="1" x14ac:dyDescent="0.2">
      <c r="A25" s="306">
        <v>25</v>
      </c>
      <c r="B25" s="307" t="s">
        <v>242</v>
      </c>
      <c r="C25" s="308"/>
      <c r="D25" s="113">
        <v>2.238282056576502</v>
      </c>
      <c r="E25" s="115">
        <v>542</v>
      </c>
      <c r="F25" s="114">
        <v>572</v>
      </c>
      <c r="G25" s="114">
        <v>584</v>
      </c>
      <c r="H25" s="114">
        <v>603</v>
      </c>
      <c r="I25" s="140">
        <v>627</v>
      </c>
      <c r="J25" s="115">
        <v>-85</v>
      </c>
      <c r="K25" s="116">
        <v>-13.556618819776714</v>
      </c>
    </row>
    <row r="26" spans="1:11" ht="14.1" customHeight="1" x14ac:dyDescent="0.2">
      <c r="A26" s="306">
        <v>26</v>
      </c>
      <c r="B26" s="307" t="s">
        <v>243</v>
      </c>
      <c r="C26" s="308"/>
      <c r="D26" s="113">
        <v>0.75985959116250257</v>
      </c>
      <c r="E26" s="115">
        <v>184</v>
      </c>
      <c r="F26" s="114">
        <v>192</v>
      </c>
      <c r="G26" s="114">
        <v>187</v>
      </c>
      <c r="H26" s="114">
        <v>198</v>
      </c>
      <c r="I26" s="140">
        <v>193</v>
      </c>
      <c r="J26" s="115">
        <v>-9</v>
      </c>
      <c r="K26" s="116">
        <v>-4.6632124352331603</v>
      </c>
    </row>
    <row r="27" spans="1:11" ht="14.1" customHeight="1" x14ac:dyDescent="0.2">
      <c r="A27" s="306">
        <v>27</v>
      </c>
      <c r="B27" s="307" t="s">
        <v>244</v>
      </c>
      <c r="C27" s="308"/>
      <c r="D27" s="113">
        <v>0.32624406359694402</v>
      </c>
      <c r="E27" s="115">
        <v>79</v>
      </c>
      <c r="F27" s="114">
        <v>72</v>
      </c>
      <c r="G27" s="114">
        <v>79</v>
      </c>
      <c r="H27" s="114">
        <v>67</v>
      </c>
      <c r="I27" s="140">
        <v>70</v>
      </c>
      <c r="J27" s="115">
        <v>9</v>
      </c>
      <c r="K27" s="116">
        <v>12.857142857142858</v>
      </c>
    </row>
    <row r="28" spans="1:11" ht="14.1" customHeight="1" x14ac:dyDescent="0.2">
      <c r="A28" s="306">
        <v>28</v>
      </c>
      <c r="B28" s="307" t="s">
        <v>245</v>
      </c>
      <c r="C28" s="308"/>
      <c r="D28" s="113">
        <v>0.17757588271732397</v>
      </c>
      <c r="E28" s="115">
        <v>43</v>
      </c>
      <c r="F28" s="114">
        <v>48</v>
      </c>
      <c r="G28" s="114">
        <v>48</v>
      </c>
      <c r="H28" s="114">
        <v>48</v>
      </c>
      <c r="I28" s="140">
        <v>50</v>
      </c>
      <c r="J28" s="115">
        <v>-7</v>
      </c>
      <c r="K28" s="116">
        <v>-14</v>
      </c>
    </row>
    <row r="29" spans="1:11" ht="14.1" customHeight="1" x14ac:dyDescent="0.2">
      <c r="A29" s="306">
        <v>29</v>
      </c>
      <c r="B29" s="307" t="s">
        <v>246</v>
      </c>
      <c r="C29" s="308"/>
      <c r="D29" s="113">
        <v>2.8164360933305801</v>
      </c>
      <c r="E29" s="115">
        <v>682</v>
      </c>
      <c r="F29" s="114">
        <v>791</v>
      </c>
      <c r="G29" s="114">
        <v>782</v>
      </c>
      <c r="H29" s="114">
        <v>790</v>
      </c>
      <c r="I29" s="140">
        <v>776</v>
      </c>
      <c r="J29" s="115">
        <v>-94</v>
      </c>
      <c r="K29" s="116">
        <v>-12.11340206185567</v>
      </c>
    </row>
    <row r="30" spans="1:11" ht="14.1" customHeight="1" x14ac:dyDescent="0.2">
      <c r="A30" s="306" t="s">
        <v>247</v>
      </c>
      <c r="B30" s="307" t="s">
        <v>248</v>
      </c>
      <c r="C30" s="308"/>
      <c r="D30" s="113">
        <v>0.44600454263886019</v>
      </c>
      <c r="E30" s="115">
        <v>108</v>
      </c>
      <c r="F30" s="114">
        <v>115</v>
      </c>
      <c r="G30" s="114">
        <v>114</v>
      </c>
      <c r="H30" s="114">
        <v>128</v>
      </c>
      <c r="I30" s="140">
        <v>123</v>
      </c>
      <c r="J30" s="115">
        <v>-15</v>
      </c>
      <c r="K30" s="116">
        <v>-12.195121951219512</v>
      </c>
    </row>
    <row r="31" spans="1:11" ht="14.1" customHeight="1" x14ac:dyDescent="0.2">
      <c r="A31" s="306" t="s">
        <v>249</v>
      </c>
      <c r="B31" s="307" t="s">
        <v>250</v>
      </c>
      <c r="C31" s="308"/>
      <c r="D31" s="113">
        <v>2.3497831922362171</v>
      </c>
      <c r="E31" s="115">
        <v>569</v>
      </c>
      <c r="F31" s="114">
        <v>672</v>
      </c>
      <c r="G31" s="114">
        <v>664</v>
      </c>
      <c r="H31" s="114">
        <v>658</v>
      </c>
      <c r="I31" s="140">
        <v>649</v>
      </c>
      <c r="J31" s="115">
        <v>-80</v>
      </c>
      <c r="K31" s="116">
        <v>-12.326656394453005</v>
      </c>
    </row>
    <row r="32" spans="1:11" ht="14.1" customHeight="1" x14ac:dyDescent="0.2">
      <c r="A32" s="306">
        <v>31</v>
      </c>
      <c r="B32" s="307" t="s">
        <v>251</v>
      </c>
      <c r="C32" s="308"/>
      <c r="D32" s="113">
        <v>0.18170555440842454</v>
      </c>
      <c r="E32" s="115">
        <v>44</v>
      </c>
      <c r="F32" s="114">
        <v>47</v>
      </c>
      <c r="G32" s="114">
        <v>47</v>
      </c>
      <c r="H32" s="114">
        <v>36</v>
      </c>
      <c r="I32" s="140">
        <v>36</v>
      </c>
      <c r="J32" s="115">
        <v>8</v>
      </c>
      <c r="K32" s="116">
        <v>22.222222222222221</v>
      </c>
    </row>
    <row r="33" spans="1:11" ht="14.1" customHeight="1" x14ac:dyDescent="0.2">
      <c r="A33" s="306">
        <v>32</v>
      </c>
      <c r="B33" s="307" t="s">
        <v>252</v>
      </c>
      <c r="C33" s="308"/>
      <c r="D33" s="113">
        <v>1.044806937848441</v>
      </c>
      <c r="E33" s="115">
        <v>253</v>
      </c>
      <c r="F33" s="114">
        <v>258</v>
      </c>
      <c r="G33" s="114">
        <v>277</v>
      </c>
      <c r="H33" s="114">
        <v>278</v>
      </c>
      <c r="I33" s="140">
        <v>276</v>
      </c>
      <c r="J33" s="115">
        <v>-23</v>
      </c>
      <c r="K33" s="116">
        <v>-8.3333333333333339</v>
      </c>
    </row>
    <row r="34" spans="1:11" ht="14.1" customHeight="1" x14ac:dyDescent="0.2">
      <c r="A34" s="306">
        <v>33</v>
      </c>
      <c r="B34" s="307" t="s">
        <v>253</v>
      </c>
      <c r="C34" s="308"/>
      <c r="D34" s="113">
        <v>0.52859797646087137</v>
      </c>
      <c r="E34" s="115">
        <v>128</v>
      </c>
      <c r="F34" s="114">
        <v>126</v>
      </c>
      <c r="G34" s="114">
        <v>133</v>
      </c>
      <c r="H34" s="114">
        <v>127</v>
      </c>
      <c r="I34" s="140">
        <v>132</v>
      </c>
      <c r="J34" s="115">
        <v>-4</v>
      </c>
      <c r="K34" s="116">
        <v>-3.0303030303030303</v>
      </c>
    </row>
    <row r="35" spans="1:11" ht="14.1" customHeight="1" x14ac:dyDescent="0.2">
      <c r="A35" s="306">
        <v>34</v>
      </c>
      <c r="B35" s="307" t="s">
        <v>254</v>
      </c>
      <c r="C35" s="308"/>
      <c r="D35" s="113">
        <v>4.8977906256452615</v>
      </c>
      <c r="E35" s="115">
        <v>1186</v>
      </c>
      <c r="F35" s="114">
        <v>1223</v>
      </c>
      <c r="G35" s="114">
        <v>1183</v>
      </c>
      <c r="H35" s="114">
        <v>1191</v>
      </c>
      <c r="I35" s="140">
        <v>1209</v>
      </c>
      <c r="J35" s="115">
        <v>-23</v>
      </c>
      <c r="K35" s="116">
        <v>-1.9023986765922249</v>
      </c>
    </row>
    <row r="36" spans="1:11" ht="14.1" customHeight="1" x14ac:dyDescent="0.2">
      <c r="A36" s="306">
        <v>41</v>
      </c>
      <c r="B36" s="307" t="s">
        <v>255</v>
      </c>
      <c r="C36" s="308"/>
      <c r="D36" s="113">
        <v>0.18170555440842454</v>
      </c>
      <c r="E36" s="115">
        <v>44</v>
      </c>
      <c r="F36" s="114">
        <v>52</v>
      </c>
      <c r="G36" s="114">
        <v>52</v>
      </c>
      <c r="H36" s="114">
        <v>54</v>
      </c>
      <c r="I36" s="140">
        <v>49</v>
      </c>
      <c r="J36" s="115">
        <v>-5</v>
      </c>
      <c r="K36" s="116">
        <v>-10.204081632653061</v>
      </c>
    </row>
    <row r="37" spans="1:11" ht="14.1" customHeight="1" x14ac:dyDescent="0.2">
      <c r="A37" s="306">
        <v>42</v>
      </c>
      <c r="B37" s="307" t="s">
        <v>256</v>
      </c>
      <c r="C37" s="308"/>
      <c r="D37" s="113">
        <v>2.8907701837703904E-2</v>
      </c>
      <c r="E37" s="115">
        <v>7</v>
      </c>
      <c r="F37" s="114">
        <v>5</v>
      </c>
      <c r="G37" s="114">
        <v>7</v>
      </c>
      <c r="H37" s="114">
        <v>5</v>
      </c>
      <c r="I37" s="140">
        <v>6</v>
      </c>
      <c r="J37" s="115">
        <v>1</v>
      </c>
      <c r="K37" s="116">
        <v>16.666666666666668</v>
      </c>
    </row>
    <row r="38" spans="1:11" ht="14.1" customHeight="1" x14ac:dyDescent="0.2">
      <c r="A38" s="306">
        <v>43</v>
      </c>
      <c r="B38" s="307" t="s">
        <v>257</v>
      </c>
      <c r="C38" s="308"/>
      <c r="D38" s="113">
        <v>0.4749122444765641</v>
      </c>
      <c r="E38" s="115">
        <v>115</v>
      </c>
      <c r="F38" s="114">
        <v>109</v>
      </c>
      <c r="G38" s="114">
        <v>110</v>
      </c>
      <c r="H38" s="114">
        <v>115</v>
      </c>
      <c r="I38" s="140">
        <v>118</v>
      </c>
      <c r="J38" s="115">
        <v>-3</v>
      </c>
      <c r="K38" s="116">
        <v>-2.5423728813559321</v>
      </c>
    </row>
    <row r="39" spans="1:11" ht="14.1" customHeight="1" x14ac:dyDescent="0.2">
      <c r="A39" s="306">
        <v>51</v>
      </c>
      <c r="B39" s="307" t="s">
        <v>258</v>
      </c>
      <c r="C39" s="308"/>
      <c r="D39" s="113">
        <v>4.9143093124096637</v>
      </c>
      <c r="E39" s="115">
        <v>1190</v>
      </c>
      <c r="F39" s="114">
        <v>1227</v>
      </c>
      <c r="G39" s="114">
        <v>1243</v>
      </c>
      <c r="H39" s="114">
        <v>1235</v>
      </c>
      <c r="I39" s="140">
        <v>1202</v>
      </c>
      <c r="J39" s="115">
        <v>-12</v>
      </c>
      <c r="K39" s="116">
        <v>-0.99833610648918469</v>
      </c>
    </row>
    <row r="40" spans="1:11" ht="14.1" customHeight="1" x14ac:dyDescent="0.2">
      <c r="A40" s="306" t="s">
        <v>259</v>
      </c>
      <c r="B40" s="307" t="s">
        <v>260</v>
      </c>
      <c r="C40" s="308"/>
      <c r="D40" s="113">
        <v>4.5385091885195123</v>
      </c>
      <c r="E40" s="115">
        <v>1099</v>
      </c>
      <c r="F40" s="114">
        <v>1135</v>
      </c>
      <c r="G40" s="114">
        <v>1157</v>
      </c>
      <c r="H40" s="114">
        <v>1151</v>
      </c>
      <c r="I40" s="140">
        <v>1125</v>
      </c>
      <c r="J40" s="115">
        <v>-26</v>
      </c>
      <c r="K40" s="116">
        <v>-2.3111111111111109</v>
      </c>
    </row>
    <row r="41" spans="1:11" ht="14.1" customHeight="1" x14ac:dyDescent="0.2">
      <c r="A41" s="306"/>
      <c r="B41" s="307" t="s">
        <v>261</v>
      </c>
      <c r="C41" s="308"/>
      <c r="D41" s="113">
        <v>3.1674581870741276</v>
      </c>
      <c r="E41" s="115">
        <v>767</v>
      </c>
      <c r="F41" s="114">
        <v>800</v>
      </c>
      <c r="G41" s="114">
        <v>815</v>
      </c>
      <c r="H41" s="114">
        <v>805</v>
      </c>
      <c r="I41" s="140">
        <v>782</v>
      </c>
      <c r="J41" s="115">
        <v>-15</v>
      </c>
      <c r="K41" s="116">
        <v>-1.918158567774936</v>
      </c>
    </row>
    <row r="42" spans="1:11" ht="14.1" customHeight="1" x14ac:dyDescent="0.2">
      <c r="A42" s="306">
        <v>52</v>
      </c>
      <c r="B42" s="307" t="s">
        <v>262</v>
      </c>
      <c r="C42" s="308"/>
      <c r="D42" s="113">
        <v>4.9184389841007636</v>
      </c>
      <c r="E42" s="115">
        <v>1191</v>
      </c>
      <c r="F42" s="114">
        <v>1297</v>
      </c>
      <c r="G42" s="114">
        <v>1291</v>
      </c>
      <c r="H42" s="114">
        <v>1147</v>
      </c>
      <c r="I42" s="140">
        <v>1139</v>
      </c>
      <c r="J42" s="115">
        <v>52</v>
      </c>
      <c r="K42" s="116">
        <v>4.5654082528533806</v>
      </c>
    </row>
    <row r="43" spans="1:11" ht="14.1" customHeight="1" x14ac:dyDescent="0.2">
      <c r="A43" s="306" t="s">
        <v>263</v>
      </c>
      <c r="B43" s="307" t="s">
        <v>264</v>
      </c>
      <c r="C43" s="308"/>
      <c r="D43" s="113">
        <v>4.7367334296923396</v>
      </c>
      <c r="E43" s="115">
        <v>1147</v>
      </c>
      <c r="F43" s="114">
        <v>1259</v>
      </c>
      <c r="G43" s="114">
        <v>1252</v>
      </c>
      <c r="H43" s="114">
        <v>1120</v>
      </c>
      <c r="I43" s="140">
        <v>1115</v>
      </c>
      <c r="J43" s="115">
        <v>32</v>
      </c>
      <c r="K43" s="116">
        <v>2.8699551569506725</v>
      </c>
    </row>
    <row r="44" spans="1:11" ht="14.1" customHeight="1" x14ac:dyDescent="0.2">
      <c r="A44" s="306">
        <v>53</v>
      </c>
      <c r="B44" s="307" t="s">
        <v>265</v>
      </c>
      <c r="C44" s="308"/>
      <c r="D44" s="113">
        <v>1.4577741069584969</v>
      </c>
      <c r="E44" s="115">
        <v>353</v>
      </c>
      <c r="F44" s="114">
        <v>372</v>
      </c>
      <c r="G44" s="114">
        <v>365</v>
      </c>
      <c r="H44" s="114">
        <v>361</v>
      </c>
      <c r="I44" s="140">
        <v>342</v>
      </c>
      <c r="J44" s="115">
        <v>11</v>
      </c>
      <c r="K44" s="116">
        <v>3.2163742690058479</v>
      </c>
    </row>
    <row r="45" spans="1:11" ht="14.1" customHeight="1" x14ac:dyDescent="0.2">
      <c r="A45" s="306" t="s">
        <v>266</v>
      </c>
      <c r="B45" s="307" t="s">
        <v>267</v>
      </c>
      <c r="C45" s="308"/>
      <c r="D45" s="113">
        <v>1.4329960768118934</v>
      </c>
      <c r="E45" s="115">
        <v>347</v>
      </c>
      <c r="F45" s="114">
        <v>366</v>
      </c>
      <c r="G45" s="114">
        <v>358</v>
      </c>
      <c r="H45" s="114">
        <v>350</v>
      </c>
      <c r="I45" s="140">
        <v>333</v>
      </c>
      <c r="J45" s="115">
        <v>14</v>
      </c>
      <c r="K45" s="116">
        <v>4.2042042042042045</v>
      </c>
    </row>
    <row r="46" spans="1:11" ht="14.1" customHeight="1" x14ac:dyDescent="0.2">
      <c r="A46" s="306">
        <v>54</v>
      </c>
      <c r="B46" s="307" t="s">
        <v>268</v>
      </c>
      <c r="C46" s="308"/>
      <c r="D46" s="113">
        <v>14.470369605616353</v>
      </c>
      <c r="E46" s="115">
        <v>3504</v>
      </c>
      <c r="F46" s="114">
        <v>3565</v>
      </c>
      <c r="G46" s="114">
        <v>3635</v>
      </c>
      <c r="H46" s="114">
        <v>3686</v>
      </c>
      <c r="I46" s="140">
        <v>3671</v>
      </c>
      <c r="J46" s="115">
        <v>-167</v>
      </c>
      <c r="K46" s="116">
        <v>-4.5491691637156091</v>
      </c>
    </row>
    <row r="47" spans="1:11" ht="14.1" customHeight="1" x14ac:dyDescent="0.2">
      <c r="A47" s="306">
        <v>61</v>
      </c>
      <c r="B47" s="307" t="s">
        <v>269</v>
      </c>
      <c r="C47" s="308"/>
      <c r="D47" s="113">
        <v>0.75160024778030143</v>
      </c>
      <c r="E47" s="115">
        <v>182</v>
      </c>
      <c r="F47" s="114">
        <v>184</v>
      </c>
      <c r="G47" s="114">
        <v>187</v>
      </c>
      <c r="H47" s="114">
        <v>189</v>
      </c>
      <c r="I47" s="140">
        <v>196</v>
      </c>
      <c r="J47" s="115">
        <v>-14</v>
      </c>
      <c r="K47" s="116">
        <v>-7.1428571428571432</v>
      </c>
    </row>
    <row r="48" spans="1:11" ht="14.1" customHeight="1" x14ac:dyDescent="0.2">
      <c r="A48" s="306">
        <v>62</v>
      </c>
      <c r="B48" s="307" t="s">
        <v>270</v>
      </c>
      <c r="C48" s="308"/>
      <c r="D48" s="113">
        <v>12.401404088374974</v>
      </c>
      <c r="E48" s="115">
        <v>3003</v>
      </c>
      <c r="F48" s="114">
        <v>3060</v>
      </c>
      <c r="G48" s="114">
        <v>3071</v>
      </c>
      <c r="H48" s="114">
        <v>3140</v>
      </c>
      <c r="I48" s="140">
        <v>3093</v>
      </c>
      <c r="J48" s="115">
        <v>-90</v>
      </c>
      <c r="K48" s="116">
        <v>-2.9097963142580019</v>
      </c>
    </row>
    <row r="49" spans="1:11" ht="14.1" customHeight="1" x14ac:dyDescent="0.2">
      <c r="A49" s="306">
        <v>63</v>
      </c>
      <c r="B49" s="307" t="s">
        <v>271</v>
      </c>
      <c r="C49" s="308"/>
      <c r="D49" s="113">
        <v>7.751393764195746</v>
      </c>
      <c r="E49" s="115">
        <v>1877</v>
      </c>
      <c r="F49" s="114">
        <v>2182</v>
      </c>
      <c r="G49" s="114">
        <v>2294</v>
      </c>
      <c r="H49" s="114">
        <v>2263</v>
      </c>
      <c r="I49" s="140">
        <v>2113</v>
      </c>
      <c r="J49" s="115">
        <v>-236</v>
      </c>
      <c r="K49" s="116">
        <v>-11.168954093705631</v>
      </c>
    </row>
    <row r="50" spans="1:11" ht="14.1" customHeight="1" x14ac:dyDescent="0.2">
      <c r="A50" s="306" t="s">
        <v>272</v>
      </c>
      <c r="B50" s="307" t="s">
        <v>273</v>
      </c>
      <c r="C50" s="308"/>
      <c r="D50" s="113">
        <v>0.48730125954986581</v>
      </c>
      <c r="E50" s="115">
        <v>118</v>
      </c>
      <c r="F50" s="114">
        <v>128</v>
      </c>
      <c r="G50" s="114">
        <v>130</v>
      </c>
      <c r="H50" s="114">
        <v>133</v>
      </c>
      <c r="I50" s="140">
        <v>138</v>
      </c>
      <c r="J50" s="115">
        <v>-20</v>
      </c>
      <c r="K50" s="116">
        <v>-14.492753623188406</v>
      </c>
    </row>
    <row r="51" spans="1:11" ht="14.1" customHeight="1" x14ac:dyDescent="0.2">
      <c r="A51" s="306" t="s">
        <v>274</v>
      </c>
      <c r="B51" s="307" t="s">
        <v>275</v>
      </c>
      <c r="C51" s="308"/>
      <c r="D51" s="113">
        <v>6.8882923807557299</v>
      </c>
      <c r="E51" s="115">
        <v>1668</v>
      </c>
      <c r="F51" s="114">
        <v>1950</v>
      </c>
      <c r="G51" s="114">
        <v>2029</v>
      </c>
      <c r="H51" s="114">
        <v>1993</v>
      </c>
      <c r="I51" s="140">
        <v>1877</v>
      </c>
      <c r="J51" s="115">
        <v>-209</v>
      </c>
      <c r="K51" s="116">
        <v>-11.134789557805007</v>
      </c>
    </row>
    <row r="52" spans="1:11" ht="14.1" customHeight="1" x14ac:dyDescent="0.2">
      <c r="A52" s="306">
        <v>71</v>
      </c>
      <c r="B52" s="307" t="s">
        <v>276</v>
      </c>
      <c r="C52" s="308"/>
      <c r="D52" s="113">
        <v>15.019615940532727</v>
      </c>
      <c r="E52" s="115">
        <v>3637</v>
      </c>
      <c r="F52" s="114">
        <v>3739</v>
      </c>
      <c r="G52" s="114">
        <v>3740</v>
      </c>
      <c r="H52" s="114">
        <v>3727</v>
      </c>
      <c r="I52" s="140">
        <v>3764</v>
      </c>
      <c r="J52" s="115">
        <v>-127</v>
      </c>
      <c r="K52" s="116">
        <v>-3.3740701381509033</v>
      </c>
    </row>
    <row r="53" spans="1:11" ht="14.1" customHeight="1" x14ac:dyDescent="0.2">
      <c r="A53" s="306" t="s">
        <v>277</v>
      </c>
      <c r="B53" s="307" t="s">
        <v>278</v>
      </c>
      <c r="C53" s="308"/>
      <c r="D53" s="113">
        <v>1.1150113565971504</v>
      </c>
      <c r="E53" s="115">
        <v>270</v>
      </c>
      <c r="F53" s="114">
        <v>274</v>
      </c>
      <c r="G53" s="114">
        <v>276</v>
      </c>
      <c r="H53" s="114">
        <v>267</v>
      </c>
      <c r="I53" s="140">
        <v>268</v>
      </c>
      <c r="J53" s="115">
        <v>2</v>
      </c>
      <c r="K53" s="116">
        <v>0.74626865671641796</v>
      </c>
    </row>
    <row r="54" spans="1:11" ht="14.1" customHeight="1" x14ac:dyDescent="0.2">
      <c r="A54" s="306" t="s">
        <v>279</v>
      </c>
      <c r="B54" s="307" t="s">
        <v>280</v>
      </c>
      <c r="C54" s="308"/>
      <c r="D54" s="113">
        <v>13.504026429898824</v>
      </c>
      <c r="E54" s="115">
        <v>3270</v>
      </c>
      <c r="F54" s="114">
        <v>3365</v>
      </c>
      <c r="G54" s="114">
        <v>3371</v>
      </c>
      <c r="H54" s="114">
        <v>3364</v>
      </c>
      <c r="I54" s="140">
        <v>3393</v>
      </c>
      <c r="J54" s="115">
        <v>-123</v>
      </c>
      <c r="K54" s="116">
        <v>-3.6251105216622457</v>
      </c>
    </row>
    <row r="55" spans="1:11" ht="14.1" customHeight="1" x14ac:dyDescent="0.2">
      <c r="A55" s="306">
        <v>72</v>
      </c>
      <c r="B55" s="307" t="s">
        <v>281</v>
      </c>
      <c r="C55" s="308"/>
      <c r="D55" s="113">
        <v>1.8170555440842453</v>
      </c>
      <c r="E55" s="115">
        <v>440</v>
      </c>
      <c r="F55" s="114">
        <v>431</v>
      </c>
      <c r="G55" s="114">
        <v>433</v>
      </c>
      <c r="H55" s="114">
        <v>426</v>
      </c>
      <c r="I55" s="140">
        <v>418</v>
      </c>
      <c r="J55" s="115">
        <v>22</v>
      </c>
      <c r="K55" s="116">
        <v>5.2631578947368425</v>
      </c>
    </row>
    <row r="56" spans="1:11" ht="14.1" customHeight="1" x14ac:dyDescent="0.2">
      <c r="A56" s="306" t="s">
        <v>282</v>
      </c>
      <c r="B56" s="307" t="s">
        <v>283</v>
      </c>
      <c r="C56" s="308"/>
      <c r="D56" s="113">
        <v>0.26842865992153625</v>
      </c>
      <c r="E56" s="115">
        <v>65</v>
      </c>
      <c r="F56" s="114">
        <v>67</v>
      </c>
      <c r="G56" s="114">
        <v>67</v>
      </c>
      <c r="H56" s="114">
        <v>57</v>
      </c>
      <c r="I56" s="140">
        <v>52</v>
      </c>
      <c r="J56" s="115">
        <v>13</v>
      </c>
      <c r="K56" s="116">
        <v>25</v>
      </c>
    </row>
    <row r="57" spans="1:11" ht="14.1" customHeight="1" x14ac:dyDescent="0.2">
      <c r="A57" s="306" t="s">
        <v>284</v>
      </c>
      <c r="B57" s="307" t="s">
        <v>285</v>
      </c>
      <c r="C57" s="308"/>
      <c r="D57" s="113">
        <v>1.0489366095395416</v>
      </c>
      <c r="E57" s="115">
        <v>254</v>
      </c>
      <c r="F57" s="114">
        <v>249</v>
      </c>
      <c r="G57" s="114">
        <v>253</v>
      </c>
      <c r="H57" s="114">
        <v>258</v>
      </c>
      <c r="I57" s="140">
        <v>259</v>
      </c>
      <c r="J57" s="115">
        <v>-5</v>
      </c>
      <c r="K57" s="116">
        <v>-1.9305019305019304</v>
      </c>
    </row>
    <row r="58" spans="1:11" ht="14.1" customHeight="1" x14ac:dyDescent="0.2">
      <c r="A58" s="306">
        <v>73</v>
      </c>
      <c r="B58" s="307" t="s">
        <v>286</v>
      </c>
      <c r="C58" s="308"/>
      <c r="D58" s="113">
        <v>0.95395416064422878</v>
      </c>
      <c r="E58" s="115">
        <v>231</v>
      </c>
      <c r="F58" s="114">
        <v>233</v>
      </c>
      <c r="G58" s="114">
        <v>219</v>
      </c>
      <c r="H58" s="114">
        <v>219</v>
      </c>
      <c r="I58" s="140">
        <v>217</v>
      </c>
      <c r="J58" s="115">
        <v>14</v>
      </c>
      <c r="K58" s="116">
        <v>6.4516129032258061</v>
      </c>
    </row>
    <row r="59" spans="1:11" ht="14.1" customHeight="1" x14ac:dyDescent="0.2">
      <c r="A59" s="306" t="s">
        <v>287</v>
      </c>
      <c r="B59" s="307" t="s">
        <v>288</v>
      </c>
      <c r="C59" s="308"/>
      <c r="D59" s="113">
        <v>0.57402436506297749</v>
      </c>
      <c r="E59" s="115">
        <v>139</v>
      </c>
      <c r="F59" s="114">
        <v>137</v>
      </c>
      <c r="G59" s="114">
        <v>129</v>
      </c>
      <c r="H59" s="114">
        <v>124</v>
      </c>
      <c r="I59" s="140">
        <v>124</v>
      </c>
      <c r="J59" s="115">
        <v>15</v>
      </c>
      <c r="K59" s="116">
        <v>12.096774193548388</v>
      </c>
    </row>
    <row r="60" spans="1:11" ht="14.1" customHeight="1" x14ac:dyDescent="0.2">
      <c r="A60" s="306">
        <v>81</v>
      </c>
      <c r="B60" s="307" t="s">
        <v>289</v>
      </c>
      <c r="C60" s="308"/>
      <c r="D60" s="113">
        <v>4.3361552756555852</v>
      </c>
      <c r="E60" s="115">
        <v>1050</v>
      </c>
      <c r="F60" s="114">
        <v>1040</v>
      </c>
      <c r="G60" s="114">
        <v>1049</v>
      </c>
      <c r="H60" s="114">
        <v>1034</v>
      </c>
      <c r="I60" s="140">
        <v>1028</v>
      </c>
      <c r="J60" s="115">
        <v>22</v>
      </c>
      <c r="K60" s="116">
        <v>2.1400778210116731</v>
      </c>
    </row>
    <row r="61" spans="1:11" ht="14.1" customHeight="1" x14ac:dyDescent="0.2">
      <c r="A61" s="306" t="s">
        <v>290</v>
      </c>
      <c r="B61" s="307" t="s">
        <v>291</v>
      </c>
      <c r="C61" s="308"/>
      <c r="D61" s="113">
        <v>1.3380136279165806</v>
      </c>
      <c r="E61" s="115">
        <v>324</v>
      </c>
      <c r="F61" s="114">
        <v>322</v>
      </c>
      <c r="G61" s="114">
        <v>332</v>
      </c>
      <c r="H61" s="114">
        <v>338</v>
      </c>
      <c r="I61" s="140">
        <v>330</v>
      </c>
      <c r="J61" s="115">
        <v>-6</v>
      </c>
      <c r="K61" s="116">
        <v>-1.8181818181818181</v>
      </c>
    </row>
    <row r="62" spans="1:11" ht="14.1" customHeight="1" x14ac:dyDescent="0.2">
      <c r="A62" s="306" t="s">
        <v>292</v>
      </c>
      <c r="B62" s="307" t="s">
        <v>293</v>
      </c>
      <c r="C62" s="308"/>
      <c r="D62" s="113">
        <v>1.6394796613669214</v>
      </c>
      <c r="E62" s="115">
        <v>397</v>
      </c>
      <c r="F62" s="114">
        <v>381</v>
      </c>
      <c r="G62" s="114">
        <v>381</v>
      </c>
      <c r="H62" s="114">
        <v>365</v>
      </c>
      <c r="I62" s="140">
        <v>357</v>
      </c>
      <c r="J62" s="115">
        <v>40</v>
      </c>
      <c r="K62" s="116">
        <v>11.204481792717086</v>
      </c>
    </row>
    <row r="63" spans="1:11" ht="14.1" customHeight="1" x14ac:dyDescent="0.2">
      <c r="A63" s="306"/>
      <c r="B63" s="307" t="s">
        <v>294</v>
      </c>
      <c r="C63" s="308"/>
      <c r="D63" s="113">
        <v>1.2347718356390667</v>
      </c>
      <c r="E63" s="115">
        <v>299</v>
      </c>
      <c r="F63" s="114">
        <v>301</v>
      </c>
      <c r="G63" s="114">
        <v>303</v>
      </c>
      <c r="H63" s="114">
        <v>291</v>
      </c>
      <c r="I63" s="140">
        <v>294</v>
      </c>
      <c r="J63" s="115">
        <v>5</v>
      </c>
      <c r="K63" s="116">
        <v>1.7006802721088434</v>
      </c>
    </row>
    <row r="64" spans="1:11" ht="14.1" customHeight="1" x14ac:dyDescent="0.2">
      <c r="A64" s="306" t="s">
        <v>295</v>
      </c>
      <c r="B64" s="307" t="s">
        <v>296</v>
      </c>
      <c r="C64" s="308"/>
      <c r="D64" s="113">
        <v>0.19409456948172621</v>
      </c>
      <c r="E64" s="115">
        <v>47</v>
      </c>
      <c r="F64" s="114">
        <v>45</v>
      </c>
      <c r="G64" s="114">
        <v>50</v>
      </c>
      <c r="H64" s="114">
        <v>47</v>
      </c>
      <c r="I64" s="140">
        <v>42</v>
      </c>
      <c r="J64" s="115">
        <v>5</v>
      </c>
      <c r="K64" s="116">
        <v>11.904761904761905</v>
      </c>
    </row>
    <row r="65" spans="1:11" ht="14.1" customHeight="1" x14ac:dyDescent="0.2">
      <c r="A65" s="306" t="s">
        <v>297</v>
      </c>
      <c r="B65" s="307" t="s">
        <v>298</v>
      </c>
      <c r="C65" s="308"/>
      <c r="D65" s="113">
        <v>0.73508156101589928</v>
      </c>
      <c r="E65" s="115">
        <v>178</v>
      </c>
      <c r="F65" s="114">
        <v>179</v>
      </c>
      <c r="G65" s="114">
        <v>182</v>
      </c>
      <c r="H65" s="114">
        <v>183</v>
      </c>
      <c r="I65" s="140">
        <v>199</v>
      </c>
      <c r="J65" s="115">
        <v>-21</v>
      </c>
      <c r="K65" s="116">
        <v>-10.552763819095478</v>
      </c>
    </row>
    <row r="66" spans="1:11" ht="14.1" customHeight="1" x14ac:dyDescent="0.2">
      <c r="A66" s="306">
        <v>82</v>
      </c>
      <c r="B66" s="307" t="s">
        <v>299</v>
      </c>
      <c r="C66" s="308"/>
      <c r="D66" s="113">
        <v>2.2093743547387983</v>
      </c>
      <c r="E66" s="115">
        <v>535</v>
      </c>
      <c r="F66" s="114">
        <v>565</v>
      </c>
      <c r="G66" s="114">
        <v>557</v>
      </c>
      <c r="H66" s="114">
        <v>561</v>
      </c>
      <c r="I66" s="140">
        <v>535</v>
      </c>
      <c r="J66" s="115">
        <v>0</v>
      </c>
      <c r="K66" s="116">
        <v>0</v>
      </c>
    </row>
    <row r="67" spans="1:11" ht="14.1" customHeight="1" x14ac:dyDescent="0.2">
      <c r="A67" s="306" t="s">
        <v>300</v>
      </c>
      <c r="B67" s="307" t="s">
        <v>301</v>
      </c>
      <c r="C67" s="308"/>
      <c r="D67" s="113">
        <v>1.1852157753458601</v>
      </c>
      <c r="E67" s="115">
        <v>287</v>
      </c>
      <c r="F67" s="114">
        <v>296</v>
      </c>
      <c r="G67" s="114">
        <v>295</v>
      </c>
      <c r="H67" s="114">
        <v>292</v>
      </c>
      <c r="I67" s="140">
        <v>286</v>
      </c>
      <c r="J67" s="115">
        <v>1</v>
      </c>
      <c r="K67" s="116">
        <v>0.34965034965034963</v>
      </c>
    </row>
    <row r="68" spans="1:11" ht="14.1" customHeight="1" x14ac:dyDescent="0.2">
      <c r="A68" s="306" t="s">
        <v>302</v>
      </c>
      <c r="B68" s="307" t="s">
        <v>303</v>
      </c>
      <c r="C68" s="308"/>
      <c r="D68" s="113">
        <v>0.73095188932479871</v>
      </c>
      <c r="E68" s="115">
        <v>177</v>
      </c>
      <c r="F68" s="114">
        <v>202</v>
      </c>
      <c r="G68" s="114">
        <v>191</v>
      </c>
      <c r="H68" s="114">
        <v>195</v>
      </c>
      <c r="I68" s="140">
        <v>181</v>
      </c>
      <c r="J68" s="115">
        <v>-4</v>
      </c>
      <c r="K68" s="116">
        <v>-2.2099447513812156</v>
      </c>
    </row>
    <row r="69" spans="1:11" ht="14.1" customHeight="1" x14ac:dyDescent="0.2">
      <c r="A69" s="306">
        <v>83</v>
      </c>
      <c r="B69" s="307" t="s">
        <v>304</v>
      </c>
      <c r="C69" s="308"/>
      <c r="D69" s="113">
        <v>3.6423704315506917</v>
      </c>
      <c r="E69" s="115">
        <v>882</v>
      </c>
      <c r="F69" s="114">
        <v>917</v>
      </c>
      <c r="G69" s="114">
        <v>911</v>
      </c>
      <c r="H69" s="114">
        <v>925</v>
      </c>
      <c r="I69" s="140">
        <v>898</v>
      </c>
      <c r="J69" s="115">
        <v>-16</v>
      </c>
      <c r="K69" s="116">
        <v>-1.7817371937639199</v>
      </c>
    </row>
    <row r="70" spans="1:11" ht="14.1" customHeight="1" x14ac:dyDescent="0.2">
      <c r="A70" s="306" t="s">
        <v>305</v>
      </c>
      <c r="B70" s="307" t="s">
        <v>306</v>
      </c>
      <c r="C70" s="308"/>
      <c r="D70" s="113">
        <v>2.5356184183357424</v>
      </c>
      <c r="E70" s="115">
        <v>614</v>
      </c>
      <c r="F70" s="114">
        <v>639</v>
      </c>
      <c r="G70" s="114">
        <v>635</v>
      </c>
      <c r="H70" s="114">
        <v>634</v>
      </c>
      <c r="I70" s="140">
        <v>612</v>
      </c>
      <c r="J70" s="115">
        <v>2</v>
      </c>
      <c r="K70" s="116">
        <v>0.32679738562091504</v>
      </c>
    </row>
    <row r="71" spans="1:11" ht="14.1" customHeight="1" x14ac:dyDescent="0.2">
      <c r="A71" s="306"/>
      <c r="B71" s="307" t="s">
        <v>307</v>
      </c>
      <c r="C71" s="308"/>
      <c r="D71" s="113">
        <v>1.6849060499690274</v>
      </c>
      <c r="E71" s="115">
        <v>408</v>
      </c>
      <c r="F71" s="114">
        <v>416</v>
      </c>
      <c r="G71" s="114">
        <v>409</v>
      </c>
      <c r="H71" s="114">
        <v>419</v>
      </c>
      <c r="I71" s="140">
        <v>405</v>
      </c>
      <c r="J71" s="115">
        <v>3</v>
      </c>
      <c r="K71" s="116">
        <v>0.7407407407407407</v>
      </c>
    </row>
    <row r="72" spans="1:11" ht="14.1" customHeight="1" x14ac:dyDescent="0.2">
      <c r="A72" s="306">
        <v>84</v>
      </c>
      <c r="B72" s="307" t="s">
        <v>308</v>
      </c>
      <c r="C72" s="308"/>
      <c r="D72" s="113">
        <v>1.7509807970266364</v>
      </c>
      <c r="E72" s="115">
        <v>424</v>
      </c>
      <c r="F72" s="114">
        <v>524</v>
      </c>
      <c r="G72" s="114">
        <v>467</v>
      </c>
      <c r="H72" s="114">
        <v>455</v>
      </c>
      <c r="I72" s="140">
        <v>436</v>
      </c>
      <c r="J72" s="115">
        <v>-12</v>
      </c>
      <c r="K72" s="116">
        <v>-2.7522935779816513</v>
      </c>
    </row>
    <row r="73" spans="1:11" ht="14.1" customHeight="1" x14ac:dyDescent="0.2">
      <c r="A73" s="306" t="s">
        <v>309</v>
      </c>
      <c r="B73" s="307" t="s">
        <v>310</v>
      </c>
      <c r="C73" s="308"/>
      <c r="D73" s="113">
        <v>0.64009911212058646</v>
      </c>
      <c r="E73" s="115">
        <v>155</v>
      </c>
      <c r="F73" s="114">
        <v>241</v>
      </c>
      <c r="G73" s="114">
        <v>202</v>
      </c>
      <c r="H73" s="114">
        <v>194</v>
      </c>
      <c r="I73" s="140">
        <v>166</v>
      </c>
      <c r="J73" s="115">
        <v>-11</v>
      </c>
      <c r="K73" s="116">
        <v>-6.6265060240963853</v>
      </c>
    </row>
    <row r="74" spans="1:11" ht="14.1" customHeight="1" x14ac:dyDescent="0.2">
      <c r="A74" s="306" t="s">
        <v>311</v>
      </c>
      <c r="B74" s="307" t="s">
        <v>312</v>
      </c>
      <c r="C74" s="308"/>
      <c r="D74" s="113">
        <v>4.1296716911005574E-2</v>
      </c>
      <c r="E74" s="115">
        <v>10</v>
      </c>
      <c r="F74" s="114">
        <v>11</v>
      </c>
      <c r="G74" s="114">
        <v>15</v>
      </c>
      <c r="H74" s="114">
        <v>14</v>
      </c>
      <c r="I74" s="140">
        <v>17</v>
      </c>
      <c r="J74" s="115">
        <v>-7</v>
      </c>
      <c r="K74" s="116">
        <v>-41.176470588235297</v>
      </c>
    </row>
    <row r="75" spans="1:11" ht="14.1" customHeight="1" x14ac:dyDescent="0.2">
      <c r="A75" s="306" t="s">
        <v>313</v>
      </c>
      <c r="B75" s="307" t="s">
        <v>314</v>
      </c>
      <c r="C75" s="308"/>
      <c r="D75" s="113">
        <v>1.2389015073301672E-2</v>
      </c>
      <c r="E75" s="115">
        <v>3</v>
      </c>
      <c r="F75" s="114">
        <v>4</v>
      </c>
      <c r="G75" s="114">
        <v>5</v>
      </c>
      <c r="H75" s="114">
        <v>12</v>
      </c>
      <c r="I75" s="140">
        <v>11</v>
      </c>
      <c r="J75" s="115">
        <v>-8</v>
      </c>
      <c r="K75" s="116">
        <v>-72.727272727272734</v>
      </c>
    </row>
    <row r="76" spans="1:11" ht="14.1" customHeight="1" x14ac:dyDescent="0.2">
      <c r="A76" s="306">
        <v>91</v>
      </c>
      <c r="B76" s="307" t="s">
        <v>315</v>
      </c>
      <c r="C76" s="308"/>
      <c r="D76" s="113">
        <v>7.8463762130910594E-2</v>
      </c>
      <c r="E76" s="115">
        <v>19</v>
      </c>
      <c r="F76" s="114">
        <v>22</v>
      </c>
      <c r="G76" s="114">
        <v>18</v>
      </c>
      <c r="H76" s="114">
        <v>21</v>
      </c>
      <c r="I76" s="140">
        <v>22</v>
      </c>
      <c r="J76" s="115">
        <v>-3</v>
      </c>
      <c r="K76" s="116">
        <v>-13.636363636363637</v>
      </c>
    </row>
    <row r="77" spans="1:11" ht="14.1" customHeight="1" x14ac:dyDescent="0.2">
      <c r="A77" s="306">
        <v>92</v>
      </c>
      <c r="B77" s="307" t="s">
        <v>316</v>
      </c>
      <c r="C77" s="308"/>
      <c r="D77" s="113">
        <v>0.52859797646087137</v>
      </c>
      <c r="E77" s="115">
        <v>128</v>
      </c>
      <c r="F77" s="114">
        <v>142</v>
      </c>
      <c r="G77" s="114">
        <v>153</v>
      </c>
      <c r="H77" s="114">
        <v>163</v>
      </c>
      <c r="I77" s="140">
        <v>157</v>
      </c>
      <c r="J77" s="115">
        <v>-29</v>
      </c>
      <c r="K77" s="116">
        <v>-18.471337579617835</v>
      </c>
    </row>
    <row r="78" spans="1:11" ht="14.1" customHeight="1" x14ac:dyDescent="0.2">
      <c r="A78" s="306">
        <v>93</v>
      </c>
      <c r="B78" s="307" t="s">
        <v>317</v>
      </c>
      <c r="C78" s="308"/>
      <c r="D78" s="113">
        <v>0.11563080735081561</v>
      </c>
      <c r="E78" s="115">
        <v>28</v>
      </c>
      <c r="F78" s="114">
        <v>25</v>
      </c>
      <c r="G78" s="114">
        <v>23</v>
      </c>
      <c r="H78" s="114">
        <v>24</v>
      </c>
      <c r="I78" s="140">
        <v>21</v>
      </c>
      <c r="J78" s="115">
        <v>7</v>
      </c>
      <c r="K78" s="116">
        <v>33.333333333333336</v>
      </c>
    </row>
    <row r="79" spans="1:11" ht="14.1" customHeight="1" x14ac:dyDescent="0.2">
      <c r="A79" s="306">
        <v>94</v>
      </c>
      <c r="B79" s="307" t="s">
        <v>318</v>
      </c>
      <c r="C79" s="308"/>
      <c r="D79" s="113">
        <v>0.76398926285360313</v>
      </c>
      <c r="E79" s="115">
        <v>185</v>
      </c>
      <c r="F79" s="114">
        <v>181</v>
      </c>
      <c r="G79" s="114">
        <v>173</v>
      </c>
      <c r="H79" s="114">
        <v>152</v>
      </c>
      <c r="I79" s="140">
        <v>160</v>
      </c>
      <c r="J79" s="115">
        <v>25</v>
      </c>
      <c r="K79" s="116">
        <v>15.625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4.0883749741895521</v>
      </c>
      <c r="E81" s="143">
        <v>990</v>
      </c>
      <c r="F81" s="144">
        <v>1024</v>
      </c>
      <c r="G81" s="144">
        <v>1003</v>
      </c>
      <c r="H81" s="144">
        <v>1018</v>
      </c>
      <c r="I81" s="145">
        <v>990</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7158</v>
      </c>
      <c r="G12" s="536">
        <v>5495</v>
      </c>
      <c r="H12" s="536">
        <v>9007</v>
      </c>
      <c r="I12" s="536">
        <v>6598</v>
      </c>
      <c r="J12" s="537">
        <v>6954</v>
      </c>
      <c r="K12" s="538">
        <v>204</v>
      </c>
      <c r="L12" s="349">
        <v>2.9335634167385676</v>
      </c>
    </row>
    <row r="13" spans="1:17" s="110" customFormat="1" ht="15" customHeight="1" x14ac:dyDescent="0.2">
      <c r="A13" s="350" t="s">
        <v>344</v>
      </c>
      <c r="B13" s="351" t="s">
        <v>345</v>
      </c>
      <c r="C13" s="347"/>
      <c r="D13" s="347"/>
      <c r="E13" s="348"/>
      <c r="F13" s="536">
        <v>4112</v>
      </c>
      <c r="G13" s="536">
        <v>2984</v>
      </c>
      <c r="H13" s="536">
        <v>5178</v>
      </c>
      <c r="I13" s="536">
        <v>3908</v>
      </c>
      <c r="J13" s="537">
        <v>4035</v>
      </c>
      <c r="K13" s="538">
        <v>77</v>
      </c>
      <c r="L13" s="349">
        <v>1.9083023543990087</v>
      </c>
    </row>
    <row r="14" spans="1:17" s="110" customFormat="1" ht="22.5" customHeight="1" x14ac:dyDescent="0.2">
      <c r="A14" s="350"/>
      <c r="B14" s="351" t="s">
        <v>346</v>
      </c>
      <c r="C14" s="347"/>
      <c r="D14" s="347"/>
      <c r="E14" s="348"/>
      <c r="F14" s="536">
        <v>3046</v>
      </c>
      <c r="G14" s="536">
        <v>2511</v>
      </c>
      <c r="H14" s="536">
        <v>3829</v>
      </c>
      <c r="I14" s="536">
        <v>2690</v>
      </c>
      <c r="J14" s="537">
        <v>2919</v>
      </c>
      <c r="K14" s="538">
        <v>127</v>
      </c>
      <c r="L14" s="349">
        <v>4.3508050702295309</v>
      </c>
    </row>
    <row r="15" spans="1:17" s="110" customFormat="1" ht="15" customHeight="1" x14ac:dyDescent="0.2">
      <c r="A15" s="350" t="s">
        <v>347</v>
      </c>
      <c r="B15" s="351" t="s">
        <v>108</v>
      </c>
      <c r="C15" s="347"/>
      <c r="D15" s="347"/>
      <c r="E15" s="348"/>
      <c r="F15" s="536">
        <v>1391</v>
      </c>
      <c r="G15" s="536">
        <v>1267</v>
      </c>
      <c r="H15" s="536">
        <v>3434</v>
      </c>
      <c r="I15" s="536">
        <v>1431</v>
      </c>
      <c r="J15" s="537">
        <v>1390</v>
      </c>
      <c r="K15" s="538">
        <v>1</v>
      </c>
      <c r="L15" s="349">
        <v>7.1942446043165464E-2</v>
      </c>
    </row>
    <row r="16" spans="1:17" s="110" customFormat="1" ht="15" customHeight="1" x14ac:dyDescent="0.2">
      <c r="A16" s="350"/>
      <c r="B16" s="351" t="s">
        <v>109</v>
      </c>
      <c r="C16" s="347"/>
      <c r="D16" s="347"/>
      <c r="E16" s="348"/>
      <c r="F16" s="536">
        <v>4832</v>
      </c>
      <c r="G16" s="536">
        <v>3633</v>
      </c>
      <c r="H16" s="536">
        <v>4834</v>
      </c>
      <c r="I16" s="536">
        <v>4538</v>
      </c>
      <c r="J16" s="537">
        <v>4848</v>
      </c>
      <c r="K16" s="538">
        <v>-16</v>
      </c>
      <c r="L16" s="349">
        <v>-0.33003300330033003</v>
      </c>
    </row>
    <row r="17" spans="1:12" s="110" customFormat="1" ht="15" customHeight="1" x14ac:dyDescent="0.2">
      <c r="A17" s="350"/>
      <c r="B17" s="351" t="s">
        <v>110</v>
      </c>
      <c r="C17" s="347"/>
      <c r="D17" s="347"/>
      <c r="E17" s="348"/>
      <c r="F17" s="536">
        <v>825</v>
      </c>
      <c r="G17" s="536">
        <v>511</v>
      </c>
      <c r="H17" s="536">
        <v>638</v>
      </c>
      <c r="I17" s="536">
        <v>569</v>
      </c>
      <c r="J17" s="537">
        <v>624</v>
      </c>
      <c r="K17" s="538">
        <v>201</v>
      </c>
      <c r="L17" s="349">
        <v>32.21153846153846</v>
      </c>
    </row>
    <row r="18" spans="1:12" s="110" customFormat="1" ht="15" customHeight="1" x14ac:dyDescent="0.2">
      <c r="A18" s="350"/>
      <c r="B18" s="351" t="s">
        <v>111</v>
      </c>
      <c r="C18" s="347"/>
      <c r="D18" s="347"/>
      <c r="E18" s="348"/>
      <c r="F18" s="536">
        <v>110</v>
      </c>
      <c r="G18" s="536">
        <v>84</v>
      </c>
      <c r="H18" s="536">
        <v>101</v>
      </c>
      <c r="I18" s="536">
        <v>60</v>
      </c>
      <c r="J18" s="537">
        <v>92</v>
      </c>
      <c r="K18" s="538">
        <v>18</v>
      </c>
      <c r="L18" s="349">
        <v>19.565217391304348</v>
      </c>
    </row>
    <row r="19" spans="1:12" s="110" customFormat="1" ht="15" customHeight="1" x14ac:dyDescent="0.2">
      <c r="A19" s="118" t="s">
        <v>113</v>
      </c>
      <c r="B19" s="119" t="s">
        <v>181</v>
      </c>
      <c r="C19" s="347"/>
      <c r="D19" s="347"/>
      <c r="E19" s="348"/>
      <c r="F19" s="536">
        <v>4442</v>
      </c>
      <c r="G19" s="536">
        <v>3223</v>
      </c>
      <c r="H19" s="536">
        <v>6313</v>
      </c>
      <c r="I19" s="536">
        <v>4294</v>
      </c>
      <c r="J19" s="537">
        <v>4493</v>
      </c>
      <c r="K19" s="538">
        <v>-51</v>
      </c>
      <c r="L19" s="349">
        <v>-1.1350990429557088</v>
      </c>
    </row>
    <row r="20" spans="1:12" s="110" customFormat="1" ht="15" customHeight="1" x14ac:dyDescent="0.2">
      <c r="A20" s="118"/>
      <c r="B20" s="119" t="s">
        <v>182</v>
      </c>
      <c r="C20" s="347"/>
      <c r="D20" s="347"/>
      <c r="E20" s="348"/>
      <c r="F20" s="536">
        <v>2716</v>
      </c>
      <c r="G20" s="536">
        <v>2272</v>
      </c>
      <c r="H20" s="536">
        <v>2694</v>
      </c>
      <c r="I20" s="536">
        <v>2304</v>
      </c>
      <c r="J20" s="537">
        <v>2461</v>
      </c>
      <c r="K20" s="538">
        <v>255</v>
      </c>
      <c r="L20" s="349">
        <v>10.361641609101991</v>
      </c>
    </row>
    <row r="21" spans="1:12" s="110" customFormat="1" ht="15" customHeight="1" x14ac:dyDescent="0.2">
      <c r="A21" s="118" t="s">
        <v>113</v>
      </c>
      <c r="B21" s="119" t="s">
        <v>116</v>
      </c>
      <c r="C21" s="347"/>
      <c r="D21" s="347"/>
      <c r="E21" s="348"/>
      <c r="F21" s="536">
        <v>4776</v>
      </c>
      <c r="G21" s="536">
        <v>3812</v>
      </c>
      <c r="H21" s="536">
        <v>6575</v>
      </c>
      <c r="I21" s="536">
        <v>4359</v>
      </c>
      <c r="J21" s="537">
        <v>4713</v>
      </c>
      <c r="K21" s="538">
        <v>63</v>
      </c>
      <c r="L21" s="349">
        <v>1.336728198599618</v>
      </c>
    </row>
    <row r="22" spans="1:12" s="110" customFormat="1" ht="15" customHeight="1" x14ac:dyDescent="0.2">
      <c r="A22" s="118"/>
      <c r="B22" s="119" t="s">
        <v>117</v>
      </c>
      <c r="C22" s="347"/>
      <c r="D22" s="347"/>
      <c r="E22" s="348"/>
      <c r="F22" s="536">
        <v>2376</v>
      </c>
      <c r="G22" s="536">
        <v>1683</v>
      </c>
      <c r="H22" s="536">
        <v>2422</v>
      </c>
      <c r="I22" s="536">
        <v>2235</v>
      </c>
      <c r="J22" s="537">
        <v>2230</v>
      </c>
      <c r="K22" s="538">
        <v>146</v>
      </c>
      <c r="L22" s="349">
        <v>6.5470852017937222</v>
      </c>
    </row>
    <row r="23" spans="1:12" s="110" customFormat="1" ht="15" customHeight="1" x14ac:dyDescent="0.2">
      <c r="A23" s="352" t="s">
        <v>347</v>
      </c>
      <c r="B23" s="353" t="s">
        <v>193</v>
      </c>
      <c r="C23" s="354"/>
      <c r="D23" s="354"/>
      <c r="E23" s="355"/>
      <c r="F23" s="539">
        <v>166</v>
      </c>
      <c r="G23" s="539">
        <v>273</v>
      </c>
      <c r="H23" s="539">
        <v>1592</v>
      </c>
      <c r="I23" s="539">
        <v>148</v>
      </c>
      <c r="J23" s="540">
        <v>152</v>
      </c>
      <c r="K23" s="541">
        <v>14</v>
      </c>
      <c r="L23" s="356">
        <v>9.2105263157894743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35.4</v>
      </c>
      <c r="G25" s="542">
        <v>39.700000000000003</v>
      </c>
      <c r="H25" s="542">
        <v>38.6</v>
      </c>
      <c r="I25" s="542">
        <v>38.799999999999997</v>
      </c>
      <c r="J25" s="542">
        <v>34.200000000000003</v>
      </c>
      <c r="K25" s="543" t="s">
        <v>349</v>
      </c>
      <c r="L25" s="364">
        <v>1.1999999999999957</v>
      </c>
    </row>
    <row r="26" spans="1:12" s="110" customFormat="1" ht="15" customHeight="1" x14ac:dyDescent="0.2">
      <c r="A26" s="365" t="s">
        <v>105</v>
      </c>
      <c r="B26" s="366" t="s">
        <v>345</v>
      </c>
      <c r="C26" s="362"/>
      <c r="D26" s="362"/>
      <c r="E26" s="363"/>
      <c r="F26" s="542">
        <v>34.299999999999997</v>
      </c>
      <c r="G26" s="542">
        <v>34.5</v>
      </c>
      <c r="H26" s="542">
        <v>36.200000000000003</v>
      </c>
      <c r="I26" s="542">
        <v>36.6</v>
      </c>
      <c r="J26" s="544">
        <v>32.5</v>
      </c>
      <c r="K26" s="543" t="s">
        <v>349</v>
      </c>
      <c r="L26" s="364">
        <v>1.7999999999999972</v>
      </c>
    </row>
    <row r="27" spans="1:12" s="110" customFormat="1" ht="15" customHeight="1" x14ac:dyDescent="0.2">
      <c r="A27" s="365"/>
      <c r="B27" s="366" t="s">
        <v>346</v>
      </c>
      <c r="C27" s="362"/>
      <c r="D27" s="362"/>
      <c r="E27" s="363"/>
      <c r="F27" s="542">
        <v>36.9</v>
      </c>
      <c r="G27" s="542">
        <v>46</v>
      </c>
      <c r="H27" s="542">
        <v>41.6</v>
      </c>
      <c r="I27" s="542">
        <v>42</v>
      </c>
      <c r="J27" s="542">
        <v>36.5</v>
      </c>
      <c r="K27" s="543" t="s">
        <v>349</v>
      </c>
      <c r="L27" s="364">
        <v>0.39999999999999858</v>
      </c>
    </row>
    <row r="28" spans="1:12" s="110" customFormat="1" ht="15" customHeight="1" x14ac:dyDescent="0.2">
      <c r="A28" s="365" t="s">
        <v>113</v>
      </c>
      <c r="B28" s="366" t="s">
        <v>108</v>
      </c>
      <c r="C28" s="362"/>
      <c r="D28" s="362"/>
      <c r="E28" s="363"/>
      <c r="F28" s="542">
        <v>45.1</v>
      </c>
      <c r="G28" s="542">
        <v>45.4</v>
      </c>
      <c r="H28" s="542">
        <v>49.9</v>
      </c>
      <c r="I28" s="542">
        <v>51.8</v>
      </c>
      <c r="J28" s="542">
        <v>45.1</v>
      </c>
      <c r="K28" s="543" t="s">
        <v>349</v>
      </c>
      <c r="L28" s="364">
        <v>0</v>
      </c>
    </row>
    <row r="29" spans="1:12" s="110" customFormat="1" ht="11.25" x14ac:dyDescent="0.2">
      <c r="A29" s="365"/>
      <c r="B29" s="366" t="s">
        <v>109</v>
      </c>
      <c r="C29" s="362"/>
      <c r="D29" s="362"/>
      <c r="E29" s="363"/>
      <c r="F29" s="542">
        <v>33.299999999999997</v>
      </c>
      <c r="G29" s="542">
        <v>37.1</v>
      </c>
      <c r="H29" s="542">
        <v>35.799999999999997</v>
      </c>
      <c r="I29" s="542">
        <v>36</v>
      </c>
      <c r="J29" s="544">
        <v>32.5</v>
      </c>
      <c r="K29" s="543" t="s">
        <v>349</v>
      </c>
      <c r="L29" s="364">
        <v>0.79999999999999716</v>
      </c>
    </row>
    <row r="30" spans="1:12" s="110" customFormat="1" ht="15" customHeight="1" x14ac:dyDescent="0.2">
      <c r="A30" s="365"/>
      <c r="B30" s="366" t="s">
        <v>110</v>
      </c>
      <c r="C30" s="362"/>
      <c r="D30" s="362"/>
      <c r="E30" s="363"/>
      <c r="F30" s="542">
        <v>32.5</v>
      </c>
      <c r="G30" s="542">
        <v>43.1</v>
      </c>
      <c r="H30" s="542">
        <v>32.299999999999997</v>
      </c>
      <c r="I30" s="542">
        <v>31.5</v>
      </c>
      <c r="J30" s="542">
        <v>27.4</v>
      </c>
      <c r="K30" s="543" t="s">
        <v>349</v>
      </c>
      <c r="L30" s="364">
        <v>5.1000000000000014</v>
      </c>
    </row>
    <row r="31" spans="1:12" s="110" customFormat="1" ht="15" customHeight="1" x14ac:dyDescent="0.2">
      <c r="A31" s="365"/>
      <c r="B31" s="366" t="s">
        <v>111</v>
      </c>
      <c r="C31" s="362"/>
      <c r="D31" s="362"/>
      <c r="E31" s="363"/>
      <c r="F31" s="542">
        <v>42.7</v>
      </c>
      <c r="G31" s="542">
        <v>61.9</v>
      </c>
      <c r="H31" s="542">
        <v>43.6</v>
      </c>
      <c r="I31" s="542">
        <v>31.7</v>
      </c>
      <c r="J31" s="542">
        <v>21.7</v>
      </c>
      <c r="K31" s="543" t="s">
        <v>349</v>
      </c>
      <c r="L31" s="364">
        <v>21.000000000000004</v>
      </c>
    </row>
    <row r="32" spans="1:12" s="110" customFormat="1" ht="15" customHeight="1" x14ac:dyDescent="0.2">
      <c r="A32" s="367" t="s">
        <v>113</v>
      </c>
      <c r="B32" s="368" t="s">
        <v>181</v>
      </c>
      <c r="C32" s="362"/>
      <c r="D32" s="362"/>
      <c r="E32" s="363"/>
      <c r="F32" s="542">
        <v>31.6</v>
      </c>
      <c r="G32" s="542">
        <v>33.799999999999997</v>
      </c>
      <c r="H32" s="542">
        <v>36.200000000000003</v>
      </c>
      <c r="I32" s="542">
        <v>36.799999999999997</v>
      </c>
      <c r="J32" s="544">
        <v>31.7</v>
      </c>
      <c r="K32" s="543" t="s">
        <v>349</v>
      </c>
      <c r="L32" s="364">
        <v>-9.9999999999997868E-2</v>
      </c>
    </row>
    <row r="33" spans="1:12" s="110" customFormat="1" ht="15" customHeight="1" x14ac:dyDescent="0.2">
      <c r="A33" s="367"/>
      <c r="B33" s="368" t="s">
        <v>182</v>
      </c>
      <c r="C33" s="362"/>
      <c r="D33" s="362"/>
      <c r="E33" s="363"/>
      <c r="F33" s="542">
        <v>41.4</v>
      </c>
      <c r="G33" s="542">
        <v>47.4</v>
      </c>
      <c r="H33" s="542">
        <v>42.4</v>
      </c>
      <c r="I33" s="542">
        <v>42.3</v>
      </c>
      <c r="J33" s="542">
        <v>38.700000000000003</v>
      </c>
      <c r="K33" s="543" t="s">
        <v>349</v>
      </c>
      <c r="L33" s="364">
        <v>2.6999999999999957</v>
      </c>
    </row>
    <row r="34" spans="1:12" s="369" customFormat="1" ht="15" customHeight="1" x14ac:dyDescent="0.2">
      <c r="A34" s="367" t="s">
        <v>113</v>
      </c>
      <c r="B34" s="368" t="s">
        <v>116</v>
      </c>
      <c r="C34" s="362"/>
      <c r="D34" s="362"/>
      <c r="E34" s="363"/>
      <c r="F34" s="542">
        <v>30.6</v>
      </c>
      <c r="G34" s="542">
        <v>35.299999999999997</v>
      </c>
      <c r="H34" s="542">
        <v>34.700000000000003</v>
      </c>
      <c r="I34" s="542">
        <v>36</v>
      </c>
      <c r="J34" s="542">
        <v>31.2</v>
      </c>
      <c r="K34" s="543" t="s">
        <v>349</v>
      </c>
      <c r="L34" s="364">
        <v>-0.59999999999999787</v>
      </c>
    </row>
    <row r="35" spans="1:12" s="369" customFormat="1" ht="11.25" x14ac:dyDescent="0.2">
      <c r="A35" s="370"/>
      <c r="B35" s="371" t="s">
        <v>117</v>
      </c>
      <c r="C35" s="372"/>
      <c r="D35" s="372"/>
      <c r="E35" s="373"/>
      <c r="F35" s="545">
        <v>45</v>
      </c>
      <c r="G35" s="545">
        <v>49.5</v>
      </c>
      <c r="H35" s="545">
        <v>46.9</v>
      </c>
      <c r="I35" s="545">
        <v>44.2</v>
      </c>
      <c r="J35" s="546">
        <v>40.4</v>
      </c>
      <c r="K35" s="547" t="s">
        <v>349</v>
      </c>
      <c r="L35" s="374">
        <v>4.6000000000000014</v>
      </c>
    </row>
    <row r="36" spans="1:12" s="369" customFormat="1" ht="15.95" customHeight="1" x14ac:dyDescent="0.2">
      <c r="A36" s="375" t="s">
        <v>350</v>
      </c>
      <c r="B36" s="376"/>
      <c r="C36" s="377"/>
      <c r="D36" s="376"/>
      <c r="E36" s="378"/>
      <c r="F36" s="548">
        <v>6933</v>
      </c>
      <c r="G36" s="548">
        <v>5151</v>
      </c>
      <c r="H36" s="548">
        <v>6779</v>
      </c>
      <c r="I36" s="548">
        <v>6407</v>
      </c>
      <c r="J36" s="548">
        <v>6744</v>
      </c>
      <c r="K36" s="549">
        <v>189</v>
      </c>
      <c r="L36" s="380">
        <v>2.802491103202847</v>
      </c>
    </row>
    <row r="37" spans="1:12" s="369" customFormat="1" ht="15.95" customHeight="1" x14ac:dyDescent="0.2">
      <c r="A37" s="381"/>
      <c r="B37" s="382" t="s">
        <v>113</v>
      </c>
      <c r="C37" s="382" t="s">
        <v>351</v>
      </c>
      <c r="D37" s="382"/>
      <c r="E37" s="383"/>
      <c r="F37" s="548">
        <v>2456</v>
      </c>
      <c r="G37" s="548">
        <v>2046</v>
      </c>
      <c r="H37" s="548">
        <v>2614</v>
      </c>
      <c r="I37" s="548">
        <v>2485</v>
      </c>
      <c r="J37" s="548">
        <v>2307</v>
      </c>
      <c r="K37" s="549">
        <v>149</v>
      </c>
      <c r="L37" s="380">
        <v>6.4586042479410493</v>
      </c>
    </row>
    <row r="38" spans="1:12" s="369" customFormat="1" ht="15.95" customHeight="1" x14ac:dyDescent="0.2">
      <c r="A38" s="381"/>
      <c r="B38" s="384" t="s">
        <v>105</v>
      </c>
      <c r="C38" s="384" t="s">
        <v>106</v>
      </c>
      <c r="D38" s="385"/>
      <c r="E38" s="383"/>
      <c r="F38" s="548">
        <v>3992</v>
      </c>
      <c r="G38" s="548">
        <v>2813</v>
      </c>
      <c r="H38" s="548">
        <v>3827</v>
      </c>
      <c r="I38" s="548">
        <v>3823</v>
      </c>
      <c r="J38" s="550">
        <v>3918</v>
      </c>
      <c r="K38" s="549">
        <v>74</v>
      </c>
      <c r="L38" s="380">
        <v>1.8887187340479836</v>
      </c>
    </row>
    <row r="39" spans="1:12" s="369" customFormat="1" ht="15.95" customHeight="1" x14ac:dyDescent="0.2">
      <c r="A39" s="381"/>
      <c r="B39" s="385"/>
      <c r="C39" s="382" t="s">
        <v>352</v>
      </c>
      <c r="D39" s="385"/>
      <c r="E39" s="383"/>
      <c r="F39" s="548">
        <v>1371</v>
      </c>
      <c r="G39" s="548">
        <v>970</v>
      </c>
      <c r="H39" s="548">
        <v>1385</v>
      </c>
      <c r="I39" s="548">
        <v>1400</v>
      </c>
      <c r="J39" s="548">
        <v>1275</v>
      </c>
      <c r="K39" s="549">
        <v>96</v>
      </c>
      <c r="L39" s="380">
        <v>7.5294117647058822</v>
      </c>
    </row>
    <row r="40" spans="1:12" s="369" customFormat="1" ht="15.95" customHeight="1" x14ac:dyDescent="0.2">
      <c r="A40" s="381"/>
      <c r="B40" s="384"/>
      <c r="C40" s="384" t="s">
        <v>107</v>
      </c>
      <c r="D40" s="385"/>
      <c r="E40" s="383"/>
      <c r="F40" s="548">
        <v>2941</v>
      </c>
      <c r="G40" s="548">
        <v>2338</v>
      </c>
      <c r="H40" s="548">
        <v>2952</v>
      </c>
      <c r="I40" s="548">
        <v>2584</v>
      </c>
      <c r="J40" s="548">
        <v>2826</v>
      </c>
      <c r="K40" s="549">
        <v>115</v>
      </c>
      <c r="L40" s="380">
        <v>4.0693559801840058</v>
      </c>
    </row>
    <row r="41" spans="1:12" s="369" customFormat="1" ht="24" customHeight="1" x14ac:dyDescent="0.2">
      <c r="A41" s="381"/>
      <c r="B41" s="385"/>
      <c r="C41" s="382" t="s">
        <v>352</v>
      </c>
      <c r="D41" s="385"/>
      <c r="E41" s="383"/>
      <c r="F41" s="548">
        <v>1085</v>
      </c>
      <c r="G41" s="548">
        <v>1076</v>
      </c>
      <c r="H41" s="548">
        <v>1229</v>
      </c>
      <c r="I41" s="548">
        <v>1085</v>
      </c>
      <c r="J41" s="550">
        <v>1032</v>
      </c>
      <c r="K41" s="549">
        <v>53</v>
      </c>
      <c r="L41" s="380">
        <v>5.1356589147286824</v>
      </c>
    </row>
    <row r="42" spans="1:12" s="110" customFormat="1" ht="15" customHeight="1" x14ac:dyDescent="0.2">
      <c r="A42" s="381"/>
      <c r="B42" s="384" t="s">
        <v>113</v>
      </c>
      <c r="C42" s="384" t="s">
        <v>353</v>
      </c>
      <c r="D42" s="385"/>
      <c r="E42" s="383"/>
      <c r="F42" s="548">
        <v>1220</v>
      </c>
      <c r="G42" s="548">
        <v>996</v>
      </c>
      <c r="H42" s="548">
        <v>1441</v>
      </c>
      <c r="I42" s="548">
        <v>1296</v>
      </c>
      <c r="J42" s="548">
        <v>1228</v>
      </c>
      <c r="K42" s="549">
        <v>-8</v>
      </c>
      <c r="L42" s="380">
        <v>-0.65146579804560256</v>
      </c>
    </row>
    <row r="43" spans="1:12" s="110" customFormat="1" ht="15" customHeight="1" x14ac:dyDescent="0.2">
      <c r="A43" s="381"/>
      <c r="B43" s="385"/>
      <c r="C43" s="382" t="s">
        <v>352</v>
      </c>
      <c r="D43" s="385"/>
      <c r="E43" s="383"/>
      <c r="F43" s="548">
        <v>550</v>
      </c>
      <c r="G43" s="548">
        <v>452</v>
      </c>
      <c r="H43" s="548">
        <v>719</v>
      </c>
      <c r="I43" s="548">
        <v>671</v>
      </c>
      <c r="J43" s="548">
        <v>554</v>
      </c>
      <c r="K43" s="549">
        <v>-4</v>
      </c>
      <c r="L43" s="380">
        <v>-0.72202166064981954</v>
      </c>
    </row>
    <row r="44" spans="1:12" s="110" customFormat="1" ht="15" customHeight="1" x14ac:dyDescent="0.2">
      <c r="A44" s="381"/>
      <c r="B44" s="384"/>
      <c r="C44" s="366" t="s">
        <v>109</v>
      </c>
      <c r="D44" s="385"/>
      <c r="E44" s="383"/>
      <c r="F44" s="548">
        <v>4779</v>
      </c>
      <c r="G44" s="548">
        <v>3560</v>
      </c>
      <c r="H44" s="548">
        <v>4600</v>
      </c>
      <c r="I44" s="548">
        <v>4483</v>
      </c>
      <c r="J44" s="550">
        <v>4800</v>
      </c>
      <c r="K44" s="549">
        <v>-21</v>
      </c>
      <c r="L44" s="380">
        <v>-0.4375</v>
      </c>
    </row>
    <row r="45" spans="1:12" s="110" customFormat="1" ht="15" customHeight="1" x14ac:dyDescent="0.2">
      <c r="A45" s="381"/>
      <c r="B45" s="385"/>
      <c r="C45" s="382" t="s">
        <v>352</v>
      </c>
      <c r="D45" s="385"/>
      <c r="E45" s="383"/>
      <c r="F45" s="548">
        <v>1591</v>
      </c>
      <c r="G45" s="548">
        <v>1322</v>
      </c>
      <c r="H45" s="548">
        <v>1645</v>
      </c>
      <c r="I45" s="548">
        <v>1616</v>
      </c>
      <c r="J45" s="548">
        <v>1562</v>
      </c>
      <c r="K45" s="549">
        <v>29</v>
      </c>
      <c r="L45" s="380">
        <v>1.8565941101152368</v>
      </c>
    </row>
    <row r="46" spans="1:12" s="110" customFormat="1" ht="15" customHeight="1" x14ac:dyDescent="0.2">
      <c r="A46" s="381"/>
      <c r="B46" s="384"/>
      <c r="C46" s="366" t="s">
        <v>110</v>
      </c>
      <c r="D46" s="385"/>
      <c r="E46" s="383"/>
      <c r="F46" s="548">
        <v>824</v>
      </c>
      <c r="G46" s="548">
        <v>511</v>
      </c>
      <c r="H46" s="548">
        <v>637</v>
      </c>
      <c r="I46" s="548">
        <v>568</v>
      </c>
      <c r="J46" s="548">
        <v>624</v>
      </c>
      <c r="K46" s="549">
        <v>200</v>
      </c>
      <c r="L46" s="380">
        <v>32.051282051282051</v>
      </c>
    </row>
    <row r="47" spans="1:12" s="110" customFormat="1" ht="15" customHeight="1" x14ac:dyDescent="0.2">
      <c r="A47" s="381"/>
      <c r="B47" s="385"/>
      <c r="C47" s="382" t="s">
        <v>352</v>
      </c>
      <c r="D47" s="385"/>
      <c r="E47" s="383"/>
      <c r="F47" s="548">
        <v>268</v>
      </c>
      <c r="G47" s="548">
        <v>220</v>
      </c>
      <c r="H47" s="548">
        <v>206</v>
      </c>
      <c r="I47" s="548">
        <v>179</v>
      </c>
      <c r="J47" s="550">
        <v>171</v>
      </c>
      <c r="K47" s="549">
        <v>97</v>
      </c>
      <c r="L47" s="380">
        <v>56.725146198830409</v>
      </c>
    </row>
    <row r="48" spans="1:12" s="110" customFormat="1" ht="15" customHeight="1" x14ac:dyDescent="0.2">
      <c r="A48" s="381"/>
      <c r="B48" s="385"/>
      <c r="C48" s="366" t="s">
        <v>111</v>
      </c>
      <c r="D48" s="386"/>
      <c r="E48" s="387"/>
      <c r="F48" s="548">
        <v>110</v>
      </c>
      <c r="G48" s="548">
        <v>84</v>
      </c>
      <c r="H48" s="548">
        <v>101</v>
      </c>
      <c r="I48" s="548">
        <v>60</v>
      </c>
      <c r="J48" s="548">
        <v>92</v>
      </c>
      <c r="K48" s="549">
        <v>18</v>
      </c>
      <c r="L48" s="380">
        <v>19.565217391304348</v>
      </c>
    </row>
    <row r="49" spans="1:12" s="110" customFormat="1" ht="15" customHeight="1" x14ac:dyDescent="0.2">
      <c r="A49" s="381"/>
      <c r="B49" s="385"/>
      <c r="C49" s="382" t="s">
        <v>352</v>
      </c>
      <c r="D49" s="385"/>
      <c r="E49" s="383"/>
      <c r="F49" s="548">
        <v>47</v>
      </c>
      <c r="G49" s="548">
        <v>52</v>
      </c>
      <c r="H49" s="548">
        <v>44</v>
      </c>
      <c r="I49" s="548">
        <v>19</v>
      </c>
      <c r="J49" s="548">
        <v>20</v>
      </c>
      <c r="K49" s="549">
        <v>27</v>
      </c>
      <c r="L49" s="380">
        <v>135</v>
      </c>
    </row>
    <row r="50" spans="1:12" s="110" customFormat="1" ht="15" customHeight="1" x14ac:dyDescent="0.2">
      <c r="A50" s="381"/>
      <c r="B50" s="384" t="s">
        <v>113</v>
      </c>
      <c r="C50" s="382" t="s">
        <v>181</v>
      </c>
      <c r="D50" s="385"/>
      <c r="E50" s="383"/>
      <c r="F50" s="548">
        <v>4241</v>
      </c>
      <c r="G50" s="548">
        <v>2913</v>
      </c>
      <c r="H50" s="548">
        <v>4181</v>
      </c>
      <c r="I50" s="548">
        <v>4122</v>
      </c>
      <c r="J50" s="550">
        <v>4302</v>
      </c>
      <c r="K50" s="549">
        <v>-61</v>
      </c>
      <c r="L50" s="380">
        <v>-1.4179451417945141</v>
      </c>
    </row>
    <row r="51" spans="1:12" s="110" customFormat="1" ht="15" customHeight="1" x14ac:dyDescent="0.2">
      <c r="A51" s="381"/>
      <c r="B51" s="385"/>
      <c r="C51" s="382" t="s">
        <v>352</v>
      </c>
      <c r="D51" s="385"/>
      <c r="E51" s="383"/>
      <c r="F51" s="548">
        <v>1341</v>
      </c>
      <c r="G51" s="548">
        <v>986</v>
      </c>
      <c r="H51" s="548">
        <v>1512</v>
      </c>
      <c r="I51" s="548">
        <v>1518</v>
      </c>
      <c r="J51" s="548">
        <v>1363</v>
      </c>
      <c r="K51" s="549">
        <v>-22</v>
      </c>
      <c r="L51" s="380">
        <v>-1.6140865737344094</v>
      </c>
    </row>
    <row r="52" spans="1:12" s="110" customFormat="1" ht="15" customHeight="1" x14ac:dyDescent="0.2">
      <c r="A52" s="381"/>
      <c r="B52" s="384"/>
      <c r="C52" s="382" t="s">
        <v>182</v>
      </c>
      <c r="D52" s="385"/>
      <c r="E52" s="383"/>
      <c r="F52" s="548">
        <v>2692</v>
      </c>
      <c r="G52" s="548">
        <v>2238</v>
      </c>
      <c r="H52" s="548">
        <v>2598</v>
      </c>
      <c r="I52" s="548">
        <v>2285</v>
      </c>
      <c r="J52" s="548">
        <v>2442</v>
      </c>
      <c r="K52" s="549">
        <v>250</v>
      </c>
      <c r="L52" s="380">
        <v>10.237510237510238</v>
      </c>
    </row>
    <row r="53" spans="1:12" s="269" customFormat="1" ht="11.25" customHeight="1" x14ac:dyDescent="0.2">
      <c r="A53" s="381"/>
      <c r="B53" s="385"/>
      <c r="C53" s="382" t="s">
        <v>352</v>
      </c>
      <c r="D53" s="385"/>
      <c r="E53" s="383"/>
      <c r="F53" s="548">
        <v>1115</v>
      </c>
      <c r="G53" s="548">
        <v>1060</v>
      </c>
      <c r="H53" s="548">
        <v>1102</v>
      </c>
      <c r="I53" s="548">
        <v>967</v>
      </c>
      <c r="J53" s="550">
        <v>944</v>
      </c>
      <c r="K53" s="549">
        <v>171</v>
      </c>
      <c r="L53" s="380">
        <v>18.114406779661017</v>
      </c>
    </row>
    <row r="54" spans="1:12" s="151" customFormat="1" ht="12.75" customHeight="1" x14ac:dyDescent="0.2">
      <c r="A54" s="381"/>
      <c r="B54" s="384" t="s">
        <v>113</v>
      </c>
      <c r="C54" s="384" t="s">
        <v>116</v>
      </c>
      <c r="D54" s="385"/>
      <c r="E54" s="383"/>
      <c r="F54" s="548">
        <v>4601</v>
      </c>
      <c r="G54" s="548">
        <v>3536</v>
      </c>
      <c r="H54" s="548">
        <v>4618</v>
      </c>
      <c r="I54" s="548">
        <v>4209</v>
      </c>
      <c r="J54" s="548">
        <v>4542</v>
      </c>
      <c r="K54" s="549">
        <v>59</v>
      </c>
      <c r="L54" s="380">
        <v>1.2989872302950243</v>
      </c>
    </row>
    <row r="55" spans="1:12" ht="11.25" x14ac:dyDescent="0.2">
      <c r="A55" s="381"/>
      <c r="B55" s="385"/>
      <c r="C55" s="382" t="s">
        <v>352</v>
      </c>
      <c r="D55" s="385"/>
      <c r="E55" s="383"/>
      <c r="F55" s="548">
        <v>1408</v>
      </c>
      <c r="G55" s="548">
        <v>1247</v>
      </c>
      <c r="H55" s="548">
        <v>1603</v>
      </c>
      <c r="I55" s="548">
        <v>1514</v>
      </c>
      <c r="J55" s="548">
        <v>1419</v>
      </c>
      <c r="K55" s="549">
        <v>-11</v>
      </c>
      <c r="L55" s="380">
        <v>-0.77519379844961245</v>
      </c>
    </row>
    <row r="56" spans="1:12" ht="14.25" customHeight="1" x14ac:dyDescent="0.2">
      <c r="A56" s="381"/>
      <c r="B56" s="385"/>
      <c r="C56" s="384" t="s">
        <v>117</v>
      </c>
      <c r="D56" s="385"/>
      <c r="E56" s="383"/>
      <c r="F56" s="548">
        <v>2327</v>
      </c>
      <c r="G56" s="548">
        <v>1615</v>
      </c>
      <c r="H56" s="548">
        <v>2152</v>
      </c>
      <c r="I56" s="548">
        <v>2194</v>
      </c>
      <c r="J56" s="548">
        <v>2192</v>
      </c>
      <c r="K56" s="549">
        <v>135</v>
      </c>
      <c r="L56" s="380">
        <v>6.1587591240875916</v>
      </c>
    </row>
    <row r="57" spans="1:12" ht="18.75" customHeight="1" x14ac:dyDescent="0.2">
      <c r="A57" s="388"/>
      <c r="B57" s="389"/>
      <c r="C57" s="390" t="s">
        <v>352</v>
      </c>
      <c r="D57" s="389"/>
      <c r="E57" s="391"/>
      <c r="F57" s="551">
        <v>1047</v>
      </c>
      <c r="G57" s="552">
        <v>799</v>
      </c>
      <c r="H57" s="552">
        <v>1010</v>
      </c>
      <c r="I57" s="552">
        <v>969</v>
      </c>
      <c r="J57" s="552">
        <v>885</v>
      </c>
      <c r="K57" s="553">
        <f t="shared" ref="K57" si="0">IF(OR(F57=".",J57=".")=TRUE,".",IF(OR(F57="*",J57="*")=TRUE,"*",IF(AND(F57="-",J57="-")=TRUE,"-",IF(AND(ISNUMBER(J57),ISNUMBER(F57))=TRUE,IF(F57-J57=0,0,F57-J57),IF(ISNUMBER(F57)=TRUE,F57,-J57)))))</f>
        <v>162</v>
      </c>
      <c r="L57" s="392">
        <f t="shared" ref="L57" si="1">IF(K57 =".",".",IF(K57 ="*","*",IF(K57="-","-",IF(K57=0,0,IF(OR(J57="-",J57=".",F57="-",F57=".")=TRUE,"X",IF(J57=0,"0,0",IF(ABS(K57*100/J57)&gt;250,".X",(K57*100/J57))))))))</f>
        <v>18.305084745762713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7158</v>
      </c>
      <c r="E11" s="114">
        <v>5495</v>
      </c>
      <c r="F11" s="114">
        <v>9007</v>
      </c>
      <c r="G11" s="114">
        <v>6598</v>
      </c>
      <c r="H11" s="140">
        <v>6954</v>
      </c>
      <c r="I11" s="115">
        <v>204</v>
      </c>
      <c r="J11" s="116">
        <v>2.9335634167385676</v>
      </c>
    </row>
    <row r="12" spans="1:15" s="110" customFormat="1" ht="24.95" customHeight="1" x14ac:dyDescent="0.2">
      <c r="A12" s="193" t="s">
        <v>132</v>
      </c>
      <c r="B12" s="194" t="s">
        <v>133</v>
      </c>
      <c r="C12" s="113">
        <v>1.1455713886560492</v>
      </c>
      <c r="D12" s="115">
        <v>82</v>
      </c>
      <c r="E12" s="114">
        <v>51</v>
      </c>
      <c r="F12" s="114">
        <v>121</v>
      </c>
      <c r="G12" s="114">
        <v>120</v>
      </c>
      <c r="H12" s="140">
        <v>77</v>
      </c>
      <c r="I12" s="115">
        <v>5</v>
      </c>
      <c r="J12" s="116">
        <v>6.4935064935064934</v>
      </c>
    </row>
    <row r="13" spans="1:15" s="110" customFormat="1" ht="24.95" customHeight="1" x14ac:dyDescent="0.2">
      <c r="A13" s="193" t="s">
        <v>134</v>
      </c>
      <c r="B13" s="199" t="s">
        <v>214</v>
      </c>
      <c r="C13" s="113">
        <v>0.44705224923162895</v>
      </c>
      <c r="D13" s="115">
        <v>32</v>
      </c>
      <c r="E13" s="114">
        <v>50</v>
      </c>
      <c r="F13" s="114">
        <v>210</v>
      </c>
      <c r="G13" s="114">
        <v>50</v>
      </c>
      <c r="H13" s="140">
        <v>48</v>
      </c>
      <c r="I13" s="115">
        <v>-16</v>
      </c>
      <c r="J13" s="116">
        <v>-33.333333333333336</v>
      </c>
    </row>
    <row r="14" spans="1:15" s="287" customFormat="1" ht="24.95" customHeight="1" x14ac:dyDescent="0.2">
      <c r="A14" s="193" t="s">
        <v>215</v>
      </c>
      <c r="B14" s="199" t="s">
        <v>137</v>
      </c>
      <c r="C14" s="113">
        <v>9.2483934059793231</v>
      </c>
      <c r="D14" s="115">
        <v>662</v>
      </c>
      <c r="E14" s="114">
        <v>588</v>
      </c>
      <c r="F14" s="114">
        <v>962</v>
      </c>
      <c r="G14" s="114">
        <v>623</v>
      </c>
      <c r="H14" s="140">
        <v>845</v>
      </c>
      <c r="I14" s="115">
        <v>-183</v>
      </c>
      <c r="J14" s="116">
        <v>-21.65680473372781</v>
      </c>
      <c r="K14" s="110"/>
      <c r="L14" s="110"/>
      <c r="M14" s="110"/>
      <c r="N14" s="110"/>
      <c r="O14" s="110"/>
    </row>
    <row r="15" spans="1:15" s="110" customFormat="1" ht="24.95" customHeight="1" x14ac:dyDescent="0.2">
      <c r="A15" s="193" t="s">
        <v>216</v>
      </c>
      <c r="B15" s="199" t="s">
        <v>217</v>
      </c>
      <c r="C15" s="113">
        <v>2.9477507683710535</v>
      </c>
      <c r="D15" s="115">
        <v>211</v>
      </c>
      <c r="E15" s="114">
        <v>174</v>
      </c>
      <c r="F15" s="114">
        <v>249</v>
      </c>
      <c r="G15" s="114">
        <v>209</v>
      </c>
      <c r="H15" s="140">
        <v>211</v>
      </c>
      <c r="I15" s="115">
        <v>0</v>
      </c>
      <c r="J15" s="116">
        <v>0</v>
      </c>
    </row>
    <row r="16" spans="1:15" s="287" customFormat="1" ht="24.95" customHeight="1" x14ac:dyDescent="0.2">
      <c r="A16" s="193" t="s">
        <v>218</v>
      </c>
      <c r="B16" s="199" t="s">
        <v>141</v>
      </c>
      <c r="C16" s="113">
        <v>5.5462419670298964</v>
      </c>
      <c r="D16" s="115">
        <v>397</v>
      </c>
      <c r="E16" s="114">
        <v>366</v>
      </c>
      <c r="F16" s="114">
        <v>593</v>
      </c>
      <c r="G16" s="114">
        <v>315</v>
      </c>
      <c r="H16" s="140">
        <v>543</v>
      </c>
      <c r="I16" s="115">
        <v>-146</v>
      </c>
      <c r="J16" s="116">
        <v>-26.887661141804788</v>
      </c>
      <c r="K16" s="110"/>
      <c r="L16" s="110"/>
      <c r="M16" s="110"/>
      <c r="N16" s="110"/>
      <c r="O16" s="110"/>
    </row>
    <row r="17" spans="1:15" s="110" customFormat="1" ht="24.95" customHeight="1" x14ac:dyDescent="0.2">
      <c r="A17" s="193" t="s">
        <v>142</v>
      </c>
      <c r="B17" s="199" t="s">
        <v>220</v>
      </c>
      <c r="C17" s="113">
        <v>0.7544006705783739</v>
      </c>
      <c r="D17" s="115">
        <v>54</v>
      </c>
      <c r="E17" s="114">
        <v>48</v>
      </c>
      <c r="F17" s="114">
        <v>120</v>
      </c>
      <c r="G17" s="114">
        <v>99</v>
      </c>
      <c r="H17" s="140">
        <v>91</v>
      </c>
      <c r="I17" s="115">
        <v>-37</v>
      </c>
      <c r="J17" s="116">
        <v>-40.659340659340657</v>
      </c>
    </row>
    <row r="18" spans="1:15" s="287" customFormat="1" ht="24.95" customHeight="1" x14ac:dyDescent="0.2">
      <c r="A18" s="201" t="s">
        <v>144</v>
      </c>
      <c r="B18" s="202" t="s">
        <v>145</v>
      </c>
      <c r="C18" s="113">
        <v>11.539536183291423</v>
      </c>
      <c r="D18" s="115">
        <v>826</v>
      </c>
      <c r="E18" s="114">
        <v>465</v>
      </c>
      <c r="F18" s="114">
        <v>803</v>
      </c>
      <c r="G18" s="114">
        <v>769</v>
      </c>
      <c r="H18" s="140">
        <v>811</v>
      </c>
      <c r="I18" s="115">
        <v>15</v>
      </c>
      <c r="J18" s="116">
        <v>1.8495684340320593</v>
      </c>
      <c r="K18" s="110"/>
      <c r="L18" s="110"/>
      <c r="M18" s="110"/>
      <c r="N18" s="110"/>
      <c r="O18" s="110"/>
    </row>
    <row r="19" spans="1:15" s="110" customFormat="1" ht="24.95" customHeight="1" x14ac:dyDescent="0.2">
      <c r="A19" s="193" t="s">
        <v>146</v>
      </c>
      <c r="B19" s="199" t="s">
        <v>147</v>
      </c>
      <c r="C19" s="113">
        <v>15.702710254260968</v>
      </c>
      <c r="D19" s="115">
        <v>1124</v>
      </c>
      <c r="E19" s="114">
        <v>867</v>
      </c>
      <c r="F19" s="114">
        <v>1423</v>
      </c>
      <c r="G19" s="114">
        <v>911</v>
      </c>
      <c r="H19" s="140">
        <v>1069</v>
      </c>
      <c r="I19" s="115">
        <v>55</v>
      </c>
      <c r="J19" s="116">
        <v>5.1449953227315248</v>
      </c>
    </row>
    <row r="20" spans="1:15" s="287" customFormat="1" ht="24.95" customHeight="1" x14ac:dyDescent="0.2">
      <c r="A20" s="193" t="s">
        <v>148</v>
      </c>
      <c r="B20" s="199" t="s">
        <v>149</v>
      </c>
      <c r="C20" s="113">
        <v>6.356524168762224</v>
      </c>
      <c r="D20" s="115">
        <v>455</v>
      </c>
      <c r="E20" s="114">
        <v>343</v>
      </c>
      <c r="F20" s="114">
        <v>471</v>
      </c>
      <c r="G20" s="114">
        <v>383</v>
      </c>
      <c r="H20" s="140">
        <v>395</v>
      </c>
      <c r="I20" s="115">
        <v>60</v>
      </c>
      <c r="J20" s="116">
        <v>15.189873417721518</v>
      </c>
      <c r="K20" s="110"/>
      <c r="L20" s="110"/>
      <c r="M20" s="110"/>
      <c r="N20" s="110"/>
      <c r="O20" s="110"/>
    </row>
    <row r="21" spans="1:15" s="110" customFormat="1" ht="24.95" customHeight="1" x14ac:dyDescent="0.2">
      <c r="A21" s="201" t="s">
        <v>150</v>
      </c>
      <c r="B21" s="202" t="s">
        <v>151</v>
      </c>
      <c r="C21" s="113">
        <v>5.2947750768371051</v>
      </c>
      <c r="D21" s="115">
        <v>379</v>
      </c>
      <c r="E21" s="114">
        <v>333</v>
      </c>
      <c r="F21" s="114">
        <v>387</v>
      </c>
      <c r="G21" s="114">
        <v>374</v>
      </c>
      <c r="H21" s="140">
        <v>401</v>
      </c>
      <c r="I21" s="115">
        <v>-22</v>
      </c>
      <c r="J21" s="116">
        <v>-5.4862842892768082</v>
      </c>
    </row>
    <row r="22" spans="1:15" s="110" customFormat="1" ht="24.95" customHeight="1" x14ac:dyDescent="0.2">
      <c r="A22" s="201" t="s">
        <v>152</v>
      </c>
      <c r="B22" s="199" t="s">
        <v>153</v>
      </c>
      <c r="C22" s="113">
        <v>2.0536462699077953</v>
      </c>
      <c r="D22" s="115">
        <v>147</v>
      </c>
      <c r="E22" s="114">
        <v>147</v>
      </c>
      <c r="F22" s="114">
        <v>195</v>
      </c>
      <c r="G22" s="114">
        <v>448</v>
      </c>
      <c r="H22" s="140">
        <v>124</v>
      </c>
      <c r="I22" s="115">
        <v>23</v>
      </c>
      <c r="J22" s="116">
        <v>18.548387096774192</v>
      </c>
    </row>
    <row r="23" spans="1:15" s="110" customFormat="1" ht="24.95" customHeight="1" x14ac:dyDescent="0.2">
      <c r="A23" s="193" t="s">
        <v>154</v>
      </c>
      <c r="B23" s="199" t="s">
        <v>155</v>
      </c>
      <c r="C23" s="113">
        <v>1.0198379435596536</v>
      </c>
      <c r="D23" s="115">
        <v>73</v>
      </c>
      <c r="E23" s="114">
        <v>33</v>
      </c>
      <c r="F23" s="114">
        <v>87</v>
      </c>
      <c r="G23" s="114">
        <v>42</v>
      </c>
      <c r="H23" s="140">
        <v>63</v>
      </c>
      <c r="I23" s="115">
        <v>10</v>
      </c>
      <c r="J23" s="116">
        <v>15.873015873015873</v>
      </c>
    </row>
    <row r="24" spans="1:15" s="110" customFormat="1" ht="24.95" customHeight="1" x14ac:dyDescent="0.2">
      <c r="A24" s="193" t="s">
        <v>156</v>
      </c>
      <c r="B24" s="199" t="s">
        <v>221</v>
      </c>
      <c r="C24" s="113">
        <v>6.2028499580888514</v>
      </c>
      <c r="D24" s="115">
        <v>444</v>
      </c>
      <c r="E24" s="114">
        <v>309</v>
      </c>
      <c r="F24" s="114">
        <v>460</v>
      </c>
      <c r="G24" s="114">
        <v>323</v>
      </c>
      <c r="H24" s="140">
        <v>479</v>
      </c>
      <c r="I24" s="115">
        <v>-35</v>
      </c>
      <c r="J24" s="116">
        <v>-7.3068893528183718</v>
      </c>
    </row>
    <row r="25" spans="1:15" s="110" customFormat="1" ht="24.95" customHeight="1" x14ac:dyDescent="0.2">
      <c r="A25" s="193" t="s">
        <v>222</v>
      </c>
      <c r="B25" s="204" t="s">
        <v>159</v>
      </c>
      <c r="C25" s="113">
        <v>8.8991338362671133</v>
      </c>
      <c r="D25" s="115">
        <v>637</v>
      </c>
      <c r="E25" s="114">
        <v>487</v>
      </c>
      <c r="F25" s="114">
        <v>647</v>
      </c>
      <c r="G25" s="114">
        <v>512</v>
      </c>
      <c r="H25" s="140">
        <v>598</v>
      </c>
      <c r="I25" s="115">
        <v>39</v>
      </c>
      <c r="J25" s="116">
        <v>6.5217391304347823</v>
      </c>
    </row>
    <row r="26" spans="1:15" s="110" customFormat="1" ht="24.95" customHeight="1" x14ac:dyDescent="0.2">
      <c r="A26" s="201">
        <v>782.78300000000002</v>
      </c>
      <c r="B26" s="203" t="s">
        <v>160</v>
      </c>
      <c r="C26" s="113">
        <v>6.0212349818385027</v>
      </c>
      <c r="D26" s="115">
        <v>431</v>
      </c>
      <c r="E26" s="114">
        <v>259</v>
      </c>
      <c r="F26" s="114">
        <v>464</v>
      </c>
      <c r="G26" s="114">
        <v>389</v>
      </c>
      <c r="H26" s="140">
        <v>390</v>
      </c>
      <c r="I26" s="115">
        <v>41</v>
      </c>
      <c r="J26" s="116">
        <v>10.512820512820513</v>
      </c>
    </row>
    <row r="27" spans="1:15" s="110" customFormat="1" ht="24.95" customHeight="1" x14ac:dyDescent="0.2">
      <c r="A27" s="193" t="s">
        <v>161</v>
      </c>
      <c r="B27" s="199" t="s">
        <v>162</v>
      </c>
      <c r="C27" s="113">
        <v>2.8499580888516345</v>
      </c>
      <c r="D27" s="115">
        <v>204</v>
      </c>
      <c r="E27" s="114">
        <v>182</v>
      </c>
      <c r="F27" s="114">
        <v>325</v>
      </c>
      <c r="G27" s="114">
        <v>290</v>
      </c>
      <c r="H27" s="140">
        <v>211</v>
      </c>
      <c r="I27" s="115">
        <v>-7</v>
      </c>
      <c r="J27" s="116">
        <v>-3.3175355450236967</v>
      </c>
    </row>
    <row r="28" spans="1:15" s="110" customFormat="1" ht="24.95" customHeight="1" x14ac:dyDescent="0.2">
      <c r="A28" s="193" t="s">
        <v>163</v>
      </c>
      <c r="B28" s="199" t="s">
        <v>164</v>
      </c>
      <c r="C28" s="113">
        <v>2.905839620005588</v>
      </c>
      <c r="D28" s="115">
        <v>208</v>
      </c>
      <c r="E28" s="114">
        <v>197</v>
      </c>
      <c r="F28" s="114">
        <v>488</v>
      </c>
      <c r="G28" s="114">
        <v>199</v>
      </c>
      <c r="H28" s="140">
        <v>235</v>
      </c>
      <c r="I28" s="115">
        <v>-27</v>
      </c>
      <c r="J28" s="116">
        <v>-11.48936170212766</v>
      </c>
    </row>
    <row r="29" spans="1:15" s="110" customFormat="1" ht="24.95" customHeight="1" x14ac:dyDescent="0.2">
      <c r="A29" s="193">
        <v>86</v>
      </c>
      <c r="B29" s="199" t="s">
        <v>165</v>
      </c>
      <c r="C29" s="113">
        <v>7.991058955015367</v>
      </c>
      <c r="D29" s="115">
        <v>572</v>
      </c>
      <c r="E29" s="114">
        <v>342</v>
      </c>
      <c r="F29" s="114">
        <v>507</v>
      </c>
      <c r="G29" s="114">
        <v>368</v>
      </c>
      <c r="H29" s="140">
        <v>399</v>
      </c>
      <c r="I29" s="115">
        <v>173</v>
      </c>
      <c r="J29" s="116">
        <v>43.358395989974937</v>
      </c>
    </row>
    <row r="30" spans="1:15" s="110" customFormat="1" ht="24.95" customHeight="1" x14ac:dyDescent="0.2">
      <c r="A30" s="193">
        <v>87.88</v>
      </c>
      <c r="B30" s="204" t="s">
        <v>166</v>
      </c>
      <c r="C30" s="113">
        <v>7.6278290025146687</v>
      </c>
      <c r="D30" s="115">
        <v>546</v>
      </c>
      <c r="E30" s="114">
        <v>556</v>
      </c>
      <c r="F30" s="114">
        <v>1067</v>
      </c>
      <c r="G30" s="114">
        <v>535</v>
      </c>
      <c r="H30" s="140">
        <v>510</v>
      </c>
      <c r="I30" s="115">
        <v>36</v>
      </c>
      <c r="J30" s="116">
        <v>7.0588235294117645</v>
      </c>
    </row>
    <row r="31" spans="1:15" s="110" customFormat="1" ht="24.95" customHeight="1" x14ac:dyDescent="0.2">
      <c r="A31" s="193" t="s">
        <v>167</v>
      </c>
      <c r="B31" s="199" t="s">
        <v>168</v>
      </c>
      <c r="C31" s="113">
        <v>4.6940486169321041</v>
      </c>
      <c r="D31" s="115">
        <v>336</v>
      </c>
      <c r="E31" s="114">
        <v>286</v>
      </c>
      <c r="F31" s="114">
        <v>389</v>
      </c>
      <c r="G31" s="114">
        <v>261</v>
      </c>
      <c r="H31" s="140">
        <v>299</v>
      </c>
      <c r="I31" s="115">
        <v>37</v>
      </c>
      <c r="J31" s="116">
        <v>12.374581939799331</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1.1455713886560492</v>
      </c>
      <c r="D34" s="115">
        <v>82</v>
      </c>
      <c r="E34" s="114">
        <v>51</v>
      </c>
      <c r="F34" s="114">
        <v>121</v>
      </c>
      <c r="G34" s="114">
        <v>120</v>
      </c>
      <c r="H34" s="140">
        <v>77</v>
      </c>
      <c r="I34" s="115">
        <v>5</v>
      </c>
      <c r="J34" s="116">
        <v>6.4935064935064934</v>
      </c>
    </row>
    <row r="35" spans="1:10" s="110" customFormat="1" ht="24.95" customHeight="1" x14ac:dyDescent="0.2">
      <c r="A35" s="292" t="s">
        <v>171</v>
      </c>
      <c r="B35" s="293" t="s">
        <v>172</v>
      </c>
      <c r="C35" s="113">
        <v>21.234981838502375</v>
      </c>
      <c r="D35" s="115">
        <v>1520</v>
      </c>
      <c r="E35" s="114">
        <v>1103</v>
      </c>
      <c r="F35" s="114">
        <v>1975</v>
      </c>
      <c r="G35" s="114">
        <v>1442</v>
      </c>
      <c r="H35" s="140">
        <v>1704</v>
      </c>
      <c r="I35" s="115">
        <v>-184</v>
      </c>
      <c r="J35" s="116">
        <v>-10.7981220657277</v>
      </c>
    </row>
    <row r="36" spans="1:10" s="110" customFormat="1" ht="24.95" customHeight="1" x14ac:dyDescent="0.2">
      <c r="A36" s="294" t="s">
        <v>173</v>
      </c>
      <c r="B36" s="295" t="s">
        <v>174</v>
      </c>
      <c r="C36" s="125">
        <v>77.61944677284157</v>
      </c>
      <c r="D36" s="143">
        <v>5556</v>
      </c>
      <c r="E36" s="144">
        <v>4341</v>
      </c>
      <c r="F36" s="144">
        <v>6910</v>
      </c>
      <c r="G36" s="144">
        <v>5035</v>
      </c>
      <c r="H36" s="145">
        <v>5173</v>
      </c>
      <c r="I36" s="143">
        <v>383</v>
      </c>
      <c r="J36" s="146">
        <v>7.4038275662091628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7158</v>
      </c>
      <c r="F11" s="264">
        <v>5495</v>
      </c>
      <c r="G11" s="264">
        <v>9007</v>
      </c>
      <c r="H11" s="264">
        <v>6598</v>
      </c>
      <c r="I11" s="265">
        <v>6954</v>
      </c>
      <c r="J11" s="263">
        <v>204</v>
      </c>
      <c r="K11" s="266">
        <v>2.9335634167385676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32.243643475831234</v>
      </c>
      <c r="E13" s="115">
        <v>2308</v>
      </c>
      <c r="F13" s="114">
        <v>1665</v>
      </c>
      <c r="G13" s="114">
        <v>2406</v>
      </c>
      <c r="H13" s="114">
        <v>2025</v>
      </c>
      <c r="I13" s="140">
        <v>2183</v>
      </c>
      <c r="J13" s="115">
        <v>125</v>
      </c>
      <c r="K13" s="116">
        <v>5.7260650480989463</v>
      </c>
    </row>
    <row r="14" spans="1:15" ht="15.95" customHeight="1" x14ac:dyDescent="0.2">
      <c r="A14" s="306" t="s">
        <v>230</v>
      </c>
      <c r="B14" s="307"/>
      <c r="C14" s="308"/>
      <c r="D14" s="113">
        <v>49.315451243364066</v>
      </c>
      <c r="E14" s="115">
        <v>3530</v>
      </c>
      <c r="F14" s="114">
        <v>2811</v>
      </c>
      <c r="G14" s="114">
        <v>5000</v>
      </c>
      <c r="H14" s="114">
        <v>3454</v>
      </c>
      <c r="I14" s="140">
        <v>3516</v>
      </c>
      <c r="J14" s="115">
        <v>14</v>
      </c>
      <c r="K14" s="116">
        <v>0.3981797497155859</v>
      </c>
    </row>
    <row r="15" spans="1:15" ht="15.95" customHeight="1" x14ac:dyDescent="0.2">
      <c r="A15" s="306" t="s">
        <v>231</v>
      </c>
      <c r="B15" s="307"/>
      <c r="C15" s="308"/>
      <c r="D15" s="113">
        <v>8.9131042190556027</v>
      </c>
      <c r="E15" s="115">
        <v>638</v>
      </c>
      <c r="F15" s="114">
        <v>508</v>
      </c>
      <c r="G15" s="114">
        <v>638</v>
      </c>
      <c r="H15" s="114">
        <v>559</v>
      </c>
      <c r="I15" s="140">
        <v>568</v>
      </c>
      <c r="J15" s="115">
        <v>70</v>
      </c>
      <c r="K15" s="116">
        <v>12.32394366197183</v>
      </c>
    </row>
    <row r="16" spans="1:15" ht="15.95" customHeight="1" x14ac:dyDescent="0.2">
      <c r="A16" s="306" t="s">
        <v>232</v>
      </c>
      <c r="B16" s="307"/>
      <c r="C16" s="308"/>
      <c r="D16" s="113">
        <v>9.1645711092483939</v>
      </c>
      <c r="E16" s="115">
        <v>656</v>
      </c>
      <c r="F16" s="114">
        <v>482</v>
      </c>
      <c r="G16" s="114">
        <v>760</v>
      </c>
      <c r="H16" s="114">
        <v>543</v>
      </c>
      <c r="I16" s="140">
        <v>659</v>
      </c>
      <c r="J16" s="115">
        <v>-3</v>
      </c>
      <c r="K16" s="116">
        <v>-0.45523520485584218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0.82425258452081585</v>
      </c>
      <c r="E18" s="115">
        <v>59</v>
      </c>
      <c r="F18" s="114">
        <v>51</v>
      </c>
      <c r="G18" s="114">
        <v>131</v>
      </c>
      <c r="H18" s="114">
        <v>109</v>
      </c>
      <c r="I18" s="140">
        <v>71</v>
      </c>
      <c r="J18" s="115">
        <v>-12</v>
      </c>
      <c r="K18" s="116">
        <v>-16.901408450704224</v>
      </c>
    </row>
    <row r="19" spans="1:11" ht="14.1" customHeight="1" x14ac:dyDescent="0.2">
      <c r="A19" s="306" t="s">
        <v>235</v>
      </c>
      <c r="B19" s="307" t="s">
        <v>236</v>
      </c>
      <c r="C19" s="308"/>
      <c r="D19" s="113">
        <v>0.62866722548197818</v>
      </c>
      <c r="E19" s="115">
        <v>45</v>
      </c>
      <c r="F19" s="114">
        <v>33</v>
      </c>
      <c r="G19" s="114">
        <v>102</v>
      </c>
      <c r="H19" s="114">
        <v>85</v>
      </c>
      <c r="I19" s="140">
        <v>51</v>
      </c>
      <c r="J19" s="115">
        <v>-6</v>
      </c>
      <c r="K19" s="116">
        <v>-11.764705882352942</v>
      </c>
    </row>
    <row r="20" spans="1:11" ht="14.1" customHeight="1" x14ac:dyDescent="0.2">
      <c r="A20" s="306">
        <v>12</v>
      </c>
      <c r="B20" s="307" t="s">
        <v>237</v>
      </c>
      <c r="C20" s="308"/>
      <c r="D20" s="113">
        <v>1.5926236378876781</v>
      </c>
      <c r="E20" s="115">
        <v>114</v>
      </c>
      <c r="F20" s="114">
        <v>60</v>
      </c>
      <c r="G20" s="114">
        <v>126</v>
      </c>
      <c r="H20" s="114">
        <v>84</v>
      </c>
      <c r="I20" s="140">
        <v>108</v>
      </c>
      <c r="J20" s="115">
        <v>6</v>
      </c>
      <c r="K20" s="116">
        <v>5.5555555555555554</v>
      </c>
    </row>
    <row r="21" spans="1:11" ht="14.1" customHeight="1" x14ac:dyDescent="0.2">
      <c r="A21" s="306">
        <v>21</v>
      </c>
      <c r="B21" s="307" t="s">
        <v>238</v>
      </c>
      <c r="C21" s="308"/>
      <c r="D21" s="113">
        <v>0.19558535903883767</v>
      </c>
      <c r="E21" s="115">
        <v>14</v>
      </c>
      <c r="F21" s="114">
        <v>9</v>
      </c>
      <c r="G21" s="114">
        <v>19</v>
      </c>
      <c r="H21" s="114">
        <v>26</v>
      </c>
      <c r="I21" s="140">
        <v>15</v>
      </c>
      <c r="J21" s="115">
        <v>-1</v>
      </c>
      <c r="K21" s="116">
        <v>-6.666666666666667</v>
      </c>
    </row>
    <row r="22" spans="1:11" ht="14.1" customHeight="1" x14ac:dyDescent="0.2">
      <c r="A22" s="306">
        <v>22</v>
      </c>
      <c r="B22" s="307" t="s">
        <v>239</v>
      </c>
      <c r="C22" s="308"/>
      <c r="D22" s="113">
        <v>0.86616373288628112</v>
      </c>
      <c r="E22" s="115">
        <v>62</v>
      </c>
      <c r="F22" s="114">
        <v>55</v>
      </c>
      <c r="G22" s="114">
        <v>147</v>
      </c>
      <c r="H22" s="114">
        <v>124</v>
      </c>
      <c r="I22" s="140">
        <v>100</v>
      </c>
      <c r="J22" s="115">
        <v>-38</v>
      </c>
      <c r="K22" s="116">
        <v>-38</v>
      </c>
    </row>
    <row r="23" spans="1:11" ht="14.1" customHeight="1" x14ac:dyDescent="0.2">
      <c r="A23" s="306">
        <v>23</v>
      </c>
      <c r="B23" s="307" t="s">
        <v>240</v>
      </c>
      <c r="C23" s="308"/>
      <c r="D23" s="113">
        <v>0.57278569432802462</v>
      </c>
      <c r="E23" s="115">
        <v>41</v>
      </c>
      <c r="F23" s="114">
        <v>24</v>
      </c>
      <c r="G23" s="114">
        <v>42</v>
      </c>
      <c r="H23" s="114">
        <v>30</v>
      </c>
      <c r="I23" s="140">
        <v>69</v>
      </c>
      <c r="J23" s="115">
        <v>-28</v>
      </c>
      <c r="K23" s="116">
        <v>-40.579710144927539</v>
      </c>
    </row>
    <row r="24" spans="1:11" ht="14.1" customHeight="1" x14ac:dyDescent="0.2">
      <c r="A24" s="306">
        <v>24</v>
      </c>
      <c r="B24" s="307" t="s">
        <v>241</v>
      </c>
      <c r="C24" s="308"/>
      <c r="D24" s="113">
        <v>2.8499580888516345</v>
      </c>
      <c r="E24" s="115">
        <v>204</v>
      </c>
      <c r="F24" s="114">
        <v>97</v>
      </c>
      <c r="G24" s="114">
        <v>206</v>
      </c>
      <c r="H24" s="114">
        <v>148</v>
      </c>
      <c r="I24" s="140">
        <v>246</v>
      </c>
      <c r="J24" s="115">
        <v>-42</v>
      </c>
      <c r="K24" s="116">
        <v>-17.073170731707318</v>
      </c>
    </row>
    <row r="25" spans="1:11" ht="14.1" customHeight="1" x14ac:dyDescent="0.2">
      <c r="A25" s="306">
        <v>25</v>
      </c>
      <c r="B25" s="307" t="s">
        <v>242</v>
      </c>
      <c r="C25" s="308"/>
      <c r="D25" s="113">
        <v>4.1771444537580331</v>
      </c>
      <c r="E25" s="115">
        <v>299</v>
      </c>
      <c r="F25" s="114">
        <v>221</v>
      </c>
      <c r="G25" s="114">
        <v>440</v>
      </c>
      <c r="H25" s="114">
        <v>253</v>
      </c>
      <c r="I25" s="140">
        <v>347</v>
      </c>
      <c r="J25" s="115">
        <v>-48</v>
      </c>
      <c r="K25" s="116">
        <v>-13.832853025936599</v>
      </c>
    </row>
    <row r="26" spans="1:11" ht="14.1" customHeight="1" x14ac:dyDescent="0.2">
      <c r="A26" s="306">
        <v>26</v>
      </c>
      <c r="B26" s="307" t="s">
        <v>243</v>
      </c>
      <c r="C26" s="308"/>
      <c r="D26" s="113">
        <v>2.1234981838502374</v>
      </c>
      <c r="E26" s="115">
        <v>152</v>
      </c>
      <c r="F26" s="114">
        <v>105</v>
      </c>
      <c r="G26" s="114">
        <v>237</v>
      </c>
      <c r="H26" s="114">
        <v>185</v>
      </c>
      <c r="I26" s="140">
        <v>135</v>
      </c>
      <c r="J26" s="115">
        <v>17</v>
      </c>
      <c r="K26" s="116">
        <v>12.592592592592593</v>
      </c>
    </row>
    <row r="27" spans="1:11" ht="14.1" customHeight="1" x14ac:dyDescent="0.2">
      <c r="A27" s="306">
        <v>27</v>
      </c>
      <c r="B27" s="307" t="s">
        <v>244</v>
      </c>
      <c r="C27" s="308"/>
      <c r="D27" s="113">
        <v>1.8161497625034926</v>
      </c>
      <c r="E27" s="115">
        <v>130</v>
      </c>
      <c r="F27" s="114">
        <v>99</v>
      </c>
      <c r="G27" s="114">
        <v>133</v>
      </c>
      <c r="H27" s="114">
        <v>97</v>
      </c>
      <c r="I27" s="140">
        <v>123</v>
      </c>
      <c r="J27" s="115">
        <v>7</v>
      </c>
      <c r="K27" s="116">
        <v>5.691056910569106</v>
      </c>
    </row>
    <row r="28" spans="1:11" ht="14.1" customHeight="1" x14ac:dyDescent="0.2">
      <c r="A28" s="306">
        <v>28</v>
      </c>
      <c r="B28" s="307" t="s">
        <v>245</v>
      </c>
      <c r="C28" s="308"/>
      <c r="D28" s="113">
        <v>8.3822296730930432E-2</v>
      </c>
      <c r="E28" s="115">
        <v>6</v>
      </c>
      <c r="F28" s="114" t="s">
        <v>513</v>
      </c>
      <c r="G28" s="114">
        <v>28</v>
      </c>
      <c r="H28" s="114">
        <v>17</v>
      </c>
      <c r="I28" s="140">
        <v>28</v>
      </c>
      <c r="J28" s="115">
        <v>-22</v>
      </c>
      <c r="K28" s="116">
        <v>-78.571428571428569</v>
      </c>
    </row>
    <row r="29" spans="1:11" ht="14.1" customHeight="1" x14ac:dyDescent="0.2">
      <c r="A29" s="306">
        <v>29</v>
      </c>
      <c r="B29" s="307" t="s">
        <v>246</v>
      </c>
      <c r="C29" s="308"/>
      <c r="D29" s="113">
        <v>3.8837664151997764</v>
      </c>
      <c r="E29" s="115">
        <v>278</v>
      </c>
      <c r="F29" s="114">
        <v>233</v>
      </c>
      <c r="G29" s="114">
        <v>316</v>
      </c>
      <c r="H29" s="114">
        <v>229</v>
      </c>
      <c r="I29" s="140">
        <v>240</v>
      </c>
      <c r="J29" s="115">
        <v>38</v>
      </c>
      <c r="K29" s="116">
        <v>15.833333333333334</v>
      </c>
    </row>
    <row r="30" spans="1:11" ht="14.1" customHeight="1" x14ac:dyDescent="0.2">
      <c r="A30" s="306" t="s">
        <v>247</v>
      </c>
      <c r="B30" s="307" t="s">
        <v>248</v>
      </c>
      <c r="C30" s="308"/>
      <c r="D30" s="113" t="s">
        <v>513</v>
      </c>
      <c r="E30" s="115" t="s">
        <v>513</v>
      </c>
      <c r="F30" s="114">
        <v>37</v>
      </c>
      <c r="G30" s="114">
        <v>81</v>
      </c>
      <c r="H30" s="114">
        <v>47</v>
      </c>
      <c r="I30" s="140">
        <v>47</v>
      </c>
      <c r="J30" s="115" t="s">
        <v>513</v>
      </c>
      <c r="K30" s="116" t="s">
        <v>513</v>
      </c>
    </row>
    <row r="31" spans="1:11" ht="14.1" customHeight="1" x14ac:dyDescent="0.2">
      <c r="A31" s="306" t="s">
        <v>249</v>
      </c>
      <c r="B31" s="307" t="s">
        <v>250</v>
      </c>
      <c r="C31" s="308"/>
      <c r="D31" s="113">
        <v>2.6683431126012853</v>
      </c>
      <c r="E31" s="115">
        <v>191</v>
      </c>
      <c r="F31" s="114">
        <v>185</v>
      </c>
      <c r="G31" s="114">
        <v>231</v>
      </c>
      <c r="H31" s="114">
        <v>179</v>
      </c>
      <c r="I31" s="140">
        <v>189</v>
      </c>
      <c r="J31" s="115">
        <v>2</v>
      </c>
      <c r="K31" s="116">
        <v>1.0582010582010581</v>
      </c>
    </row>
    <row r="32" spans="1:11" ht="14.1" customHeight="1" x14ac:dyDescent="0.2">
      <c r="A32" s="306">
        <v>31</v>
      </c>
      <c r="B32" s="307" t="s">
        <v>251</v>
      </c>
      <c r="C32" s="308"/>
      <c r="D32" s="113">
        <v>0.55881531153953623</v>
      </c>
      <c r="E32" s="115">
        <v>40</v>
      </c>
      <c r="F32" s="114">
        <v>32</v>
      </c>
      <c r="G32" s="114">
        <v>39</v>
      </c>
      <c r="H32" s="114">
        <v>35</v>
      </c>
      <c r="I32" s="140">
        <v>41</v>
      </c>
      <c r="J32" s="115">
        <v>-1</v>
      </c>
      <c r="K32" s="116">
        <v>-2.4390243902439024</v>
      </c>
    </row>
    <row r="33" spans="1:11" ht="14.1" customHeight="1" x14ac:dyDescent="0.2">
      <c r="A33" s="306">
        <v>32</v>
      </c>
      <c r="B33" s="307" t="s">
        <v>252</v>
      </c>
      <c r="C33" s="308"/>
      <c r="D33" s="113">
        <v>6.4263760827046665</v>
      </c>
      <c r="E33" s="115">
        <v>460</v>
      </c>
      <c r="F33" s="114">
        <v>232</v>
      </c>
      <c r="G33" s="114">
        <v>426</v>
      </c>
      <c r="H33" s="114">
        <v>496</v>
      </c>
      <c r="I33" s="140">
        <v>444</v>
      </c>
      <c r="J33" s="115">
        <v>16</v>
      </c>
      <c r="K33" s="116">
        <v>3.6036036036036037</v>
      </c>
    </row>
    <row r="34" spans="1:11" ht="14.1" customHeight="1" x14ac:dyDescent="0.2">
      <c r="A34" s="306">
        <v>33</v>
      </c>
      <c r="B34" s="307" t="s">
        <v>253</v>
      </c>
      <c r="C34" s="308"/>
      <c r="D34" s="113">
        <v>2.933780385582565</v>
      </c>
      <c r="E34" s="115">
        <v>210</v>
      </c>
      <c r="F34" s="114">
        <v>107</v>
      </c>
      <c r="G34" s="114">
        <v>204</v>
      </c>
      <c r="H34" s="114">
        <v>157</v>
      </c>
      <c r="I34" s="140">
        <v>139</v>
      </c>
      <c r="J34" s="115">
        <v>71</v>
      </c>
      <c r="K34" s="116">
        <v>51.079136690647481</v>
      </c>
    </row>
    <row r="35" spans="1:11" ht="14.1" customHeight="1" x14ac:dyDescent="0.2">
      <c r="A35" s="306">
        <v>34</v>
      </c>
      <c r="B35" s="307" t="s">
        <v>254</v>
      </c>
      <c r="C35" s="308"/>
      <c r="D35" s="113">
        <v>2.3609946912545405</v>
      </c>
      <c r="E35" s="115">
        <v>169</v>
      </c>
      <c r="F35" s="114">
        <v>167</v>
      </c>
      <c r="G35" s="114">
        <v>185</v>
      </c>
      <c r="H35" s="114">
        <v>144</v>
      </c>
      <c r="I35" s="140">
        <v>162</v>
      </c>
      <c r="J35" s="115">
        <v>7</v>
      </c>
      <c r="K35" s="116">
        <v>4.3209876543209873</v>
      </c>
    </row>
    <row r="36" spans="1:11" ht="14.1" customHeight="1" x14ac:dyDescent="0.2">
      <c r="A36" s="306">
        <v>41</v>
      </c>
      <c r="B36" s="307" t="s">
        <v>255</v>
      </c>
      <c r="C36" s="308"/>
      <c r="D36" s="113">
        <v>0.2933780385582565</v>
      </c>
      <c r="E36" s="115">
        <v>21</v>
      </c>
      <c r="F36" s="114">
        <v>27</v>
      </c>
      <c r="G36" s="114">
        <v>39</v>
      </c>
      <c r="H36" s="114">
        <v>38</v>
      </c>
      <c r="I36" s="140">
        <v>61</v>
      </c>
      <c r="J36" s="115">
        <v>-40</v>
      </c>
      <c r="K36" s="116">
        <v>-65.573770491803273</v>
      </c>
    </row>
    <row r="37" spans="1:11" ht="14.1" customHeight="1" x14ac:dyDescent="0.2">
      <c r="A37" s="306">
        <v>42</v>
      </c>
      <c r="B37" s="307" t="s">
        <v>256</v>
      </c>
      <c r="C37" s="308"/>
      <c r="D37" s="113">
        <v>4.1911148365465216E-2</v>
      </c>
      <c r="E37" s="115">
        <v>3</v>
      </c>
      <c r="F37" s="114" t="s">
        <v>513</v>
      </c>
      <c r="G37" s="114">
        <v>9</v>
      </c>
      <c r="H37" s="114">
        <v>4</v>
      </c>
      <c r="I37" s="140" t="s">
        <v>513</v>
      </c>
      <c r="J37" s="115" t="s">
        <v>513</v>
      </c>
      <c r="K37" s="116" t="s">
        <v>513</v>
      </c>
    </row>
    <row r="38" spans="1:11" ht="14.1" customHeight="1" x14ac:dyDescent="0.2">
      <c r="A38" s="306">
        <v>43</v>
      </c>
      <c r="B38" s="307" t="s">
        <v>257</v>
      </c>
      <c r="C38" s="308"/>
      <c r="D38" s="113">
        <v>1.4668901927912825</v>
      </c>
      <c r="E38" s="115">
        <v>105</v>
      </c>
      <c r="F38" s="114">
        <v>95</v>
      </c>
      <c r="G38" s="114">
        <v>167</v>
      </c>
      <c r="H38" s="114">
        <v>164</v>
      </c>
      <c r="I38" s="140">
        <v>98</v>
      </c>
      <c r="J38" s="115">
        <v>7</v>
      </c>
      <c r="K38" s="116">
        <v>7.1428571428571432</v>
      </c>
    </row>
    <row r="39" spans="1:11" ht="14.1" customHeight="1" x14ac:dyDescent="0.2">
      <c r="A39" s="306">
        <v>51</v>
      </c>
      <c r="B39" s="307" t="s">
        <v>258</v>
      </c>
      <c r="C39" s="308"/>
      <c r="D39" s="113">
        <v>8.3822296730930432</v>
      </c>
      <c r="E39" s="115">
        <v>600</v>
      </c>
      <c r="F39" s="114">
        <v>442</v>
      </c>
      <c r="G39" s="114">
        <v>702</v>
      </c>
      <c r="H39" s="114">
        <v>505</v>
      </c>
      <c r="I39" s="140">
        <v>444</v>
      </c>
      <c r="J39" s="115">
        <v>156</v>
      </c>
      <c r="K39" s="116">
        <v>35.135135135135137</v>
      </c>
    </row>
    <row r="40" spans="1:11" ht="14.1" customHeight="1" x14ac:dyDescent="0.2">
      <c r="A40" s="306" t="s">
        <v>259</v>
      </c>
      <c r="B40" s="307" t="s">
        <v>260</v>
      </c>
      <c r="C40" s="308"/>
      <c r="D40" s="113">
        <v>7.8094439787650183</v>
      </c>
      <c r="E40" s="115">
        <v>559</v>
      </c>
      <c r="F40" s="114">
        <v>414</v>
      </c>
      <c r="G40" s="114">
        <v>657</v>
      </c>
      <c r="H40" s="114">
        <v>467</v>
      </c>
      <c r="I40" s="140">
        <v>420</v>
      </c>
      <c r="J40" s="115">
        <v>139</v>
      </c>
      <c r="K40" s="116">
        <v>33.095238095238095</v>
      </c>
    </row>
    <row r="41" spans="1:11" ht="14.1" customHeight="1" x14ac:dyDescent="0.2">
      <c r="A41" s="306"/>
      <c r="B41" s="307" t="s">
        <v>261</v>
      </c>
      <c r="C41" s="308"/>
      <c r="D41" s="113">
        <v>7.2226879016485048</v>
      </c>
      <c r="E41" s="115">
        <v>517</v>
      </c>
      <c r="F41" s="114">
        <v>361</v>
      </c>
      <c r="G41" s="114">
        <v>565</v>
      </c>
      <c r="H41" s="114">
        <v>385</v>
      </c>
      <c r="I41" s="140">
        <v>364</v>
      </c>
      <c r="J41" s="115">
        <v>153</v>
      </c>
      <c r="K41" s="116">
        <v>42.032967032967036</v>
      </c>
    </row>
    <row r="42" spans="1:11" ht="14.1" customHeight="1" x14ac:dyDescent="0.2">
      <c r="A42" s="306">
        <v>52</v>
      </c>
      <c r="B42" s="307" t="s">
        <v>262</v>
      </c>
      <c r="C42" s="308"/>
      <c r="D42" s="113">
        <v>5.2668343112601281</v>
      </c>
      <c r="E42" s="115">
        <v>377</v>
      </c>
      <c r="F42" s="114">
        <v>306</v>
      </c>
      <c r="G42" s="114">
        <v>351</v>
      </c>
      <c r="H42" s="114">
        <v>351</v>
      </c>
      <c r="I42" s="140">
        <v>420</v>
      </c>
      <c r="J42" s="115">
        <v>-43</v>
      </c>
      <c r="K42" s="116">
        <v>-10.238095238095237</v>
      </c>
    </row>
    <row r="43" spans="1:11" ht="14.1" customHeight="1" x14ac:dyDescent="0.2">
      <c r="A43" s="306" t="s">
        <v>263</v>
      </c>
      <c r="B43" s="307" t="s">
        <v>264</v>
      </c>
      <c r="C43" s="308"/>
      <c r="D43" s="113">
        <v>4.610226320201174</v>
      </c>
      <c r="E43" s="115">
        <v>330</v>
      </c>
      <c r="F43" s="114">
        <v>273</v>
      </c>
      <c r="G43" s="114">
        <v>303</v>
      </c>
      <c r="H43" s="114">
        <v>316</v>
      </c>
      <c r="I43" s="140">
        <v>345</v>
      </c>
      <c r="J43" s="115">
        <v>-15</v>
      </c>
      <c r="K43" s="116">
        <v>-4.3478260869565215</v>
      </c>
    </row>
    <row r="44" spans="1:11" ht="14.1" customHeight="1" x14ac:dyDescent="0.2">
      <c r="A44" s="306">
        <v>53</v>
      </c>
      <c r="B44" s="307" t="s">
        <v>265</v>
      </c>
      <c r="C44" s="308"/>
      <c r="D44" s="113">
        <v>0.6007264599050014</v>
      </c>
      <c r="E44" s="115">
        <v>43</v>
      </c>
      <c r="F44" s="114">
        <v>45</v>
      </c>
      <c r="G44" s="114">
        <v>40</v>
      </c>
      <c r="H44" s="114">
        <v>41</v>
      </c>
      <c r="I44" s="140">
        <v>46</v>
      </c>
      <c r="J44" s="115">
        <v>-3</v>
      </c>
      <c r="K44" s="116">
        <v>-6.5217391304347823</v>
      </c>
    </row>
    <row r="45" spans="1:11" ht="14.1" customHeight="1" x14ac:dyDescent="0.2">
      <c r="A45" s="306" t="s">
        <v>266</v>
      </c>
      <c r="B45" s="307" t="s">
        <v>267</v>
      </c>
      <c r="C45" s="308"/>
      <c r="D45" s="113">
        <v>0.54484492875104773</v>
      </c>
      <c r="E45" s="115">
        <v>39</v>
      </c>
      <c r="F45" s="114">
        <v>34</v>
      </c>
      <c r="G45" s="114">
        <v>28</v>
      </c>
      <c r="H45" s="114">
        <v>31</v>
      </c>
      <c r="I45" s="140">
        <v>36</v>
      </c>
      <c r="J45" s="115">
        <v>3</v>
      </c>
      <c r="K45" s="116">
        <v>8.3333333333333339</v>
      </c>
    </row>
    <row r="46" spans="1:11" ht="14.1" customHeight="1" x14ac:dyDescent="0.2">
      <c r="A46" s="306">
        <v>54</v>
      </c>
      <c r="B46" s="307" t="s">
        <v>268</v>
      </c>
      <c r="C46" s="308"/>
      <c r="D46" s="113">
        <v>3.2690695725062868</v>
      </c>
      <c r="E46" s="115">
        <v>234</v>
      </c>
      <c r="F46" s="114">
        <v>206</v>
      </c>
      <c r="G46" s="114">
        <v>289</v>
      </c>
      <c r="H46" s="114">
        <v>214</v>
      </c>
      <c r="I46" s="140">
        <v>277</v>
      </c>
      <c r="J46" s="115">
        <v>-43</v>
      </c>
      <c r="K46" s="116">
        <v>-15.523465703971119</v>
      </c>
    </row>
    <row r="47" spans="1:11" ht="14.1" customHeight="1" x14ac:dyDescent="0.2">
      <c r="A47" s="306">
        <v>61</v>
      </c>
      <c r="B47" s="307" t="s">
        <v>269</v>
      </c>
      <c r="C47" s="308"/>
      <c r="D47" s="113">
        <v>2.7661357921207039</v>
      </c>
      <c r="E47" s="115">
        <v>198</v>
      </c>
      <c r="F47" s="114">
        <v>139</v>
      </c>
      <c r="G47" s="114">
        <v>269</v>
      </c>
      <c r="H47" s="114">
        <v>164</v>
      </c>
      <c r="I47" s="140">
        <v>205</v>
      </c>
      <c r="J47" s="115">
        <v>-7</v>
      </c>
      <c r="K47" s="116">
        <v>-3.4146341463414633</v>
      </c>
    </row>
    <row r="48" spans="1:11" ht="14.1" customHeight="1" x14ac:dyDescent="0.2">
      <c r="A48" s="306">
        <v>62</v>
      </c>
      <c r="B48" s="307" t="s">
        <v>270</v>
      </c>
      <c r="C48" s="308"/>
      <c r="D48" s="113">
        <v>8.1866443140542042</v>
      </c>
      <c r="E48" s="115">
        <v>586</v>
      </c>
      <c r="F48" s="114">
        <v>506</v>
      </c>
      <c r="G48" s="114">
        <v>808</v>
      </c>
      <c r="H48" s="114">
        <v>519</v>
      </c>
      <c r="I48" s="140">
        <v>559</v>
      </c>
      <c r="J48" s="115">
        <v>27</v>
      </c>
      <c r="K48" s="116">
        <v>4.8300536672629697</v>
      </c>
    </row>
    <row r="49" spans="1:11" ht="14.1" customHeight="1" x14ac:dyDescent="0.2">
      <c r="A49" s="306">
        <v>63</v>
      </c>
      <c r="B49" s="307" t="s">
        <v>271</v>
      </c>
      <c r="C49" s="308"/>
      <c r="D49" s="113">
        <v>3.9675887119307069</v>
      </c>
      <c r="E49" s="115">
        <v>284</v>
      </c>
      <c r="F49" s="114">
        <v>198</v>
      </c>
      <c r="G49" s="114">
        <v>254</v>
      </c>
      <c r="H49" s="114">
        <v>218</v>
      </c>
      <c r="I49" s="140">
        <v>231</v>
      </c>
      <c r="J49" s="115">
        <v>53</v>
      </c>
      <c r="K49" s="116">
        <v>22.943722943722943</v>
      </c>
    </row>
    <row r="50" spans="1:11" ht="14.1" customHeight="1" x14ac:dyDescent="0.2">
      <c r="A50" s="306" t="s">
        <v>272</v>
      </c>
      <c r="B50" s="307" t="s">
        <v>273</v>
      </c>
      <c r="C50" s="308"/>
      <c r="D50" s="113">
        <v>0.92204526404023468</v>
      </c>
      <c r="E50" s="115">
        <v>66</v>
      </c>
      <c r="F50" s="114">
        <v>17</v>
      </c>
      <c r="G50" s="114">
        <v>38</v>
      </c>
      <c r="H50" s="114">
        <v>19</v>
      </c>
      <c r="I50" s="140">
        <v>25</v>
      </c>
      <c r="J50" s="115">
        <v>41</v>
      </c>
      <c r="K50" s="116">
        <v>164</v>
      </c>
    </row>
    <row r="51" spans="1:11" ht="14.1" customHeight="1" x14ac:dyDescent="0.2">
      <c r="A51" s="306" t="s">
        <v>274</v>
      </c>
      <c r="B51" s="307" t="s">
        <v>275</v>
      </c>
      <c r="C51" s="308"/>
      <c r="D51" s="113">
        <v>2.6962838781782619</v>
      </c>
      <c r="E51" s="115">
        <v>193</v>
      </c>
      <c r="F51" s="114">
        <v>163</v>
      </c>
      <c r="G51" s="114">
        <v>189</v>
      </c>
      <c r="H51" s="114">
        <v>183</v>
      </c>
      <c r="I51" s="140">
        <v>188</v>
      </c>
      <c r="J51" s="115">
        <v>5</v>
      </c>
      <c r="K51" s="116">
        <v>2.6595744680851063</v>
      </c>
    </row>
    <row r="52" spans="1:11" ht="14.1" customHeight="1" x14ac:dyDescent="0.2">
      <c r="A52" s="306">
        <v>71</v>
      </c>
      <c r="B52" s="307" t="s">
        <v>276</v>
      </c>
      <c r="C52" s="308"/>
      <c r="D52" s="113">
        <v>8.8153115395361841</v>
      </c>
      <c r="E52" s="115">
        <v>631</v>
      </c>
      <c r="F52" s="114">
        <v>443</v>
      </c>
      <c r="G52" s="114">
        <v>704</v>
      </c>
      <c r="H52" s="114">
        <v>592</v>
      </c>
      <c r="I52" s="140">
        <v>664</v>
      </c>
      <c r="J52" s="115">
        <v>-33</v>
      </c>
      <c r="K52" s="116">
        <v>-4.9698795180722888</v>
      </c>
    </row>
    <row r="53" spans="1:11" ht="14.1" customHeight="1" x14ac:dyDescent="0.2">
      <c r="A53" s="306" t="s">
        <v>277</v>
      </c>
      <c r="B53" s="307" t="s">
        <v>278</v>
      </c>
      <c r="C53" s="308"/>
      <c r="D53" s="113">
        <v>2.7940765576976809</v>
      </c>
      <c r="E53" s="115">
        <v>200</v>
      </c>
      <c r="F53" s="114">
        <v>168</v>
      </c>
      <c r="G53" s="114">
        <v>274</v>
      </c>
      <c r="H53" s="114">
        <v>219</v>
      </c>
      <c r="I53" s="140">
        <v>287</v>
      </c>
      <c r="J53" s="115">
        <v>-87</v>
      </c>
      <c r="K53" s="116">
        <v>-30.313588850174217</v>
      </c>
    </row>
    <row r="54" spans="1:11" ht="14.1" customHeight="1" x14ac:dyDescent="0.2">
      <c r="A54" s="306" t="s">
        <v>279</v>
      </c>
      <c r="B54" s="307" t="s">
        <v>280</v>
      </c>
      <c r="C54" s="308"/>
      <c r="D54" s="113">
        <v>5.1969823973176865</v>
      </c>
      <c r="E54" s="115">
        <v>372</v>
      </c>
      <c r="F54" s="114">
        <v>229</v>
      </c>
      <c r="G54" s="114">
        <v>379</v>
      </c>
      <c r="H54" s="114">
        <v>312</v>
      </c>
      <c r="I54" s="140">
        <v>319</v>
      </c>
      <c r="J54" s="115">
        <v>53</v>
      </c>
      <c r="K54" s="116">
        <v>16.614420062695924</v>
      </c>
    </row>
    <row r="55" spans="1:11" ht="14.1" customHeight="1" x14ac:dyDescent="0.2">
      <c r="A55" s="306">
        <v>72</v>
      </c>
      <c r="B55" s="307" t="s">
        <v>281</v>
      </c>
      <c r="C55" s="308"/>
      <c r="D55" s="113">
        <v>2.0955574182732608</v>
      </c>
      <c r="E55" s="115">
        <v>150</v>
      </c>
      <c r="F55" s="114">
        <v>98</v>
      </c>
      <c r="G55" s="114">
        <v>193</v>
      </c>
      <c r="H55" s="114">
        <v>104</v>
      </c>
      <c r="I55" s="140">
        <v>118</v>
      </c>
      <c r="J55" s="115">
        <v>32</v>
      </c>
      <c r="K55" s="116">
        <v>27.118644067796609</v>
      </c>
    </row>
    <row r="56" spans="1:11" ht="14.1" customHeight="1" x14ac:dyDescent="0.2">
      <c r="A56" s="306" t="s">
        <v>282</v>
      </c>
      <c r="B56" s="307" t="s">
        <v>283</v>
      </c>
      <c r="C56" s="308"/>
      <c r="D56" s="113">
        <v>0.67057837384744345</v>
      </c>
      <c r="E56" s="115">
        <v>48</v>
      </c>
      <c r="F56" s="114">
        <v>26</v>
      </c>
      <c r="G56" s="114">
        <v>80</v>
      </c>
      <c r="H56" s="114">
        <v>28</v>
      </c>
      <c r="I56" s="140">
        <v>55</v>
      </c>
      <c r="J56" s="115">
        <v>-7</v>
      </c>
      <c r="K56" s="116">
        <v>-12.727272727272727</v>
      </c>
    </row>
    <row r="57" spans="1:11" ht="14.1" customHeight="1" x14ac:dyDescent="0.2">
      <c r="A57" s="306" t="s">
        <v>284</v>
      </c>
      <c r="B57" s="307" t="s">
        <v>285</v>
      </c>
      <c r="C57" s="308"/>
      <c r="D57" s="113">
        <v>0.93601564682872307</v>
      </c>
      <c r="E57" s="115">
        <v>67</v>
      </c>
      <c r="F57" s="114">
        <v>50</v>
      </c>
      <c r="G57" s="114">
        <v>59</v>
      </c>
      <c r="H57" s="114">
        <v>50</v>
      </c>
      <c r="I57" s="140">
        <v>41</v>
      </c>
      <c r="J57" s="115">
        <v>26</v>
      </c>
      <c r="K57" s="116">
        <v>63.414634146341463</v>
      </c>
    </row>
    <row r="58" spans="1:11" ht="14.1" customHeight="1" x14ac:dyDescent="0.2">
      <c r="A58" s="306">
        <v>73</v>
      </c>
      <c r="B58" s="307" t="s">
        <v>286</v>
      </c>
      <c r="C58" s="308"/>
      <c r="D58" s="113">
        <v>1.6065940206761666</v>
      </c>
      <c r="E58" s="115">
        <v>115</v>
      </c>
      <c r="F58" s="114">
        <v>79</v>
      </c>
      <c r="G58" s="114">
        <v>149</v>
      </c>
      <c r="H58" s="114">
        <v>104</v>
      </c>
      <c r="I58" s="140">
        <v>102</v>
      </c>
      <c r="J58" s="115">
        <v>13</v>
      </c>
      <c r="K58" s="116">
        <v>12.745098039215685</v>
      </c>
    </row>
    <row r="59" spans="1:11" ht="14.1" customHeight="1" x14ac:dyDescent="0.2">
      <c r="A59" s="306" t="s">
        <v>287</v>
      </c>
      <c r="B59" s="307" t="s">
        <v>288</v>
      </c>
      <c r="C59" s="308"/>
      <c r="D59" s="113">
        <v>1.2293936853869796</v>
      </c>
      <c r="E59" s="115">
        <v>88</v>
      </c>
      <c r="F59" s="114">
        <v>61</v>
      </c>
      <c r="G59" s="114">
        <v>108</v>
      </c>
      <c r="H59" s="114">
        <v>81</v>
      </c>
      <c r="I59" s="140">
        <v>83</v>
      </c>
      <c r="J59" s="115">
        <v>5</v>
      </c>
      <c r="K59" s="116">
        <v>6.024096385542169</v>
      </c>
    </row>
    <row r="60" spans="1:11" ht="14.1" customHeight="1" x14ac:dyDescent="0.2">
      <c r="A60" s="306">
        <v>81</v>
      </c>
      <c r="B60" s="307" t="s">
        <v>289</v>
      </c>
      <c r="C60" s="308"/>
      <c r="D60" s="113">
        <v>8.0329701033808334</v>
      </c>
      <c r="E60" s="115">
        <v>575</v>
      </c>
      <c r="F60" s="114">
        <v>431</v>
      </c>
      <c r="G60" s="114">
        <v>626</v>
      </c>
      <c r="H60" s="114">
        <v>464</v>
      </c>
      <c r="I60" s="140">
        <v>443</v>
      </c>
      <c r="J60" s="115">
        <v>132</v>
      </c>
      <c r="K60" s="116">
        <v>29.79683972911964</v>
      </c>
    </row>
    <row r="61" spans="1:11" ht="14.1" customHeight="1" x14ac:dyDescent="0.2">
      <c r="A61" s="306" t="s">
        <v>290</v>
      </c>
      <c r="B61" s="307" t="s">
        <v>291</v>
      </c>
      <c r="C61" s="308"/>
      <c r="D61" s="113">
        <v>2.1234981838502374</v>
      </c>
      <c r="E61" s="115">
        <v>152</v>
      </c>
      <c r="F61" s="114">
        <v>106</v>
      </c>
      <c r="G61" s="114">
        <v>235</v>
      </c>
      <c r="H61" s="114">
        <v>109</v>
      </c>
      <c r="I61" s="140">
        <v>146</v>
      </c>
      <c r="J61" s="115">
        <v>6</v>
      </c>
      <c r="K61" s="116">
        <v>4.1095890410958908</v>
      </c>
    </row>
    <row r="62" spans="1:11" ht="14.1" customHeight="1" x14ac:dyDescent="0.2">
      <c r="A62" s="306" t="s">
        <v>292</v>
      </c>
      <c r="B62" s="307" t="s">
        <v>293</v>
      </c>
      <c r="C62" s="308"/>
      <c r="D62" s="113">
        <v>2.7801061749091924</v>
      </c>
      <c r="E62" s="115">
        <v>199</v>
      </c>
      <c r="F62" s="114">
        <v>177</v>
      </c>
      <c r="G62" s="114">
        <v>237</v>
      </c>
      <c r="H62" s="114">
        <v>215</v>
      </c>
      <c r="I62" s="140">
        <v>153</v>
      </c>
      <c r="J62" s="115">
        <v>46</v>
      </c>
      <c r="K62" s="116">
        <v>30.065359477124183</v>
      </c>
    </row>
    <row r="63" spans="1:11" ht="14.1" customHeight="1" x14ac:dyDescent="0.2">
      <c r="A63" s="306"/>
      <c r="B63" s="307" t="s">
        <v>294</v>
      </c>
      <c r="C63" s="308"/>
      <c r="D63" s="113">
        <v>2.4168762224084941</v>
      </c>
      <c r="E63" s="115">
        <v>173</v>
      </c>
      <c r="F63" s="114">
        <v>157</v>
      </c>
      <c r="G63" s="114">
        <v>192</v>
      </c>
      <c r="H63" s="114">
        <v>181</v>
      </c>
      <c r="I63" s="140">
        <v>123</v>
      </c>
      <c r="J63" s="115">
        <v>50</v>
      </c>
      <c r="K63" s="116">
        <v>40.650406504065039</v>
      </c>
    </row>
    <row r="64" spans="1:11" ht="14.1" customHeight="1" x14ac:dyDescent="0.2">
      <c r="A64" s="306" t="s">
        <v>295</v>
      </c>
      <c r="B64" s="307" t="s">
        <v>296</v>
      </c>
      <c r="C64" s="308"/>
      <c r="D64" s="113">
        <v>1.173512154233026</v>
      </c>
      <c r="E64" s="115">
        <v>84</v>
      </c>
      <c r="F64" s="114">
        <v>51</v>
      </c>
      <c r="G64" s="114">
        <v>51</v>
      </c>
      <c r="H64" s="114">
        <v>58</v>
      </c>
      <c r="I64" s="140">
        <v>66</v>
      </c>
      <c r="J64" s="115">
        <v>18</v>
      </c>
      <c r="K64" s="116">
        <v>27.272727272727273</v>
      </c>
    </row>
    <row r="65" spans="1:11" ht="14.1" customHeight="1" x14ac:dyDescent="0.2">
      <c r="A65" s="306" t="s">
        <v>297</v>
      </c>
      <c r="B65" s="307" t="s">
        <v>298</v>
      </c>
      <c r="C65" s="308"/>
      <c r="D65" s="113">
        <v>1.0058675607711651</v>
      </c>
      <c r="E65" s="115">
        <v>72</v>
      </c>
      <c r="F65" s="114">
        <v>47</v>
      </c>
      <c r="G65" s="114">
        <v>51</v>
      </c>
      <c r="H65" s="114">
        <v>40</v>
      </c>
      <c r="I65" s="140">
        <v>43</v>
      </c>
      <c r="J65" s="115">
        <v>29</v>
      </c>
      <c r="K65" s="116">
        <v>67.441860465116278</v>
      </c>
    </row>
    <row r="66" spans="1:11" ht="14.1" customHeight="1" x14ac:dyDescent="0.2">
      <c r="A66" s="306">
        <v>82</v>
      </c>
      <c r="B66" s="307" t="s">
        <v>299</v>
      </c>
      <c r="C66" s="308"/>
      <c r="D66" s="113">
        <v>4.1352333053925676</v>
      </c>
      <c r="E66" s="115">
        <v>296</v>
      </c>
      <c r="F66" s="114">
        <v>339</v>
      </c>
      <c r="G66" s="114">
        <v>375</v>
      </c>
      <c r="H66" s="114">
        <v>326</v>
      </c>
      <c r="I66" s="140">
        <v>248</v>
      </c>
      <c r="J66" s="115">
        <v>48</v>
      </c>
      <c r="K66" s="116">
        <v>19.35483870967742</v>
      </c>
    </row>
    <row r="67" spans="1:11" ht="14.1" customHeight="1" x14ac:dyDescent="0.2">
      <c r="A67" s="306" t="s">
        <v>300</v>
      </c>
      <c r="B67" s="307" t="s">
        <v>301</v>
      </c>
      <c r="C67" s="308"/>
      <c r="D67" s="113">
        <v>2.863928471640123</v>
      </c>
      <c r="E67" s="115">
        <v>205</v>
      </c>
      <c r="F67" s="114">
        <v>260</v>
      </c>
      <c r="G67" s="114">
        <v>255</v>
      </c>
      <c r="H67" s="114">
        <v>251</v>
      </c>
      <c r="I67" s="140">
        <v>170</v>
      </c>
      <c r="J67" s="115">
        <v>35</v>
      </c>
      <c r="K67" s="116">
        <v>20.588235294117649</v>
      </c>
    </row>
    <row r="68" spans="1:11" ht="14.1" customHeight="1" x14ac:dyDescent="0.2">
      <c r="A68" s="306" t="s">
        <v>302</v>
      </c>
      <c r="B68" s="307" t="s">
        <v>303</v>
      </c>
      <c r="C68" s="308"/>
      <c r="D68" s="113">
        <v>0.81028220173232746</v>
      </c>
      <c r="E68" s="115">
        <v>58</v>
      </c>
      <c r="F68" s="114">
        <v>50</v>
      </c>
      <c r="G68" s="114">
        <v>81</v>
      </c>
      <c r="H68" s="114">
        <v>54</v>
      </c>
      <c r="I68" s="140">
        <v>46</v>
      </c>
      <c r="J68" s="115">
        <v>12</v>
      </c>
      <c r="K68" s="116">
        <v>26.086956521739129</v>
      </c>
    </row>
    <row r="69" spans="1:11" ht="14.1" customHeight="1" x14ac:dyDescent="0.2">
      <c r="A69" s="306">
        <v>83</v>
      </c>
      <c r="B69" s="307" t="s">
        <v>304</v>
      </c>
      <c r="C69" s="308"/>
      <c r="D69" s="113">
        <v>6.412405699916178</v>
      </c>
      <c r="E69" s="115">
        <v>459</v>
      </c>
      <c r="F69" s="114">
        <v>421</v>
      </c>
      <c r="G69" s="114">
        <v>761</v>
      </c>
      <c r="H69" s="114">
        <v>402</v>
      </c>
      <c r="I69" s="140">
        <v>497</v>
      </c>
      <c r="J69" s="115">
        <v>-38</v>
      </c>
      <c r="K69" s="116">
        <v>-7.6458752515090547</v>
      </c>
    </row>
    <row r="70" spans="1:11" ht="14.1" customHeight="1" x14ac:dyDescent="0.2">
      <c r="A70" s="306" t="s">
        <v>305</v>
      </c>
      <c r="B70" s="307" t="s">
        <v>306</v>
      </c>
      <c r="C70" s="308"/>
      <c r="D70" s="113">
        <v>3.4646549315451245</v>
      </c>
      <c r="E70" s="115">
        <v>248</v>
      </c>
      <c r="F70" s="114">
        <v>215</v>
      </c>
      <c r="G70" s="114">
        <v>505</v>
      </c>
      <c r="H70" s="114">
        <v>219</v>
      </c>
      <c r="I70" s="140">
        <v>275</v>
      </c>
      <c r="J70" s="115">
        <v>-27</v>
      </c>
      <c r="K70" s="116">
        <v>-9.8181818181818183</v>
      </c>
    </row>
    <row r="71" spans="1:11" ht="14.1" customHeight="1" x14ac:dyDescent="0.2">
      <c r="A71" s="306"/>
      <c r="B71" s="307" t="s">
        <v>307</v>
      </c>
      <c r="C71" s="308"/>
      <c r="D71" s="113">
        <v>2.0955574182732608</v>
      </c>
      <c r="E71" s="115">
        <v>150</v>
      </c>
      <c r="F71" s="114">
        <v>112</v>
      </c>
      <c r="G71" s="114">
        <v>296</v>
      </c>
      <c r="H71" s="114">
        <v>120</v>
      </c>
      <c r="I71" s="140">
        <v>143</v>
      </c>
      <c r="J71" s="115">
        <v>7</v>
      </c>
      <c r="K71" s="116">
        <v>4.895104895104895</v>
      </c>
    </row>
    <row r="72" spans="1:11" ht="14.1" customHeight="1" x14ac:dyDescent="0.2">
      <c r="A72" s="306">
        <v>84</v>
      </c>
      <c r="B72" s="307" t="s">
        <v>308</v>
      </c>
      <c r="C72" s="308"/>
      <c r="D72" s="113">
        <v>1.7043867001955855</v>
      </c>
      <c r="E72" s="115">
        <v>122</v>
      </c>
      <c r="F72" s="114">
        <v>91</v>
      </c>
      <c r="G72" s="114">
        <v>210</v>
      </c>
      <c r="H72" s="114">
        <v>95</v>
      </c>
      <c r="I72" s="140">
        <v>128</v>
      </c>
      <c r="J72" s="115">
        <v>-6</v>
      </c>
      <c r="K72" s="116">
        <v>-4.6875</v>
      </c>
    </row>
    <row r="73" spans="1:11" ht="14.1" customHeight="1" x14ac:dyDescent="0.2">
      <c r="A73" s="306" t="s">
        <v>309</v>
      </c>
      <c r="B73" s="307" t="s">
        <v>310</v>
      </c>
      <c r="C73" s="308"/>
      <c r="D73" s="113">
        <v>0.99189717798267674</v>
      </c>
      <c r="E73" s="115">
        <v>71</v>
      </c>
      <c r="F73" s="114">
        <v>51</v>
      </c>
      <c r="G73" s="114">
        <v>134</v>
      </c>
      <c r="H73" s="114">
        <v>44</v>
      </c>
      <c r="I73" s="140">
        <v>73</v>
      </c>
      <c r="J73" s="115">
        <v>-2</v>
      </c>
      <c r="K73" s="116">
        <v>-2.7397260273972601</v>
      </c>
    </row>
    <row r="74" spans="1:11" ht="14.1" customHeight="1" x14ac:dyDescent="0.2">
      <c r="A74" s="306" t="s">
        <v>311</v>
      </c>
      <c r="B74" s="307" t="s">
        <v>312</v>
      </c>
      <c r="C74" s="308"/>
      <c r="D74" s="113">
        <v>0.18161497625034925</v>
      </c>
      <c r="E74" s="115">
        <v>13</v>
      </c>
      <c r="F74" s="114">
        <v>11</v>
      </c>
      <c r="G74" s="114">
        <v>22</v>
      </c>
      <c r="H74" s="114">
        <v>12</v>
      </c>
      <c r="I74" s="140">
        <v>8</v>
      </c>
      <c r="J74" s="115">
        <v>5</v>
      </c>
      <c r="K74" s="116">
        <v>62.5</v>
      </c>
    </row>
    <row r="75" spans="1:11" ht="14.1" customHeight="1" x14ac:dyDescent="0.2">
      <c r="A75" s="306" t="s">
        <v>313</v>
      </c>
      <c r="B75" s="307" t="s">
        <v>314</v>
      </c>
      <c r="C75" s="308"/>
      <c r="D75" s="113" t="s">
        <v>513</v>
      </c>
      <c r="E75" s="115" t="s">
        <v>513</v>
      </c>
      <c r="F75" s="114">
        <v>3</v>
      </c>
      <c r="G75" s="114">
        <v>9</v>
      </c>
      <c r="H75" s="114">
        <v>7</v>
      </c>
      <c r="I75" s="140">
        <v>10</v>
      </c>
      <c r="J75" s="115" t="s">
        <v>513</v>
      </c>
      <c r="K75" s="116" t="s">
        <v>513</v>
      </c>
    </row>
    <row r="76" spans="1:11" ht="14.1" customHeight="1" x14ac:dyDescent="0.2">
      <c r="A76" s="306">
        <v>91</v>
      </c>
      <c r="B76" s="307" t="s">
        <v>315</v>
      </c>
      <c r="C76" s="308"/>
      <c r="D76" s="113">
        <v>0.18161497625034925</v>
      </c>
      <c r="E76" s="115">
        <v>13</v>
      </c>
      <c r="F76" s="114">
        <v>21</v>
      </c>
      <c r="G76" s="114">
        <v>40</v>
      </c>
      <c r="H76" s="114">
        <v>12</v>
      </c>
      <c r="I76" s="140">
        <v>20</v>
      </c>
      <c r="J76" s="115">
        <v>-7</v>
      </c>
      <c r="K76" s="116">
        <v>-35</v>
      </c>
    </row>
    <row r="77" spans="1:11" ht="14.1" customHeight="1" x14ac:dyDescent="0.2">
      <c r="A77" s="306">
        <v>92</v>
      </c>
      <c r="B77" s="307" t="s">
        <v>316</v>
      </c>
      <c r="C77" s="308"/>
      <c r="D77" s="113">
        <v>0.85219335009779273</v>
      </c>
      <c r="E77" s="115">
        <v>61</v>
      </c>
      <c r="F77" s="114">
        <v>59</v>
      </c>
      <c r="G77" s="114">
        <v>80</v>
      </c>
      <c r="H77" s="114">
        <v>63</v>
      </c>
      <c r="I77" s="140">
        <v>59</v>
      </c>
      <c r="J77" s="115">
        <v>2</v>
      </c>
      <c r="K77" s="116">
        <v>3.3898305084745761</v>
      </c>
    </row>
    <row r="78" spans="1:11" ht="14.1" customHeight="1" x14ac:dyDescent="0.2">
      <c r="A78" s="306">
        <v>93</v>
      </c>
      <c r="B78" s="307" t="s">
        <v>317</v>
      </c>
      <c r="C78" s="308"/>
      <c r="D78" s="113">
        <v>8.3822296730930432E-2</v>
      </c>
      <c r="E78" s="115">
        <v>6</v>
      </c>
      <c r="F78" s="114">
        <v>9</v>
      </c>
      <c r="G78" s="114">
        <v>28</v>
      </c>
      <c r="H78" s="114">
        <v>5</v>
      </c>
      <c r="I78" s="140">
        <v>11</v>
      </c>
      <c r="J78" s="115">
        <v>-5</v>
      </c>
      <c r="K78" s="116">
        <v>-45.454545454545453</v>
      </c>
    </row>
    <row r="79" spans="1:11" ht="14.1" customHeight="1" x14ac:dyDescent="0.2">
      <c r="A79" s="306">
        <v>94</v>
      </c>
      <c r="B79" s="307" t="s">
        <v>318</v>
      </c>
      <c r="C79" s="308"/>
      <c r="D79" s="113">
        <v>0.20955574182732606</v>
      </c>
      <c r="E79" s="115">
        <v>15</v>
      </c>
      <c r="F79" s="114">
        <v>14</v>
      </c>
      <c r="G79" s="114">
        <v>31</v>
      </c>
      <c r="H79" s="114">
        <v>62</v>
      </c>
      <c r="I79" s="140">
        <v>22</v>
      </c>
      <c r="J79" s="115">
        <v>-7</v>
      </c>
      <c r="K79" s="116">
        <v>-31.818181818181817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0.36322995250069851</v>
      </c>
      <c r="E81" s="143">
        <v>26</v>
      </c>
      <c r="F81" s="144">
        <v>29</v>
      </c>
      <c r="G81" s="144">
        <v>203</v>
      </c>
      <c r="H81" s="144">
        <v>17</v>
      </c>
      <c r="I81" s="145">
        <v>28</v>
      </c>
      <c r="J81" s="143">
        <v>-2</v>
      </c>
      <c r="K81" s="146">
        <v>-7.1428571428571432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7231</v>
      </c>
      <c r="E11" s="114">
        <v>6043</v>
      </c>
      <c r="F11" s="114">
        <v>7432</v>
      </c>
      <c r="G11" s="114">
        <v>6822</v>
      </c>
      <c r="H11" s="140">
        <v>6609</v>
      </c>
      <c r="I11" s="115">
        <v>622</v>
      </c>
      <c r="J11" s="116">
        <v>9.411408685126343</v>
      </c>
    </row>
    <row r="12" spans="1:15" s="110" customFormat="1" ht="24.95" customHeight="1" x14ac:dyDescent="0.2">
      <c r="A12" s="193" t="s">
        <v>132</v>
      </c>
      <c r="B12" s="194" t="s">
        <v>133</v>
      </c>
      <c r="C12" s="113">
        <v>0.70529663946895316</v>
      </c>
      <c r="D12" s="115">
        <v>51</v>
      </c>
      <c r="E12" s="114">
        <v>102</v>
      </c>
      <c r="F12" s="114">
        <v>144</v>
      </c>
      <c r="G12" s="114">
        <v>66</v>
      </c>
      <c r="H12" s="140">
        <v>61</v>
      </c>
      <c r="I12" s="115">
        <v>-10</v>
      </c>
      <c r="J12" s="116">
        <v>-16.393442622950818</v>
      </c>
    </row>
    <row r="13" spans="1:15" s="110" customFormat="1" ht="24.95" customHeight="1" x14ac:dyDescent="0.2">
      <c r="A13" s="193" t="s">
        <v>134</v>
      </c>
      <c r="B13" s="199" t="s">
        <v>214</v>
      </c>
      <c r="C13" s="113">
        <v>0.84359009818835573</v>
      </c>
      <c r="D13" s="115">
        <v>61</v>
      </c>
      <c r="E13" s="114">
        <v>26</v>
      </c>
      <c r="F13" s="114">
        <v>161</v>
      </c>
      <c r="G13" s="114">
        <v>47</v>
      </c>
      <c r="H13" s="140">
        <v>54</v>
      </c>
      <c r="I13" s="115">
        <v>7</v>
      </c>
      <c r="J13" s="116">
        <v>12.962962962962964</v>
      </c>
    </row>
    <row r="14" spans="1:15" s="287" customFormat="1" ht="24.95" customHeight="1" x14ac:dyDescent="0.2">
      <c r="A14" s="193" t="s">
        <v>215</v>
      </c>
      <c r="B14" s="199" t="s">
        <v>137</v>
      </c>
      <c r="C14" s="113">
        <v>11.284746231503251</v>
      </c>
      <c r="D14" s="115">
        <v>816</v>
      </c>
      <c r="E14" s="114">
        <v>724</v>
      </c>
      <c r="F14" s="114">
        <v>700</v>
      </c>
      <c r="G14" s="114">
        <v>664</v>
      </c>
      <c r="H14" s="140">
        <v>818</v>
      </c>
      <c r="I14" s="115">
        <v>-2</v>
      </c>
      <c r="J14" s="116">
        <v>-0.24449877750611246</v>
      </c>
      <c r="K14" s="110"/>
      <c r="L14" s="110"/>
      <c r="M14" s="110"/>
      <c r="N14" s="110"/>
      <c r="O14" s="110"/>
    </row>
    <row r="15" spans="1:15" s="110" customFormat="1" ht="24.95" customHeight="1" x14ac:dyDescent="0.2">
      <c r="A15" s="193" t="s">
        <v>216</v>
      </c>
      <c r="B15" s="199" t="s">
        <v>217</v>
      </c>
      <c r="C15" s="113">
        <v>3.2775549716498409</v>
      </c>
      <c r="D15" s="115">
        <v>237</v>
      </c>
      <c r="E15" s="114">
        <v>159</v>
      </c>
      <c r="F15" s="114">
        <v>193</v>
      </c>
      <c r="G15" s="114">
        <v>201</v>
      </c>
      <c r="H15" s="140">
        <v>196</v>
      </c>
      <c r="I15" s="115">
        <v>41</v>
      </c>
      <c r="J15" s="116">
        <v>20.918367346938776</v>
      </c>
    </row>
    <row r="16" spans="1:15" s="287" customFormat="1" ht="24.95" customHeight="1" x14ac:dyDescent="0.2">
      <c r="A16" s="193" t="s">
        <v>218</v>
      </c>
      <c r="B16" s="199" t="s">
        <v>141</v>
      </c>
      <c r="C16" s="113">
        <v>6.942331627714009</v>
      </c>
      <c r="D16" s="115">
        <v>502</v>
      </c>
      <c r="E16" s="114">
        <v>490</v>
      </c>
      <c r="F16" s="114">
        <v>402</v>
      </c>
      <c r="G16" s="114">
        <v>361</v>
      </c>
      <c r="H16" s="140">
        <v>516</v>
      </c>
      <c r="I16" s="115">
        <v>-14</v>
      </c>
      <c r="J16" s="116">
        <v>-2.7131782945736433</v>
      </c>
      <c r="K16" s="110"/>
      <c r="L16" s="110"/>
      <c r="M16" s="110"/>
      <c r="N16" s="110"/>
      <c r="O16" s="110"/>
    </row>
    <row r="17" spans="1:15" s="110" customFormat="1" ht="24.95" customHeight="1" x14ac:dyDescent="0.2">
      <c r="A17" s="193" t="s">
        <v>142</v>
      </c>
      <c r="B17" s="199" t="s">
        <v>220</v>
      </c>
      <c r="C17" s="113">
        <v>1.0648596321393997</v>
      </c>
      <c r="D17" s="115">
        <v>77</v>
      </c>
      <c r="E17" s="114">
        <v>75</v>
      </c>
      <c r="F17" s="114">
        <v>105</v>
      </c>
      <c r="G17" s="114">
        <v>102</v>
      </c>
      <c r="H17" s="140">
        <v>106</v>
      </c>
      <c r="I17" s="115">
        <v>-29</v>
      </c>
      <c r="J17" s="116">
        <v>-27.358490566037737</v>
      </c>
    </row>
    <row r="18" spans="1:15" s="287" customFormat="1" ht="24.95" customHeight="1" x14ac:dyDescent="0.2">
      <c r="A18" s="201" t="s">
        <v>144</v>
      </c>
      <c r="B18" s="202" t="s">
        <v>145</v>
      </c>
      <c r="C18" s="113">
        <v>9.3071497718157925</v>
      </c>
      <c r="D18" s="115">
        <v>673</v>
      </c>
      <c r="E18" s="114">
        <v>698</v>
      </c>
      <c r="F18" s="114">
        <v>638</v>
      </c>
      <c r="G18" s="114">
        <v>671</v>
      </c>
      <c r="H18" s="140">
        <v>590</v>
      </c>
      <c r="I18" s="115">
        <v>83</v>
      </c>
      <c r="J18" s="116">
        <v>14.067796610169491</v>
      </c>
      <c r="K18" s="110"/>
      <c r="L18" s="110"/>
      <c r="M18" s="110"/>
      <c r="N18" s="110"/>
      <c r="O18" s="110"/>
    </row>
    <row r="19" spans="1:15" s="110" customFormat="1" ht="24.95" customHeight="1" x14ac:dyDescent="0.2">
      <c r="A19" s="193" t="s">
        <v>146</v>
      </c>
      <c r="B19" s="199" t="s">
        <v>147</v>
      </c>
      <c r="C19" s="113">
        <v>16.387774858249205</v>
      </c>
      <c r="D19" s="115">
        <v>1185</v>
      </c>
      <c r="E19" s="114">
        <v>861</v>
      </c>
      <c r="F19" s="114">
        <v>1167</v>
      </c>
      <c r="G19" s="114">
        <v>1065</v>
      </c>
      <c r="H19" s="140">
        <v>1084</v>
      </c>
      <c r="I19" s="115">
        <v>101</v>
      </c>
      <c r="J19" s="116">
        <v>9.317343173431734</v>
      </c>
    </row>
    <row r="20" spans="1:15" s="287" customFormat="1" ht="24.95" customHeight="1" x14ac:dyDescent="0.2">
      <c r="A20" s="193" t="s">
        <v>148</v>
      </c>
      <c r="B20" s="199" t="s">
        <v>149</v>
      </c>
      <c r="C20" s="113">
        <v>6.0295948001659525</v>
      </c>
      <c r="D20" s="115">
        <v>436</v>
      </c>
      <c r="E20" s="114">
        <v>368</v>
      </c>
      <c r="F20" s="114">
        <v>415</v>
      </c>
      <c r="G20" s="114">
        <v>516</v>
      </c>
      <c r="H20" s="140">
        <v>366</v>
      </c>
      <c r="I20" s="115">
        <v>70</v>
      </c>
      <c r="J20" s="116">
        <v>19.125683060109289</v>
      </c>
      <c r="K20" s="110"/>
      <c r="L20" s="110"/>
      <c r="M20" s="110"/>
      <c r="N20" s="110"/>
      <c r="O20" s="110"/>
    </row>
    <row r="21" spans="1:15" s="110" customFormat="1" ht="24.95" customHeight="1" x14ac:dyDescent="0.2">
      <c r="A21" s="201" t="s">
        <v>150</v>
      </c>
      <c r="B21" s="202" t="s">
        <v>151</v>
      </c>
      <c r="C21" s="113">
        <v>5.4072742359286403</v>
      </c>
      <c r="D21" s="115">
        <v>391</v>
      </c>
      <c r="E21" s="114">
        <v>377</v>
      </c>
      <c r="F21" s="114">
        <v>391</v>
      </c>
      <c r="G21" s="114">
        <v>337</v>
      </c>
      <c r="H21" s="140">
        <v>335</v>
      </c>
      <c r="I21" s="115">
        <v>56</v>
      </c>
      <c r="J21" s="116">
        <v>16.71641791044776</v>
      </c>
    </row>
    <row r="22" spans="1:15" s="110" customFormat="1" ht="24.95" customHeight="1" x14ac:dyDescent="0.2">
      <c r="A22" s="201" t="s">
        <v>152</v>
      </c>
      <c r="B22" s="199" t="s">
        <v>153</v>
      </c>
      <c r="C22" s="113">
        <v>1.9084497303277554</v>
      </c>
      <c r="D22" s="115">
        <v>138</v>
      </c>
      <c r="E22" s="114">
        <v>117</v>
      </c>
      <c r="F22" s="114">
        <v>158</v>
      </c>
      <c r="G22" s="114">
        <v>275</v>
      </c>
      <c r="H22" s="140">
        <v>126</v>
      </c>
      <c r="I22" s="115">
        <v>12</v>
      </c>
      <c r="J22" s="116">
        <v>9.5238095238095237</v>
      </c>
    </row>
    <row r="23" spans="1:15" s="110" customFormat="1" ht="24.95" customHeight="1" x14ac:dyDescent="0.2">
      <c r="A23" s="193" t="s">
        <v>154</v>
      </c>
      <c r="B23" s="199" t="s">
        <v>155</v>
      </c>
      <c r="C23" s="113">
        <v>1.1340063614991012</v>
      </c>
      <c r="D23" s="115">
        <v>82</v>
      </c>
      <c r="E23" s="114">
        <v>70</v>
      </c>
      <c r="F23" s="114">
        <v>62</v>
      </c>
      <c r="G23" s="114">
        <v>67</v>
      </c>
      <c r="H23" s="140">
        <v>74</v>
      </c>
      <c r="I23" s="115">
        <v>8</v>
      </c>
      <c r="J23" s="116">
        <v>10.810810810810811</v>
      </c>
    </row>
    <row r="24" spans="1:15" s="110" customFormat="1" ht="24.95" customHeight="1" x14ac:dyDescent="0.2">
      <c r="A24" s="193" t="s">
        <v>156</v>
      </c>
      <c r="B24" s="199" t="s">
        <v>221</v>
      </c>
      <c r="C24" s="113">
        <v>6.2232056423731157</v>
      </c>
      <c r="D24" s="115">
        <v>450</v>
      </c>
      <c r="E24" s="114">
        <v>383</v>
      </c>
      <c r="F24" s="114">
        <v>488</v>
      </c>
      <c r="G24" s="114">
        <v>350</v>
      </c>
      <c r="H24" s="140">
        <v>458</v>
      </c>
      <c r="I24" s="115">
        <v>-8</v>
      </c>
      <c r="J24" s="116">
        <v>-1.7467248908296944</v>
      </c>
    </row>
    <row r="25" spans="1:15" s="110" customFormat="1" ht="24.95" customHeight="1" x14ac:dyDescent="0.2">
      <c r="A25" s="193" t="s">
        <v>222</v>
      </c>
      <c r="B25" s="204" t="s">
        <v>159</v>
      </c>
      <c r="C25" s="113">
        <v>8.0486792974692296</v>
      </c>
      <c r="D25" s="115">
        <v>582</v>
      </c>
      <c r="E25" s="114">
        <v>458</v>
      </c>
      <c r="F25" s="114">
        <v>502</v>
      </c>
      <c r="G25" s="114">
        <v>500</v>
      </c>
      <c r="H25" s="140">
        <v>522</v>
      </c>
      <c r="I25" s="115">
        <v>60</v>
      </c>
      <c r="J25" s="116">
        <v>11.494252873563218</v>
      </c>
    </row>
    <row r="26" spans="1:15" s="110" customFormat="1" ht="24.95" customHeight="1" x14ac:dyDescent="0.2">
      <c r="A26" s="201">
        <v>782.78300000000002</v>
      </c>
      <c r="B26" s="203" t="s">
        <v>160</v>
      </c>
      <c r="C26" s="113">
        <v>5.7253491909832661</v>
      </c>
      <c r="D26" s="115">
        <v>414</v>
      </c>
      <c r="E26" s="114">
        <v>406</v>
      </c>
      <c r="F26" s="114">
        <v>398</v>
      </c>
      <c r="G26" s="114">
        <v>399</v>
      </c>
      <c r="H26" s="140">
        <v>374</v>
      </c>
      <c r="I26" s="115">
        <v>40</v>
      </c>
      <c r="J26" s="116">
        <v>10.695187165775401</v>
      </c>
    </row>
    <row r="27" spans="1:15" s="110" customFormat="1" ht="24.95" customHeight="1" x14ac:dyDescent="0.2">
      <c r="A27" s="193" t="s">
        <v>161</v>
      </c>
      <c r="B27" s="199" t="s">
        <v>162</v>
      </c>
      <c r="C27" s="113">
        <v>3.1807495505462593</v>
      </c>
      <c r="D27" s="115">
        <v>230</v>
      </c>
      <c r="E27" s="114">
        <v>164</v>
      </c>
      <c r="F27" s="114">
        <v>279</v>
      </c>
      <c r="G27" s="114">
        <v>191</v>
      </c>
      <c r="H27" s="140">
        <v>216</v>
      </c>
      <c r="I27" s="115">
        <v>14</v>
      </c>
      <c r="J27" s="116">
        <v>6.4814814814814818</v>
      </c>
    </row>
    <row r="28" spans="1:15" s="110" customFormat="1" ht="24.95" customHeight="1" x14ac:dyDescent="0.2">
      <c r="A28" s="193" t="s">
        <v>163</v>
      </c>
      <c r="B28" s="199" t="s">
        <v>164</v>
      </c>
      <c r="C28" s="113">
        <v>3.000968054211036</v>
      </c>
      <c r="D28" s="115">
        <v>217</v>
      </c>
      <c r="E28" s="114">
        <v>147</v>
      </c>
      <c r="F28" s="114">
        <v>375</v>
      </c>
      <c r="G28" s="114">
        <v>231</v>
      </c>
      <c r="H28" s="140">
        <v>213</v>
      </c>
      <c r="I28" s="115">
        <v>4</v>
      </c>
      <c r="J28" s="116">
        <v>1.8779342723004695</v>
      </c>
    </row>
    <row r="29" spans="1:15" s="110" customFormat="1" ht="24.95" customHeight="1" x14ac:dyDescent="0.2">
      <c r="A29" s="193">
        <v>86</v>
      </c>
      <c r="B29" s="199" t="s">
        <v>165</v>
      </c>
      <c r="C29" s="113">
        <v>8.2008021020605728</v>
      </c>
      <c r="D29" s="115">
        <v>593</v>
      </c>
      <c r="E29" s="114">
        <v>346</v>
      </c>
      <c r="F29" s="114">
        <v>469</v>
      </c>
      <c r="G29" s="114">
        <v>439</v>
      </c>
      <c r="H29" s="140">
        <v>446</v>
      </c>
      <c r="I29" s="115">
        <v>147</v>
      </c>
      <c r="J29" s="116">
        <v>32.959641255605383</v>
      </c>
    </row>
    <row r="30" spans="1:15" s="110" customFormat="1" ht="24.95" customHeight="1" x14ac:dyDescent="0.2">
      <c r="A30" s="193">
        <v>87.88</v>
      </c>
      <c r="B30" s="204" t="s">
        <v>166</v>
      </c>
      <c r="C30" s="113">
        <v>7.7720923800304247</v>
      </c>
      <c r="D30" s="115">
        <v>562</v>
      </c>
      <c r="E30" s="114">
        <v>514</v>
      </c>
      <c r="F30" s="114">
        <v>735</v>
      </c>
      <c r="G30" s="114">
        <v>691</v>
      </c>
      <c r="H30" s="140">
        <v>542</v>
      </c>
      <c r="I30" s="115">
        <v>20</v>
      </c>
      <c r="J30" s="116">
        <v>3.6900369003690039</v>
      </c>
    </row>
    <row r="31" spans="1:15" s="110" customFormat="1" ht="24.95" customHeight="1" x14ac:dyDescent="0.2">
      <c r="A31" s="193" t="s">
        <v>167</v>
      </c>
      <c r="B31" s="199" t="s">
        <v>168</v>
      </c>
      <c r="C31" s="113">
        <v>4.8402710551790902</v>
      </c>
      <c r="D31" s="115">
        <v>350</v>
      </c>
      <c r="E31" s="114">
        <v>282</v>
      </c>
      <c r="F31" s="114">
        <v>348</v>
      </c>
      <c r="G31" s="114">
        <v>313</v>
      </c>
      <c r="H31" s="140">
        <v>330</v>
      </c>
      <c r="I31" s="115">
        <v>20</v>
      </c>
      <c r="J31" s="116">
        <v>6.0606060606060606</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0.70529663946895316</v>
      </c>
      <c r="D34" s="115">
        <v>51</v>
      </c>
      <c r="E34" s="114">
        <v>102</v>
      </c>
      <c r="F34" s="114">
        <v>144</v>
      </c>
      <c r="G34" s="114">
        <v>66</v>
      </c>
      <c r="H34" s="140">
        <v>61</v>
      </c>
      <c r="I34" s="115">
        <v>-10</v>
      </c>
      <c r="J34" s="116">
        <v>-16.393442622950818</v>
      </c>
    </row>
    <row r="35" spans="1:10" s="110" customFormat="1" ht="24.95" customHeight="1" x14ac:dyDescent="0.2">
      <c r="A35" s="292" t="s">
        <v>171</v>
      </c>
      <c r="B35" s="293" t="s">
        <v>172</v>
      </c>
      <c r="C35" s="113">
        <v>21.435486101507397</v>
      </c>
      <c r="D35" s="115">
        <v>1550</v>
      </c>
      <c r="E35" s="114">
        <v>1448</v>
      </c>
      <c r="F35" s="114">
        <v>1499</v>
      </c>
      <c r="G35" s="114">
        <v>1382</v>
      </c>
      <c r="H35" s="140">
        <v>1462</v>
      </c>
      <c r="I35" s="115">
        <v>88</v>
      </c>
      <c r="J35" s="116">
        <v>6.0191518467852259</v>
      </c>
    </row>
    <row r="36" spans="1:10" s="110" customFormat="1" ht="24.95" customHeight="1" x14ac:dyDescent="0.2">
      <c r="A36" s="294" t="s">
        <v>173</v>
      </c>
      <c r="B36" s="295" t="s">
        <v>174</v>
      </c>
      <c r="C36" s="125">
        <v>77.859217259023652</v>
      </c>
      <c r="D36" s="143">
        <v>5630</v>
      </c>
      <c r="E36" s="144">
        <v>4493</v>
      </c>
      <c r="F36" s="144">
        <v>5787</v>
      </c>
      <c r="G36" s="144">
        <v>5374</v>
      </c>
      <c r="H36" s="145">
        <v>5086</v>
      </c>
      <c r="I36" s="143">
        <v>544</v>
      </c>
      <c r="J36" s="146">
        <v>10.696028313016123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7231</v>
      </c>
      <c r="F11" s="264">
        <v>6043</v>
      </c>
      <c r="G11" s="264">
        <v>7432</v>
      </c>
      <c r="H11" s="264">
        <v>6822</v>
      </c>
      <c r="I11" s="265">
        <v>6609</v>
      </c>
      <c r="J11" s="263">
        <v>622</v>
      </c>
      <c r="K11" s="266">
        <v>9.411408685126343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27.326787442953947</v>
      </c>
      <c r="E13" s="115">
        <v>1976</v>
      </c>
      <c r="F13" s="114">
        <v>1914</v>
      </c>
      <c r="G13" s="114">
        <v>2129</v>
      </c>
      <c r="H13" s="114">
        <v>1900</v>
      </c>
      <c r="I13" s="140">
        <v>1687</v>
      </c>
      <c r="J13" s="115">
        <v>289</v>
      </c>
      <c r="K13" s="116">
        <v>17.131001778304682</v>
      </c>
    </row>
    <row r="14" spans="1:17" ht="15.95" customHeight="1" x14ac:dyDescent="0.2">
      <c r="A14" s="306" t="s">
        <v>230</v>
      </c>
      <c r="B14" s="307"/>
      <c r="C14" s="308"/>
      <c r="D14" s="113">
        <v>54.335499930853274</v>
      </c>
      <c r="E14" s="115">
        <v>3929</v>
      </c>
      <c r="F14" s="114">
        <v>3194</v>
      </c>
      <c r="G14" s="114">
        <v>3838</v>
      </c>
      <c r="H14" s="114">
        <v>3792</v>
      </c>
      <c r="I14" s="140">
        <v>3667</v>
      </c>
      <c r="J14" s="115">
        <v>262</v>
      </c>
      <c r="K14" s="116">
        <v>7.1448050177256617</v>
      </c>
    </row>
    <row r="15" spans="1:17" ht="15.95" customHeight="1" x14ac:dyDescent="0.2">
      <c r="A15" s="306" t="s">
        <v>231</v>
      </c>
      <c r="B15" s="307"/>
      <c r="C15" s="308"/>
      <c r="D15" s="113">
        <v>8.7401465910662424</v>
      </c>
      <c r="E15" s="115">
        <v>632</v>
      </c>
      <c r="F15" s="114">
        <v>448</v>
      </c>
      <c r="G15" s="114">
        <v>597</v>
      </c>
      <c r="H15" s="114">
        <v>548</v>
      </c>
      <c r="I15" s="140">
        <v>593</v>
      </c>
      <c r="J15" s="115">
        <v>39</v>
      </c>
      <c r="K15" s="116">
        <v>6.5767284991568298</v>
      </c>
    </row>
    <row r="16" spans="1:17" ht="15.95" customHeight="1" x14ac:dyDescent="0.2">
      <c r="A16" s="306" t="s">
        <v>232</v>
      </c>
      <c r="B16" s="307"/>
      <c r="C16" s="308"/>
      <c r="D16" s="113">
        <v>8.9337574332734064</v>
      </c>
      <c r="E16" s="115">
        <v>646</v>
      </c>
      <c r="F16" s="114">
        <v>471</v>
      </c>
      <c r="G16" s="114">
        <v>689</v>
      </c>
      <c r="H16" s="114">
        <v>539</v>
      </c>
      <c r="I16" s="140">
        <v>615</v>
      </c>
      <c r="J16" s="115">
        <v>31</v>
      </c>
      <c r="K16" s="116">
        <v>5.0406504065040654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0.80210206057253497</v>
      </c>
      <c r="E18" s="115">
        <v>58</v>
      </c>
      <c r="F18" s="114">
        <v>89</v>
      </c>
      <c r="G18" s="114">
        <v>139</v>
      </c>
      <c r="H18" s="114">
        <v>61</v>
      </c>
      <c r="I18" s="140">
        <v>50</v>
      </c>
      <c r="J18" s="115">
        <v>8</v>
      </c>
      <c r="K18" s="116">
        <v>16</v>
      </c>
    </row>
    <row r="19" spans="1:11" ht="14.1" customHeight="1" x14ac:dyDescent="0.2">
      <c r="A19" s="306" t="s">
        <v>235</v>
      </c>
      <c r="B19" s="307" t="s">
        <v>236</v>
      </c>
      <c r="C19" s="308"/>
      <c r="D19" s="113">
        <v>0.49785645138984924</v>
      </c>
      <c r="E19" s="115">
        <v>36</v>
      </c>
      <c r="F19" s="114">
        <v>70</v>
      </c>
      <c r="G19" s="114">
        <v>113</v>
      </c>
      <c r="H19" s="114">
        <v>39</v>
      </c>
      <c r="I19" s="140">
        <v>40</v>
      </c>
      <c r="J19" s="115">
        <v>-4</v>
      </c>
      <c r="K19" s="116">
        <v>-10</v>
      </c>
    </row>
    <row r="20" spans="1:11" ht="14.1" customHeight="1" x14ac:dyDescent="0.2">
      <c r="A20" s="306">
        <v>12</v>
      </c>
      <c r="B20" s="307" t="s">
        <v>237</v>
      </c>
      <c r="C20" s="308"/>
      <c r="D20" s="113">
        <v>1.0233715945235791</v>
      </c>
      <c r="E20" s="115">
        <v>74</v>
      </c>
      <c r="F20" s="114">
        <v>93</v>
      </c>
      <c r="G20" s="114">
        <v>94</v>
      </c>
      <c r="H20" s="114">
        <v>91</v>
      </c>
      <c r="I20" s="140">
        <v>83</v>
      </c>
      <c r="J20" s="115">
        <v>-9</v>
      </c>
      <c r="K20" s="116">
        <v>-10.843373493975903</v>
      </c>
    </row>
    <row r="21" spans="1:11" ht="14.1" customHeight="1" x14ac:dyDescent="0.2">
      <c r="A21" s="306">
        <v>21</v>
      </c>
      <c r="B21" s="307" t="s">
        <v>238</v>
      </c>
      <c r="C21" s="308"/>
      <c r="D21" s="113">
        <v>0.22126953395104412</v>
      </c>
      <c r="E21" s="115">
        <v>16</v>
      </c>
      <c r="F21" s="114">
        <v>20</v>
      </c>
      <c r="G21" s="114">
        <v>26</v>
      </c>
      <c r="H21" s="114">
        <v>22</v>
      </c>
      <c r="I21" s="140">
        <v>13</v>
      </c>
      <c r="J21" s="115">
        <v>3</v>
      </c>
      <c r="K21" s="116">
        <v>23.076923076923077</v>
      </c>
    </row>
    <row r="22" spans="1:11" ht="14.1" customHeight="1" x14ac:dyDescent="0.2">
      <c r="A22" s="306">
        <v>22</v>
      </c>
      <c r="B22" s="307" t="s">
        <v>239</v>
      </c>
      <c r="C22" s="308"/>
      <c r="D22" s="113">
        <v>1.4797400082976075</v>
      </c>
      <c r="E22" s="115">
        <v>107</v>
      </c>
      <c r="F22" s="114">
        <v>81</v>
      </c>
      <c r="G22" s="114">
        <v>99</v>
      </c>
      <c r="H22" s="114">
        <v>111</v>
      </c>
      <c r="I22" s="140">
        <v>87</v>
      </c>
      <c r="J22" s="115">
        <v>20</v>
      </c>
      <c r="K22" s="116">
        <v>22.988505747126435</v>
      </c>
    </row>
    <row r="23" spans="1:11" ht="14.1" customHeight="1" x14ac:dyDescent="0.2">
      <c r="A23" s="306">
        <v>23</v>
      </c>
      <c r="B23" s="307" t="s">
        <v>240</v>
      </c>
      <c r="C23" s="308"/>
      <c r="D23" s="113">
        <v>0.69146729359701287</v>
      </c>
      <c r="E23" s="115">
        <v>50</v>
      </c>
      <c r="F23" s="114">
        <v>31</v>
      </c>
      <c r="G23" s="114">
        <v>58</v>
      </c>
      <c r="H23" s="114">
        <v>66</v>
      </c>
      <c r="I23" s="140">
        <v>85</v>
      </c>
      <c r="J23" s="115">
        <v>-35</v>
      </c>
      <c r="K23" s="116">
        <v>-41.176470588235297</v>
      </c>
    </row>
    <row r="24" spans="1:11" ht="14.1" customHeight="1" x14ac:dyDescent="0.2">
      <c r="A24" s="306">
        <v>24</v>
      </c>
      <c r="B24" s="307" t="s">
        <v>241</v>
      </c>
      <c r="C24" s="308"/>
      <c r="D24" s="113">
        <v>3.1254321670584981</v>
      </c>
      <c r="E24" s="115">
        <v>226</v>
      </c>
      <c r="F24" s="114">
        <v>196</v>
      </c>
      <c r="G24" s="114">
        <v>210</v>
      </c>
      <c r="H24" s="114">
        <v>183</v>
      </c>
      <c r="I24" s="140">
        <v>236</v>
      </c>
      <c r="J24" s="115">
        <v>-10</v>
      </c>
      <c r="K24" s="116">
        <v>-4.2372881355932206</v>
      </c>
    </row>
    <row r="25" spans="1:11" ht="14.1" customHeight="1" x14ac:dyDescent="0.2">
      <c r="A25" s="306">
        <v>25</v>
      </c>
      <c r="B25" s="307" t="s">
        <v>242</v>
      </c>
      <c r="C25" s="308"/>
      <c r="D25" s="113">
        <v>4.7434656340755081</v>
      </c>
      <c r="E25" s="115">
        <v>343</v>
      </c>
      <c r="F25" s="114">
        <v>309</v>
      </c>
      <c r="G25" s="114">
        <v>333</v>
      </c>
      <c r="H25" s="114">
        <v>303</v>
      </c>
      <c r="I25" s="140">
        <v>334</v>
      </c>
      <c r="J25" s="115">
        <v>9</v>
      </c>
      <c r="K25" s="116">
        <v>2.6946107784431139</v>
      </c>
    </row>
    <row r="26" spans="1:11" ht="14.1" customHeight="1" x14ac:dyDescent="0.2">
      <c r="A26" s="306">
        <v>26</v>
      </c>
      <c r="B26" s="307" t="s">
        <v>243</v>
      </c>
      <c r="C26" s="308"/>
      <c r="D26" s="113">
        <v>2.4339648734614854</v>
      </c>
      <c r="E26" s="115">
        <v>176</v>
      </c>
      <c r="F26" s="114">
        <v>136</v>
      </c>
      <c r="G26" s="114">
        <v>176</v>
      </c>
      <c r="H26" s="114">
        <v>226</v>
      </c>
      <c r="I26" s="140">
        <v>163</v>
      </c>
      <c r="J26" s="115">
        <v>13</v>
      </c>
      <c r="K26" s="116">
        <v>7.9754601226993866</v>
      </c>
    </row>
    <row r="27" spans="1:11" ht="14.1" customHeight="1" x14ac:dyDescent="0.2">
      <c r="A27" s="306">
        <v>27</v>
      </c>
      <c r="B27" s="307" t="s">
        <v>244</v>
      </c>
      <c r="C27" s="308"/>
      <c r="D27" s="113">
        <v>1.8116443092241736</v>
      </c>
      <c r="E27" s="115">
        <v>131</v>
      </c>
      <c r="F27" s="114">
        <v>122</v>
      </c>
      <c r="G27" s="114">
        <v>116</v>
      </c>
      <c r="H27" s="114">
        <v>91</v>
      </c>
      <c r="I27" s="140">
        <v>130</v>
      </c>
      <c r="J27" s="115">
        <v>1</v>
      </c>
      <c r="K27" s="116">
        <v>0.76923076923076927</v>
      </c>
    </row>
    <row r="28" spans="1:11" ht="14.1" customHeight="1" x14ac:dyDescent="0.2">
      <c r="A28" s="306">
        <v>28</v>
      </c>
      <c r="B28" s="307" t="s">
        <v>245</v>
      </c>
      <c r="C28" s="308"/>
      <c r="D28" s="113">
        <v>0.17978149633522333</v>
      </c>
      <c r="E28" s="115">
        <v>13</v>
      </c>
      <c r="F28" s="114">
        <v>7</v>
      </c>
      <c r="G28" s="114">
        <v>33</v>
      </c>
      <c r="H28" s="114">
        <v>19</v>
      </c>
      <c r="I28" s="140">
        <v>25</v>
      </c>
      <c r="J28" s="115">
        <v>-12</v>
      </c>
      <c r="K28" s="116">
        <v>-48</v>
      </c>
    </row>
    <row r="29" spans="1:11" ht="14.1" customHeight="1" x14ac:dyDescent="0.2">
      <c r="A29" s="306">
        <v>29</v>
      </c>
      <c r="B29" s="307" t="s">
        <v>246</v>
      </c>
      <c r="C29" s="308"/>
      <c r="D29" s="113">
        <v>4.1073157239662565</v>
      </c>
      <c r="E29" s="115">
        <v>297</v>
      </c>
      <c r="F29" s="114">
        <v>218</v>
      </c>
      <c r="G29" s="114">
        <v>266</v>
      </c>
      <c r="H29" s="114">
        <v>223</v>
      </c>
      <c r="I29" s="140">
        <v>213</v>
      </c>
      <c r="J29" s="115">
        <v>84</v>
      </c>
      <c r="K29" s="116">
        <v>39.436619718309856</v>
      </c>
    </row>
    <row r="30" spans="1:11" ht="14.1" customHeight="1" x14ac:dyDescent="0.2">
      <c r="A30" s="306" t="s">
        <v>247</v>
      </c>
      <c r="B30" s="307" t="s">
        <v>248</v>
      </c>
      <c r="C30" s="308"/>
      <c r="D30" s="113" t="s">
        <v>513</v>
      </c>
      <c r="E30" s="115" t="s">
        <v>513</v>
      </c>
      <c r="F30" s="114">
        <v>42</v>
      </c>
      <c r="G30" s="114" t="s">
        <v>513</v>
      </c>
      <c r="H30" s="114" t="s">
        <v>513</v>
      </c>
      <c r="I30" s="140">
        <v>44</v>
      </c>
      <c r="J30" s="115" t="s">
        <v>513</v>
      </c>
      <c r="K30" s="116" t="s">
        <v>513</v>
      </c>
    </row>
    <row r="31" spans="1:11" ht="14.1" customHeight="1" x14ac:dyDescent="0.2">
      <c r="A31" s="306" t="s">
        <v>249</v>
      </c>
      <c r="B31" s="307" t="s">
        <v>250</v>
      </c>
      <c r="C31" s="308"/>
      <c r="D31" s="113">
        <v>2.9733093624671554</v>
      </c>
      <c r="E31" s="115">
        <v>215</v>
      </c>
      <c r="F31" s="114">
        <v>171</v>
      </c>
      <c r="G31" s="114">
        <v>222</v>
      </c>
      <c r="H31" s="114">
        <v>168</v>
      </c>
      <c r="I31" s="140">
        <v>165</v>
      </c>
      <c r="J31" s="115">
        <v>50</v>
      </c>
      <c r="K31" s="116">
        <v>30.303030303030305</v>
      </c>
    </row>
    <row r="32" spans="1:11" ht="14.1" customHeight="1" x14ac:dyDescent="0.2">
      <c r="A32" s="306">
        <v>31</v>
      </c>
      <c r="B32" s="307" t="s">
        <v>251</v>
      </c>
      <c r="C32" s="308"/>
      <c r="D32" s="113">
        <v>0.49785645138984924</v>
      </c>
      <c r="E32" s="115">
        <v>36</v>
      </c>
      <c r="F32" s="114">
        <v>32</v>
      </c>
      <c r="G32" s="114">
        <v>36</v>
      </c>
      <c r="H32" s="114">
        <v>29</v>
      </c>
      <c r="I32" s="140">
        <v>37</v>
      </c>
      <c r="J32" s="115">
        <v>-1</v>
      </c>
      <c r="K32" s="116">
        <v>-2.7027027027027026</v>
      </c>
    </row>
    <row r="33" spans="1:11" ht="14.1" customHeight="1" x14ac:dyDescent="0.2">
      <c r="A33" s="306">
        <v>32</v>
      </c>
      <c r="B33" s="307" t="s">
        <v>252</v>
      </c>
      <c r="C33" s="308"/>
      <c r="D33" s="113">
        <v>4.3424146037892406</v>
      </c>
      <c r="E33" s="115">
        <v>314</v>
      </c>
      <c r="F33" s="114">
        <v>428</v>
      </c>
      <c r="G33" s="114">
        <v>363</v>
      </c>
      <c r="H33" s="114">
        <v>386</v>
      </c>
      <c r="I33" s="140">
        <v>256</v>
      </c>
      <c r="J33" s="115">
        <v>58</v>
      </c>
      <c r="K33" s="116">
        <v>22.65625</v>
      </c>
    </row>
    <row r="34" spans="1:11" ht="14.1" customHeight="1" x14ac:dyDescent="0.2">
      <c r="A34" s="306">
        <v>33</v>
      </c>
      <c r="B34" s="307" t="s">
        <v>253</v>
      </c>
      <c r="C34" s="308"/>
      <c r="D34" s="113">
        <v>2.254183377126262</v>
      </c>
      <c r="E34" s="115">
        <v>163</v>
      </c>
      <c r="F34" s="114">
        <v>176</v>
      </c>
      <c r="G34" s="114">
        <v>139</v>
      </c>
      <c r="H34" s="114">
        <v>123</v>
      </c>
      <c r="I34" s="140">
        <v>128</v>
      </c>
      <c r="J34" s="115">
        <v>35</v>
      </c>
      <c r="K34" s="116">
        <v>27.34375</v>
      </c>
    </row>
    <row r="35" spans="1:11" ht="14.1" customHeight="1" x14ac:dyDescent="0.2">
      <c r="A35" s="306">
        <v>34</v>
      </c>
      <c r="B35" s="307" t="s">
        <v>254</v>
      </c>
      <c r="C35" s="308"/>
      <c r="D35" s="113">
        <v>2.1435486101507397</v>
      </c>
      <c r="E35" s="115">
        <v>155</v>
      </c>
      <c r="F35" s="114">
        <v>123</v>
      </c>
      <c r="G35" s="114">
        <v>143</v>
      </c>
      <c r="H35" s="114">
        <v>178</v>
      </c>
      <c r="I35" s="140">
        <v>150</v>
      </c>
      <c r="J35" s="115">
        <v>5</v>
      </c>
      <c r="K35" s="116">
        <v>3.3333333333333335</v>
      </c>
    </row>
    <row r="36" spans="1:11" ht="14.1" customHeight="1" x14ac:dyDescent="0.2">
      <c r="A36" s="306">
        <v>41</v>
      </c>
      <c r="B36" s="307" t="s">
        <v>255</v>
      </c>
      <c r="C36" s="308"/>
      <c r="D36" s="113">
        <v>0.38722168441432719</v>
      </c>
      <c r="E36" s="115">
        <v>28</v>
      </c>
      <c r="F36" s="114">
        <v>22</v>
      </c>
      <c r="G36" s="114">
        <v>42</v>
      </c>
      <c r="H36" s="114">
        <v>33</v>
      </c>
      <c r="I36" s="140">
        <v>22</v>
      </c>
      <c r="J36" s="115">
        <v>6</v>
      </c>
      <c r="K36" s="116">
        <v>27.272727272727273</v>
      </c>
    </row>
    <row r="37" spans="1:11" ht="14.1" customHeight="1" x14ac:dyDescent="0.2">
      <c r="A37" s="306">
        <v>42</v>
      </c>
      <c r="B37" s="307" t="s">
        <v>256</v>
      </c>
      <c r="C37" s="308"/>
      <c r="D37" s="113">
        <v>0.12446411284746231</v>
      </c>
      <c r="E37" s="115">
        <v>9</v>
      </c>
      <c r="F37" s="114">
        <v>3</v>
      </c>
      <c r="G37" s="114">
        <v>5</v>
      </c>
      <c r="H37" s="114" t="s">
        <v>513</v>
      </c>
      <c r="I37" s="140">
        <v>5</v>
      </c>
      <c r="J37" s="115">
        <v>4</v>
      </c>
      <c r="K37" s="116">
        <v>80</v>
      </c>
    </row>
    <row r="38" spans="1:11" ht="14.1" customHeight="1" x14ac:dyDescent="0.2">
      <c r="A38" s="306">
        <v>43</v>
      </c>
      <c r="B38" s="307" t="s">
        <v>257</v>
      </c>
      <c r="C38" s="308"/>
      <c r="D38" s="113">
        <v>1.3137878578343245</v>
      </c>
      <c r="E38" s="115">
        <v>95</v>
      </c>
      <c r="F38" s="114">
        <v>69</v>
      </c>
      <c r="G38" s="114">
        <v>107</v>
      </c>
      <c r="H38" s="114">
        <v>157</v>
      </c>
      <c r="I38" s="140">
        <v>84</v>
      </c>
      <c r="J38" s="115">
        <v>11</v>
      </c>
      <c r="K38" s="116">
        <v>13.095238095238095</v>
      </c>
    </row>
    <row r="39" spans="1:11" ht="14.1" customHeight="1" x14ac:dyDescent="0.2">
      <c r="A39" s="306">
        <v>51</v>
      </c>
      <c r="B39" s="307" t="s">
        <v>258</v>
      </c>
      <c r="C39" s="308"/>
      <c r="D39" s="113">
        <v>8.3667542525238563</v>
      </c>
      <c r="E39" s="115">
        <v>605</v>
      </c>
      <c r="F39" s="114">
        <v>396</v>
      </c>
      <c r="G39" s="114">
        <v>536</v>
      </c>
      <c r="H39" s="114">
        <v>493</v>
      </c>
      <c r="I39" s="140">
        <v>389</v>
      </c>
      <c r="J39" s="115">
        <v>216</v>
      </c>
      <c r="K39" s="116">
        <v>55.526992287917736</v>
      </c>
    </row>
    <row r="40" spans="1:11" ht="14.1" customHeight="1" x14ac:dyDescent="0.2">
      <c r="A40" s="306" t="s">
        <v>259</v>
      </c>
      <c r="B40" s="307" t="s">
        <v>260</v>
      </c>
      <c r="C40" s="308"/>
      <c r="D40" s="113">
        <v>7.9518738763656476</v>
      </c>
      <c r="E40" s="115">
        <v>575</v>
      </c>
      <c r="F40" s="114">
        <v>375</v>
      </c>
      <c r="G40" s="114">
        <v>506</v>
      </c>
      <c r="H40" s="114">
        <v>465</v>
      </c>
      <c r="I40" s="140">
        <v>371</v>
      </c>
      <c r="J40" s="115">
        <v>204</v>
      </c>
      <c r="K40" s="116">
        <v>54.98652291105121</v>
      </c>
    </row>
    <row r="41" spans="1:11" ht="14.1" customHeight="1" x14ac:dyDescent="0.2">
      <c r="A41" s="306"/>
      <c r="B41" s="307" t="s">
        <v>261</v>
      </c>
      <c r="C41" s="308"/>
      <c r="D41" s="113">
        <v>6.8870142442262479</v>
      </c>
      <c r="E41" s="115">
        <v>498</v>
      </c>
      <c r="F41" s="114">
        <v>324</v>
      </c>
      <c r="G41" s="114">
        <v>404</v>
      </c>
      <c r="H41" s="114">
        <v>400</v>
      </c>
      <c r="I41" s="140">
        <v>304</v>
      </c>
      <c r="J41" s="115">
        <v>194</v>
      </c>
      <c r="K41" s="116">
        <v>63.815789473684212</v>
      </c>
    </row>
    <row r="42" spans="1:11" ht="14.1" customHeight="1" x14ac:dyDescent="0.2">
      <c r="A42" s="306">
        <v>52</v>
      </c>
      <c r="B42" s="307" t="s">
        <v>262</v>
      </c>
      <c r="C42" s="308"/>
      <c r="D42" s="113">
        <v>5.0338818973862534</v>
      </c>
      <c r="E42" s="115">
        <v>364</v>
      </c>
      <c r="F42" s="114">
        <v>338</v>
      </c>
      <c r="G42" s="114">
        <v>321</v>
      </c>
      <c r="H42" s="114">
        <v>373</v>
      </c>
      <c r="I42" s="140">
        <v>375</v>
      </c>
      <c r="J42" s="115">
        <v>-11</v>
      </c>
      <c r="K42" s="116">
        <v>-2.9333333333333331</v>
      </c>
    </row>
    <row r="43" spans="1:11" ht="14.1" customHeight="1" x14ac:dyDescent="0.2">
      <c r="A43" s="306" t="s">
        <v>263</v>
      </c>
      <c r="B43" s="307" t="s">
        <v>264</v>
      </c>
      <c r="C43" s="308"/>
      <c r="D43" s="113">
        <v>4.549854791868345</v>
      </c>
      <c r="E43" s="115">
        <v>329</v>
      </c>
      <c r="F43" s="114">
        <v>301</v>
      </c>
      <c r="G43" s="114">
        <v>282</v>
      </c>
      <c r="H43" s="114">
        <v>335</v>
      </c>
      <c r="I43" s="140">
        <v>299</v>
      </c>
      <c r="J43" s="115">
        <v>30</v>
      </c>
      <c r="K43" s="116">
        <v>10.033444816053512</v>
      </c>
    </row>
    <row r="44" spans="1:11" ht="14.1" customHeight="1" x14ac:dyDescent="0.2">
      <c r="A44" s="306">
        <v>53</v>
      </c>
      <c r="B44" s="307" t="s">
        <v>265</v>
      </c>
      <c r="C44" s="308"/>
      <c r="D44" s="113">
        <v>0.74678467708477392</v>
      </c>
      <c r="E44" s="115">
        <v>54</v>
      </c>
      <c r="F44" s="114">
        <v>45</v>
      </c>
      <c r="G44" s="114">
        <v>38</v>
      </c>
      <c r="H44" s="114">
        <v>50</v>
      </c>
      <c r="I44" s="140">
        <v>49</v>
      </c>
      <c r="J44" s="115">
        <v>5</v>
      </c>
      <c r="K44" s="116">
        <v>10.204081632653061</v>
      </c>
    </row>
    <row r="45" spans="1:11" ht="14.1" customHeight="1" x14ac:dyDescent="0.2">
      <c r="A45" s="306" t="s">
        <v>266</v>
      </c>
      <c r="B45" s="307" t="s">
        <v>267</v>
      </c>
      <c r="C45" s="308"/>
      <c r="D45" s="113">
        <v>0.59466187249343105</v>
      </c>
      <c r="E45" s="115">
        <v>43</v>
      </c>
      <c r="F45" s="114">
        <v>35</v>
      </c>
      <c r="G45" s="114">
        <v>31</v>
      </c>
      <c r="H45" s="114">
        <v>38</v>
      </c>
      <c r="I45" s="140">
        <v>41</v>
      </c>
      <c r="J45" s="115">
        <v>2</v>
      </c>
      <c r="K45" s="116">
        <v>4.8780487804878048</v>
      </c>
    </row>
    <row r="46" spans="1:11" ht="14.1" customHeight="1" x14ac:dyDescent="0.2">
      <c r="A46" s="306">
        <v>54</v>
      </c>
      <c r="B46" s="307" t="s">
        <v>268</v>
      </c>
      <c r="C46" s="308"/>
      <c r="D46" s="113">
        <v>4.1211450698381968</v>
      </c>
      <c r="E46" s="115">
        <v>298</v>
      </c>
      <c r="F46" s="114">
        <v>185</v>
      </c>
      <c r="G46" s="114">
        <v>276</v>
      </c>
      <c r="H46" s="114">
        <v>213</v>
      </c>
      <c r="I46" s="140">
        <v>262</v>
      </c>
      <c r="J46" s="115">
        <v>36</v>
      </c>
      <c r="K46" s="116">
        <v>13.740458015267176</v>
      </c>
    </row>
    <row r="47" spans="1:11" ht="14.1" customHeight="1" x14ac:dyDescent="0.2">
      <c r="A47" s="306">
        <v>61</v>
      </c>
      <c r="B47" s="307" t="s">
        <v>269</v>
      </c>
      <c r="C47" s="308"/>
      <c r="D47" s="113">
        <v>2.5031116028211864</v>
      </c>
      <c r="E47" s="115">
        <v>181</v>
      </c>
      <c r="F47" s="114">
        <v>143</v>
      </c>
      <c r="G47" s="114">
        <v>205</v>
      </c>
      <c r="H47" s="114">
        <v>158</v>
      </c>
      <c r="I47" s="140">
        <v>187</v>
      </c>
      <c r="J47" s="115">
        <v>-6</v>
      </c>
      <c r="K47" s="116">
        <v>-3.2085561497326203</v>
      </c>
    </row>
    <row r="48" spans="1:11" ht="14.1" customHeight="1" x14ac:dyDescent="0.2">
      <c r="A48" s="306">
        <v>62</v>
      </c>
      <c r="B48" s="307" t="s">
        <v>270</v>
      </c>
      <c r="C48" s="308"/>
      <c r="D48" s="113">
        <v>8.1454847185728116</v>
      </c>
      <c r="E48" s="115">
        <v>589</v>
      </c>
      <c r="F48" s="114">
        <v>557</v>
      </c>
      <c r="G48" s="114">
        <v>704</v>
      </c>
      <c r="H48" s="114">
        <v>627</v>
      </c>
      <c r="I48" s="140">
        <v>585</v>
      </c>
      <c r="J48" s="115">
        <v>4</v>
      </c>
      <c r="K48" s="116">
        <v>0.68376068376068377</v>
      </c>
    </row>
    <row r="49" spans="1:11" ht="14.1" customHeight="1" x14ac:dyDescent="0.2">
      <c r="A49" s="306">
        <v>63</v>
      </c>
      <c r="B49" s="307" t="s">
        <v>271</v>
      </c>
      <c r="C49" s="308"/>
      <c r="D49" s="113">
        <v>4.1349744157101371</v>
      </c>
      <c r="E49" s="115">
        <v>299</v>
      </c>
      <c r="F49" s="114">
        <v>266</v>
      </c>
      <c r="G49" s="114">
        <v>220</v>
      </c>
      <c r="H49" s="114">
        <v>232</v>
      </c>
      <c r="I49" s="140">
        <v>214</v>
      </c>
      <c r="J49" s="115">
        <v>85</v>
      </c>
      <c r="K49" s="116">
        <v>39.719626168224302</v>
      </c>
    </row>
    <row r="50" spans="1:11" ht="14.1" customHeight="1" x14ac:dyDescent="0.2">
      <c r="A50" s="306" t="s">
        <v>272</v>
      </c>
      <c r="B50" s="307" t="s">
        <v>273</v>
      </c>
      <c r="C50" s="308"/>
      <c r="D50" s="113">
        <v>1.244641128474623</v>
      </c>
      <c r="E50" s="115">
        <v>90</v>
      </c>
      <c r="F50" s="114">
        <v>23</v>
      </c>
      <c r="G50" s="114">
        <v>28</v>
      </c>
      <c r="H50" s="114">
        <v>23</v>
      </c>
      <c r="I50" s="140">
        <v>26</v>
      </c>
      <c r="J50" s="115">
        <v>64</v>
      </c>
      <c r="K50" s="116">
        <v>246.15384615384616</v>
      </c>
    </row>
    <row r="51" spans="1:11" ht="14.1" customHeight="1" x14ac:dyDescent="0.2">
      <c r="A51" s="306" t="s">
        <v>274</v>
      </c>
      <c r="B51" s="307" t="s">
        <v>275</v>
      </c>
      <c r="C51" s="308"/>
      <c r="D51" s="113">
        <v>2.4477942193334257</v>
      </c>
      <c r="E51" s="115">
        <v>177</v>
      </c>
      <c r="F51" s="114">
        <v>219</v>
      </c>
      <c r="G51" s="114">
        <v>177</v>
      </c>
      <c r="H51" s="114">
        <v>187</v>
      </c>
      <c r="I51" s="140">
        <v>169</v>
      </c>
      <c r="J51" s="115">
        <v>8</v>
      </c>
      <c r="K51" s="116">
        <v>4.7337278106508878</v>
      </c>
    </row>
    <row r="52" spans="1:11" ht="14.1" customHeight="1" x14ac:dyDescent="0.2">
      <c r="A52" s="306">
        <v>71</v>
      </c>
      <c r="B52" s="307" t="s">
        <v>276</v>
      </c>
      <c r="C52" s="308"/>
      <c r="D52" s="113">
        <v>9.3348084635596731</v>
      </c>
      <c r="E52" s="115">
        <v>675</v>
      </c>
      <c r="F52" s="114">
        <v>466</v>
      </c>
      <c r="G52" s="114">
        <v>530</v>
      </c>
      <c r="H52" s="114">
        <v>613</v>
      </c>
      <c r="I52" s="140">
        <v>685</v>
      </c>
      <c r="J52" s="115">
        <v>-10</v>
      </c>
      <c r="K52" s="116">
        <v>-1.4598540145985401</v>
      </c>
    </row>
    <row r="53" spans="1:11" ht="14.1" customHeight="1" x14ac:dyDescent="0.2">
      <c r="A53" s="306" t="s">
        <v>277</v>
      </c>
      <c r="B53" s="307" t="s">
        <v>278</v>
      </c>
      <c r="C53" s="308"/>
      <c r="D53" s="113">
        <v>3.1116028211865578</v>
      </c>
      <c r="E53" s="115">
        <v>225</v>
      </c>
      <c r="F53" s="114">
        <v>160</v>
      </c>
      <c r="G53" s="114">
        <v>201</v>
      </c>
      <c r="H53" s="114">
        <v>232</v>
      </c>
      <c r="I53" s="140">
        <v>267</v>
      </c>
      <c r="J53" s="115">
        <v>-42</v>
      </c>
      <c r="K53" s="116">
        <v>-15.730337078651685</v>
      </c>
    </row>
    <row r="54" spans="1:11" ht="14.1" customHeight="1" x14ac:dyDescent="0.2">
      <c r="A54" s="306" t="s">
        <v>279</v>
      </c>
      <c r="B54" s="307" t="s">
        <v>280</v>
      </c>
      <c r="C54" s="308"/>
      <c r="D54" s="113">
        <v>5.4072742359286403</v>
      </c>
      <c r="E54" s="115">
        <v>391</v>
      </c>
      <c r="F54" s="114">
        <v>261</v>
      </c>
      <c r="G54" s="114">
        <v>282</v>
      </c>
      <c r="H54" s="114">
        <v>332</v>
      </c>
      <c r="I54" s="140">
        <v>346</v>
      </c>
      <c r="J54" s="115">
        <v>45</v>
      </c>
      <c r="K54" s="116">
        <v>13.00578034682081</v>
      </c>
    </row>
    <row r="55" spans="1:11" ht="14.1" customHeight="1" x14ac:dyDescent="0.2">
      <c r="A55" s="306">
        <v>72</v>
      </c>
      <c r="B55" s="307" t="s">
        <v>281</v>
      </c>
      <c r="C55" s="308"/>
      <c r="D55" s="113">
        <v>2.15737795602268</v>
      </c>
      <c r="E55" s="115">
        <v>156</v>
      </c>
      <c r="F55" s="114">
        <v>130</v>
      </c>
      <c r="G55" s="114">
        <v>141</v>
      </c>
      <c r="H55" s="114">
        <v>145</v>
      </c>
      <c r="I55" s="140">
        <v>138</v>
      </c>
      <c r="J55" s="115">
        <v>18</v>
      </c>
      <c r="K55" s="116">
        <v>13.043478260869565</v>
      </c>
    </row>
    <row r="56" spans="1:11" ht="14.1" customHeight="1" x14ac:dyDescent="0.2">
      <c r="A56" s="306" t="s">
        <v>282</v>
      </c>
      <c r="B56" s="307" t="s">
        <v>283</v>
      </c>
      <c r="C56" s="308"/>
      <c r="D56" s="113">
        <v>0.92656617341999725</v>
      </c>
      <c r="E56" s="115">
        <v>67</v>
      </c>
      <c r="F56" s="114">
        <v>57</v>
      </c>
      <c r="G56" s="114">
        <v>49</v>
      </c>
      <c r="H56" s="114">
        <v>58</v>
      </c>
      <c r="I56" s="140">
        <v>59</v>
      </c>
      <c r="J56" s="115">
        <v>8</v>
      </c>
      <c r="K56" s="116">
        <v>13.559322033898304</v>
      </c>
    </row>
    <row r="57" spans="1:11" ht="14.1" customHeight="1" x14ac:dyDescent="0.2">
      <c r="A57" s="306" t="s">
        <v>284</v>
      </c>
      <c r="B57" s="307" t="s">
        <v>285</v>
      </c>
      <c r="C57" s="308"/>
      <c r="D57" s="113">
        <v>0.78827271470059468</v>
      </c>
      <c r="E57" s="115">
        <v>57</v>
      </c>
      <c r="F57" s="114">
        <v>50</v>
      </c>
      <c r="G57" s="114">
        <v>53</v>
      </c>
      <c r="H57" s="114">
        <v>48</v>
      </c>
      <c r="I57" s="140">
        <v>51</v>
      </c>
      <c r="J57" s="115">
        <v>6</v>
      </c>
      <c r="K57" s="116">
        <v>11.764705882352942</v>
      </c>
    </row>
    <row r="58" spans="1:11" ht="14.1" customHeight="1" x14ac:dyDescent="0.2">
      <c r="A58" s="306">
        <v>73</v>
      </c>
      <c r="B58" s="307" t="s">
        <v>286</v>
      </c>
      <c r="C58" s="308"/>
      <c r="D58" s="113">
        <v>1.4659106624256673</v>
      </c>
      <c r="E58" s="115">
        <v>106</v>
      </c>
      <c r="F58" s="114">
        <v>82</v>
      </c>
      <c r="G58" s="114">
        <v>108</v>
      </c>
      <c r="H58" s="114">
        <v>97</v>
      </c>
      <c r="I58" s="140">
        <v>117</v>
      </c>
      <c r="J58" s="115">
        <v>-11</v>
      </c>
      <c r="K58" s="116">
        <v>-9.4017094017094021</v>
      </c>
    </row>
    <row r="59" spans="1:11" ht="14.1" customHeight="1" x14ac:dyDescent="0.2">
      <c r="A59" s="306" t="s">
        <v>287</v>
      </c>
      <c r="B59" s="307" t="s">
        <v>288</v>
      </c>
      <c r="C59" s="308"/>
      <c r="D59" s="113">
        <v>0.91273682754805696</v>
      </c>
      <c r="E59" s="115">
        <v>66</v>
      </c>
      <c r="F59" s="114">
        <v>61</v>
      </c>
      <c r="G59" s="114">
        <v>76</v>
      </c>
      <c r="H59" s="114">
        <v>81</v>
      </c>
      <c r="I59" s="140">
        <v>91</v>
      </c>
      <c r="J59" s="115">
        <v>-25</v>
      </c>
      <c r="K59" s="116">
        <v>-27.472527472527471</v>
      </c>
    </row>
    <row r="60" spans="1:11" ht="14.1" customHeight="1" x14ac:dyDescent="0.2">
      <c r="A60" s="306">
        <v>81</v>
      </c>
      <c r="B60" s="307" t="s">
        <v>289</v>
      </c>
      <c r="C60" s="308"/>
      <c r="D60" s="113">
        <v>8.3667542525238563</v>
      </c>
      <c r="E60" s="115">
        <v>605</v>
      </c>
      <c r="F60" s="114">
        <v>408</v>
      </c>
      <c r="G60" s="114">
        <v>489</v>
      </c>
      <c r="H60" s="114">
        <v>497</v>
      </c>
      <c r="I60" s="140">
        <v>488</v>
      </c>
      <c r="J60" s="115">
        <v>117</v>
      </c>
      <c r="K60" s="116">
        <v>23.975409836065573</v>
      </c>
    </row>
    <row r="61" spans="1:11" ht="14.1" customHeight="1" x14ac:dyDescent="0.2">
      <c r="A61" s="306" t="s">
        <v>290</v>
      </c>
      <c r="B61" s="307" t="s">
        <v>291</v>
      </c>
      <c r="C61" s="308"/>
      <c r="D61" s="113">
        <v>2.5722583321808878</v>
      </c>
      <c r="E61" s="115">
        <v>186</v>
      </c>
      <c r="F61" s="114">
        <v>118</v>
      </c>
      <c r="G61" s="114">
        <v>174</v>
      </c>
      <c r="H61" s="114">
        <v>152</v>
      </c>
      <c r="I61" s="140">
        <v>173</v>
      </c>
      <c r="J61" s="115">
        <v>13</v>
      </c>
      <c r="K61" s="116">
        <v>7.5144508670520231</v>
      </c>
    </row>
    <row r="62" spans="1:11" ht="14.1" customHeight="1" x14ac:dyDescent="0.2">
      <c r="A62" s="306" t="s">
        <v>292</v>
      </c>
      <c r="B62" s="307" t="s">
        <v>293</v>
      </c>
      <c r="C62" s="308"/>
      <c r="D62" s="113">
        <v>2.5860876780528281</v>
      </c>
      <c r="E62" s="115">
        <v>187</v>
      </c>
      <c r="F62" s="114">
        <v>184</v>
      </c>
      <c r="G62" s="114">
        <v>180</v>
      </c>
      <c r="H62" s="114">
        <v>202</v>
      </c>
      <c r="I62" s="140">
        <v>170</v>
      </c>
      <c r="J62" s="115">
        <v>17</v>
      </c>
      <c r="K62" s="116">
        <v>10</v>
      </c>
    </row>
    <row r="63" spans="1:11" ht="14.1" customHeight="1" x14ac:dyDescent="0.2">
      <c r="A63" s="306"/>
      <c r="B63" s="307" t="s">
        <v>294</v>
      </c>
      <c r="C63" s="308"/>
      <c r="D63" s="113">
        <v>2.1988659936385009</v>
      </c>
      <c r="E63" s="115">
        <v>159</v>
      </c>
      <c r="F63" s="114">
        <v>154</v>
      </c>
      <c r="G63" s="114">
        <v>136</v>
      </c>
      <c r="H63" s="114">
        <v>179</v>
      </c>
      <c r="I63" s="140">
        <v>144</v>
      </c>
      <c r="J63" s="115">
        <v>15</v>
      </c>
      <c r="K63" s="116">
        <v>10.416666666666666</v>
      </c>
    </row>
    <row r="64" spans="1:11" ht="14.1" customHeight="1" x14ac:dyDescent="0.2">
      <c r="A64" s="306" t="s">
        <v>295</v>
      </c>
      <c r="B64" s="307" t="s">
        <v>296</v>
      </c>
      <c r="C64" s="308"/>
      <c r="D64" s="113">
        <v>1.1754943991149218</v>
      </c>
      <c r="E64" s="115">
        <v>85</v>
      </c>
      <c r="F64" s="114">
        <v>36</v>
      </c>
      <c r="G64" s="114">
        <v>42</v>
      </c>
      <c r="H64" s="114">
        <v>61</v>
      </c>
      <c r="I64" s="140">
        <v>72</v>
      </c>
      <c r="J64" s="115">
        <v>13</v>
      </c>
      <c r="K64" s="116">
        <v>18.055555555555557</v>
      </c>
    </row>
    <row r="65" spans="1:11" ht="14.1" customHeight="1" x14ac:dyDescent="0.2">
      <c r="A65" s="306" t="s">
        <v>297</v>
      </c>
      <c r="B65" s="307" t="s">
        <v>298</v>
      </c>
      <c r="C65" s="308"/>
      <c r="D65" s="113">
        <v>1.1201770156271609</v>
      </c>
      <c r="E65" s="115">
        <v>81</v>
      </c>
      <c r="F65" s="114">
        <v>28</v>
      </c>
      <c r="G65" s="114">
        <v>47</v>
      </c>
      <c r="H65" s="114">
        <v>35</v>
      </c>
      <c r="I65" s="140">
        <v>41</v>
      </c>
      <c r="J65" s="115">
        <v>40</v>
      </c>
      <c r="K65" s="116">
        <v>97.560975609756099</v>
      </c>
    </row>
    <row r="66" spans="1:11" ht="14.1" customHeight="1" x14ac:dyDescent="0.2">
      <c r="A66" s="306">
        <v>82</v>
      </c>
      <c r="B66" s="307" t="s">
        <v>299</v>
      </c>
      <c r="C66" s="308"/>
      <c r="D66" s="113">
        <v>3.9966809569907342</v>
      </c>
      <c r="E66" s="115">
        <v>289</v>
      </c>
      <c r="F66" s="114">
        <v>311</v>
      </c>
      <c r="G66" s="114">
        <v>338</v>
      </c>
      <c r="H66" s="114">
        <v>325</v>
      </c>
      <c r="I66" s="140">
        <v>300</v>
      </c>
      <c r="J66" s="115">
        <v>-11</v>
      </c>
      <c r="K66" s="116">
        <v>-3.6666666666666665</v>
      </c>
    </row>
    <row r="67" spans="1:11" ht="14.1" customHeight="1" x14ac:dyDescent="0.2">
      <c r="A67" s="306" t="s">
        <v>300</v>
      </c>
      <c r="B67" s="307" t="s">
        <v>301</v>
      </c>
      <c r="C67" s="308"/>
      <c r="D67" s="113">
        <v>2.5722583321808878</v>
      </c>
      <c r="E67" s="115">
        <v>186</v>
      </c>
      <c r="F67" s="114">
        <v>235</v>
      </c>
      <c r="G67" s="114">
        <v>238</v>
      </c>
      <c r="H67" s="114">
        <v>240</v>
      </c>
      <c r="I67" s="140">
        <v>192</v>
      </c>
      <c r="J67" s="115">
        <v>-6</v>
      </c>
      <c r="K67" s="116">
        <v>-3.125</v>
      </c>
    </row>
    <row r="68" spans="1:11" ht="14.1" customHeight="1" x14ac:dyDescent="0.2">
      <c r="A68" s="306" t="s">
        <v>302</v>
      </c>
      <c r="B68" s="307" t="s">
        <v>303</v>
      </c>
      <c r="C68" s="308"/>
      <c r="D68" s="113">
        <v>0.94039551929193754</v>
      </c>
      <c r="E68" s="115">
        <v>68</v>
      </c>
      <c r="F68" s="114">
        <v>56</v>
      </c>
      <c r="G68" s="114">
        <v>68</v>
      </c>
      <c r="H68" s="114">
        <v>60</v>
      </c>
      <c r="I68" s="140">
        <v>65</v>
      </c>
      <c r="J68" s="115">
        <v>3</v>
      </c>
      <c r="K68" s="116">
        <v>4.615384615384615</v>
      </c>
    </row>
    <row r="69" spans="1:11" ht="14.1" customHeight="1" x14ac:dyDescent="0.2">
      <c r="A69" s="306">
        <v>83</v>
      </c>
      <c r="B69" s="307" t="s">
        <v>304</v>
      </c>
      <c r="C69" s="308"/>
      <c r="D69" s="113">
        <v>5.6562024616235655</v>
      </c>
      <c r="E69" s="115">
        <v>409</v>
      </c>
      <c r="F69" s="114">
        <v>371</v>
      </c>
      <c r="G69" s="114">
        <v>613</v>
      </c>
      <c r="H69" s="114">
        <v>391</v>
      </c>
      <c r="I69" s="140">
        <v>404</v>
      </c>
      <c r="J69" s="115">
        <v>5</v>
      </c>
      <c r="K69" s="116">
        <v>1.2376237623762376</v>
      </c>
    </row>
    <row r="70" spans="1:11" ht="14.1" customHeight="1" x14ac:dyDescent="0.2">
      <c r="A70" s="306" t="s">
        <v>305</v>
      </c>
      <c r="B70" s="307" t="s">
        <v>306</v>
      </c>
      <c r="C70" s="308"/>
      <c r="D70" s="113">
        <v>3.4988245056008851</v>
      </c>
      <c r="E70" s="115">
        <v>253</v>
      </c>
      <c r="F70" s="114">
        <v>181</v>
      </c>
      <c r="G70" s="114">
        <v>385</v>
      </c>
      <c r="H70" s="114">
        <v>199</v>
      </c>
      <c r="I70" s="140">
        <v>222</v>
      </c>
      <c r="J70" s="115">
        <v>31</v>
      </c>
      <c r="K70" s="116">
        <v>13.963963963963964</v>
      </c>
    </row>
    <row r="71" spans="1:11" ht="14.1" customHeight="1" x14ac:dyDescent="0.2">
      <c r="A71" s="306"/>
      <c r="B71" s="307" t="s">
        <v>307</v>
      </c>
      <c r="C71" s="308"/>
      <c r="D71" s="113">
        <v>2.0605725349190984</v>
      </c>
      <c r="E71" s="115">
        <v>149</v>
      </c>
      <c r="F71" s="114">
        <v>97</v>
      </c>
      <c r="G71" s="114">
        <v>213</v>
      </c>
      <c r="H71" s="114">
        <v>114</v>
      </c>
      <c r="I71" s="140">
        <v>117</v>
      </c>
      <c r="J71" s="115">
        <v>32</v>
      </c>
      <c r="K71" s="116">
        <v>27.350427350427349</v>
      </c>
    </row>
    <row r="72" spans="1:11" ht="14.1" customHeight="1" x14ac:dyDescent="0.2">
      <c r="A72" s="306">
        <v>84</v>
      </c>
      <c r="B72" s="307" t="s">
        <v>308</v>
      </c>
      <c r="C72" s="308"/>
      <c r="D72" s="113">
        <v>1.9775964596874567</v>
      </c>
      <c r="E72" s="115">
        <v>143</v>
      </c>
      <c r="F72" s="114">
        <v>86</v>
      </c>
      <c r="G72" s="114">
        <v>164</v>
      </c>
      <c r="H72" s="114">
        <v>152</v>
      </c>
      <c r="I72" s="140">
        <v>159</v>
      </c>
      <c r="J72" s="115">
        <v>-16</v>
      </c>
      <c r="K72" s="116">
        <v>-10.062893081761006</v>
      </c>
    </row>
    <row r="73" spans="1:11" ht="14.1" customHeight="1" x14ac:dyDescent="0.2">
      <c r="A73" s="306" t="s">
        <v>309</v>
      </c>
      <c r="B73" s="307" t="s">
        <v>310</v>
      </c>
      <c r="C73" s="308"/>
      <c r="D73" s="113">
        <v>1.0233715945235791</v>
      </c>
      <c r="E73" s="115">
        <v>74</v>
      </c>
      <c r="F73" s="114">
        <v>41</v>
      </c>
      <c r="G73" s="114">
        <v>98</v>
      </c>
      <c r="H73" s="114">
        <v>96</v>
      </c>
      <c r="I73" s="140">
        <v>84</v>
      </c>
      <c r="J73" s="115">
        <v>-10</v>
      </c>
      <c r="K73" s="116">
        <v>-11.904761904761905</v>
      </c>
    </row>
    <row r="74" spans="1:11" ht="14.1" customHeight="1" x14ac:dyDescent="0.2">
      <c r="A74" s="306" t="s">
        <v>311</v>
      </c>
      <c r="B74" s="307" t="s">
        <v>312</v>
      </c>
      <c r="C74" s="308"/>
      <c r="D74" s="113">
        <v>0.15212280459134284</v>
      </c>
      <c r="E74" s="115">
        <v>11</v>
      </c>
      <c r="F74" s="114">
        <v>9</v>
      </c>
      <c r="G74" s="114">
        <v>9</v>
      </c>
      <c r="H74" s="114">
        <v>19</v>
      </c>
      <c r="I74" s="140">
        <v>4</v>
      </c>
      <c r="J74" s="115">
        <v>7</v>
      </c>
      <c r="K74" s="116">
        <v>175</v>
      </c>
    </row>
    <row r="75" spans="1:11" ht="14.1" customHeight="1" x14ac:dyDescent="0.2">
      <c r="A75" s="306" t="s">
        <v>313</v>
      </c>
      <c r="B75" s="307" t="s">
        <v>314</v>
      </c>
      <c r="C75" s="308"/>
      <c r="D75" s="113">
        <v>0.15212280459134284</v>
      </c>
      <c r="E75" s="115">
        <v>11</v>
      </c>
      <c r="F75" s="114">
        <v>7</v>
      </c>
      <c r="G75" s="114">
        <v>8</v>
      </c>
      <c r="H75" s="114">
        <v>8</v>
      </c>
      <c r="I75" s="140">
        <v>8</v>
      </c>
      <c r="J75" s="115">
        <v>3</v>
      </c>
      <c r="K75" s="116">
        <v>37.5</v>
      </c>
    </row>
    <row r="76" spans="1:11" ht="14.1" customHeight="1" x14ac:dyDescent="0.2">
      <c r="A76" s="306">
        <v>91</v>
      </c>
      <c r="B76" s="307" t="s">
        <v>315</v>
      </c>
      <c r="C76" s="308"/>
      <c r="D76" s="113">
        <v>0.3319043009265662</v>
      </c>
      <c r="E76" s="115">
        <v>24</v>
      </c>
      <c r="F76" s="114">
        <v>14</v>
      </c>
      <c r="G76" s="114">
        <v>31</v>
      </c>
      <c r="H76" s="114">
        <v>15</v>
      </c>
      <c r="I76" s="140">
        <v>20</v>
      </c>
      <c r="J76" s="115">
        <v>4</v>
      </c>
      <c r="K76" s="116">
        <v>20</v>
      </c>
    </row>
    <row r="77" spans="1:11" ht="14.1" customHeight="1" x14ac:dyDescent="0.2">
      <c r="A77" s="306">
        <v>92</v>
      </c>
      <c r="B77" s="307" t="s">
        <v>316</v>
      </c>
      <c r="C77" s="308"/>
      <c r="D77" s="113">
        <v>0.85741944406029591</v>
      </c>
      <c r="E77" s="115">
        <v>62</v>
      </c>
      <c r="F77" s="114">
        <v>53</v>
      </c>
      <c r="G77" s="114">
        <v>80</v>
      </c>
      <c r="H77" s="114">
        <v>50</v>
      </c>
      <c r="I77" s="140">
        <v>51</v>
      </c>
      <c r="J77" s="115">
        <v>11</v>
      </c>
      <c r="K77" s="116">
        <v>21.568627450980394</v>
      </c>
    </row>
    <row r="78" spans="1:11" ht="14.1" customHeight="1" x14ac:dyDescent="0.2">
      <c r="A78" s="306">
        <v>93</v>
      </c>
      <c r="B78" s="307" t="s">
        <v>317</v>
      </c>
      <c r="C78" s="308"/>
      <c r="D78" s="113">
        <v>0.20744018807910386</v>
      </c>
      <c r="E78" s="115">
        <v>15</v>
      </c>
      <c r="F78" s="114">
        <v>9</v>
      </c>
      <c r="G78" s="114">
        <v>16</v>
      </c>
      <c r="H78" s="114">
        <v>12</v>
      </c>
      <c r="I78" s="140">
        <v>16</v>
      </c>
      <c r="J78" s="115">
        <v>-1</v>
      </c>
      <c r="K78" s="116">
        <v>-6.25</v>
      </c>
    </row>
    <row r="79" spans="1:11" ht="14.1" customHeight="1" x14ac:dyDescent="0.2">
      <c r="A79" s="306">
        <v>94</v>
      </c>
      <c r="B79" s="307" t="s">
        <v>318</v>
      </c>
      <c r="C79" s="308"/>
      <c r="D79" s="113">
        <v>0.24892822569492462</v>
      </c>
      <c r="E79" s="115">
        <v>18</v>
      </c>
      <c r="F79" s="114">
        <v>12</v>
      </c>
      <c r="G79" s="114">
        <v>58</v>
      </c>
      <c r="H79" s="114">
        <v>28</v>
      </c>
      <c r="I79" s="140">
        <v>22</v>
      </c>
      <c r="J79" s="115">
        <v>-4</v>
      </c>
      <c r="K79" s="116">
        <v>-18.181818181818183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0.6638086018531324</v>
      </c>
      <c r="E81" s="143">
        <v>48</v>
      </c>
      <c r="F81" s="144">
        <v>16</v>
      </c>
      <c r="G81" s="144">
        <v>179</v>
      </c>
      <c r="H81" s="144">
        <v>43</v>
      </c>
      <c r="I81" s="145">
        <v>47</v>
      </c>
      <c r="J81" s="143">
        <v>1</v>
      </c>
      <c r="K81" s="146">
        <v>2.1276595744680851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73408</v>
      </c>
      <c r="C10" s="114">
        <v>38567</v>
      </c>
      <c r="D10" s="114">
        <v>34841</v>
      </c>
      <c r="E10" s="114">
        <v>55496</v>
      </c>
      <c r="F10" s="114">
        <v>16249</v>
      </c>
      <c r="G10" s="114">
        <v>8792</v>
      </c>
      <c r="H10" s="114">
        <v>19526</v>
      </c>
      <c r="I10" s="115">
        <v>24028</v>
      </c>
      <c r="J10" s="114">
        <v>16899</v>
      </c>
      <c r="K10" s="114">
        <v>7129</v>
      </c>
      <c r="L10" s="423">
        <v>4746</v>
      </c>
      <c r="M10" s="424">
        <v>5606</v>
      </c>
    </row>
    <row r="11" spans="1:13" ht="11.1" customHeight="1" x14ac:dyDescent="0.2">
      <c r="A11" s="422" t="s">
        <v>387</v>
      </c>
      <c r="B11" s="115">
        <v>73505</v>
      </c>
      <c r="C11" s="114">
        <v>38775</v>
      </c>
      <c r="D11" s="114">
        <v>34730</v>
      </c>
      <c r="E11" s="114">
        <v>55537</v>
      </c>
      <c r="F11" s="114">
        <v>16403</v>
      </c>
      <c r="G11" s="114">
        <v>8485</v>
      </c>
      <c r="H11" s="114">
        <v>19756</v>
      </c>
      <c r="I11" s="115">
        <v>24424</v>
      </c>
      <c r="J11" s="114">
        <v>17221</v>
      </c>
      <c r="K11" s="114">
        <v>7203</v>
      </c>
      <c r="L11" s="423">
        <v>4633</v>
      </c>
      <c r="M11" s="424">
        <v>4721</v>
      </c>
    </row>
    <row r="12" spans="1:13" ht="11.1" customHeight="1" x14ac:dyDescent="0.2">
      <c r="A12" s="422" t="s">
        <v>388</v>
      </c>
      <c r="B12" s="115">
        <v>76062</v>
      </c>
      <c r="C12" s="114">
        <v>40260</v>
      </c>
      <c r="D12" s="114">
        <v>35802</v>
      </c>
      <c r="E12" s="114">
        <v>57466</v>
      </c>
      <c r="F12" s="114">
        <v>16836</v>
      </c>
      <c r="G12" s="114">
        <v>9530</v>
      </c>
      <c r="H12" s="114">
        <v>20527</v>
      </c>
      <c r="I12" s="115">
        <v>24387</v>
      </c>
      <c r="J12" s="114">
        <v>17000</v>
      </c>
      <c r="K12" s="114">
        <v>7387</v>
      </c>
      <c r="L12" s="423">
        <v>7424</v>
      </c>
      <c r="M12" s="424">
        <v>6228</v>
      </c>
    </row>
    <row r="13" spans="1:13" s="110" customFormat="1" ht="11.1" customHeight="1" x14ac:dyDescent="0.2">
      <c r="A13" s="422" t="s">
        <v>389</v>
      </c>
      <c r="B13" s="115">
        <v>75573</v>
      </c>
      <c r="C13" s="114">
        <v>39767</v>
      </c>
      <c r="D13" s="114">
        <v>35806</v>
      </c>
      <c r="E13" s="114">
        <v>56850</v>
      </c>
      <c r="F13" s="114">
        <v>16987</v>
      </c>
      <c r="G13" s="114">
        <v>9212</v>
      </c>
      <c r="H13" s="114">
        <v>20709</v>
      </c>
      <c r="I13" s="115">
        <v>24390</v>
      </c>
      <c r="J13" s="114">
        <v>17051</v>
      </c>
      <c r="K13" s="114">
        <v>7339</v>
      </c>
      <c r="L13" s="423">
        <v>5072</v>
      </c>
      <c r="M13" s="424">
        <v>5756</v>
      </c>
    </row>
    <row r="14" spans="1:13" ht="15" customHeight="1" x14ac:dyDescent="0.2">
      <c r="A14" s="422" t="s">
        <v>390</v>
      </c>
      <c r="B14" s="115">
        <v>75534</v>
      </c>
      <c r="C14" s="114">
        <v>39818</v>
      </c>
      <c r="D14" s="114">
        <v>35716</v>
      </c>
      <c r="E14" s="114">
        <v>55240</v>
      </c>
      <c r="F14" s="114">
        <v>18977</v>
      </c>
      <c r="G14" s="114">
        <v>8850</v>
      </c>
      <c r="H14" s="114">
        <v>20999</v>
      </c>
      <c r="I14" s="115">
        <v>24002</v>
      </c>
      <c r="J14" s="114">
        <v>16790</v>
      </c>
      <c r="K14" s="114">
        <v>7212</v>
      </c>
      <c r="L14" s="423">
        <v>5775</v>
      </c>
      <c r="M14" s="424">
        <v>6073</v>
      </c>
    </row>
    <row r="15" spans="1:13" ht="11.1" customHeight="1" x14ac:dyDescent="0.2">
      <c r="A15" s="422" t="s">
        <v>387</v>
      </c>
      <c r="B15" s="115">
        <v>75570</v>
      </c>
      <c r="C15" s="114">
        <v>39976</v>
      </c>
      <c r="D15" s="114">
        <v>35594</v>
      </c>
      <c r="E15" s="114">
        <v>55375</v>
      </c>
      <c r="F15" s="114">
        <v>19156</v>
      </c>
      <c r="G15" s="114">
        <v>8383</v>
      </c>
      <c r="H15" s="114">
        <v>21434</v>
      </c>
      <c r="I15" s="115">
        <v>24602</v>
      </c>
      <c r="J15" s="114">
        <v>17217</v>
      </c>
      <c r="K15" s="114">
        <v>7385</v>
      </c>
      <c r="L15" s="423">
        <v>5199</v>
      </c>
      <c r="M15" s="424">
        <v>5243</v>
      </c>
    </row>
    <row r="16" spans="1:13" ht="11.1" customHeight="1" x14ac:dyDescent="0.2">
      <c r="A16" s="422" t="s">
        <v>388</v>
      </c>
      <c r="B16" s="115">
        <v>77759</v>
      </c>
      <c r="C16" s="114">
        <v>41173</v>
      </c>
      <c r="D16" s="114">
        <v>36586</v>
      </c>
      <c r="E16" s="114">
        <v>57304</v>
      </c>
      <c r="F16" s="114">
        <v>19624</v>
      </c>
      <c r="G16" s="114">
        <v>9555</v>
      </c>
      <c r="H16" s="114">
        <v>21730</v>
      </c>
      <c r="I16" s="115">
        <v>24695</v>
      </c>
      <c r="J16" s="114">
        <v>16943</v>
      </c>
      <c r="K16" s="114">
        <v>7752</v>
      </c>
      <c r="L16" s="423">
        <v>8009</v>
      </c>
      <c r="M16" s="424">
        <v>6610</v>
      </c>
    </row>
    <row r="17" spans="1:13" s="110" customFormat="1" ht="11.1" customHeight="1" x14ac:dyDescent="0.2">
      <c r="A17" s="422" t="s">
        <v>389</v>
      </c>
      <c r="B17" s="115">
        <v>77217</v>
      </c>
      <c r="C17" s="114">
        <v>40554</v>
      </c>
      <c r="D17" s="114">
        <v>36663</v>
      </c>
      <c r="E17" s="114">
        <v>57430</v>
      </c>
      <c r="F17" s="114">
        <v>19707</v>
      </c>
      <c r="G17" s="114">
        <v>9334</v>
      </c>
      <c r="H17" s="114">
        <v>21895</v>
      </c>
      <c r="I17" s="115">
        <v>24701</v>
      </c>
      <c r="J17" s="114">
        <v>16889</v>
      </c>
      <c r="K17" s="114">
        <v>7812</v>
      </c>
      <c r="L17" s="423">
        <v>4478</v>
      </c>
      <c r="M17" s="424">
        <v>4930</v>
      </c>
    </row>
    <row r="18" spans="1:13" ht="15" customHeight="1" x14ac:dyDescent="0.2">
      <c r="A18" s="422" t="s">
        <v>391</v>
      </c>
      <c r="B18" s="115">
        <v>76310</v>
      </c>
      <c r="C18" s="114">
        <v>40030</v>
      </c>
      <c r="D18" s="114">
        <v>36280</v>
      </c>
      <c r="E18" s="114">
        <v>55841</v>
      </c>
      <c r="F18" s="114">
        <v>20095</v>
      </c>
      <c r="G18" s="114">
        <v>8955</v>
      </c>
      <c r="H18" s="114">
        <v>22024</v>
      </c>
      <c r="I18" s="115">
        <v>24287</v>
      </c>
      <c r="J18" s="114">
        <v>16691</v>
      </c>
      <c r="K18" s="114">
        <v>7596</v>
      </c>
      <c r="L18" s="423">
        <v>5734</v>
      </c>
      <c r="M18" s="424">
        <v>6039</v>
      </c>
    </row>
    <row r="19" spans="1:13" ht="11.1" customHeight="1" x14ac:dyDescent="0.2">
      <c r="A19" s="422" t="s">
        <v>387</v>
      </c>
      <c r="B19" s="115">
        <v>76162</v>
      </c>
      <c r="C19" s="114">
        <v>40113</v>
      </c>
      <c r="D19" s="114">
        <v>36049</v>
      </c>
      <c r="E19" s="114">
        <v>55607</v>
      </c>
      <c r="F19" s="114">
        <v>20199</v>
      </c>
      <c r="G19" s="114">
        <v>8431</v>
      </c>
      <c r="H19" s="114">
        <v>22425</v>
      </c>
      <c r="I19" s="115">
        <v>24696</v>
      </c>
      <c r="J19" s="114">
        <v>17072</v>
      </c>
      <c r="K19" s="114">
        <v>7624</v>
      </c>
      <c r="L19" s="423">
        <v>4584</v>
      </c>
      <c r="M19" s="424">
        <v>4772</v>
      </c>
    </row>
    <row r="20" spans="1:13" ht="11.1" customHeight="1" x14ac:dyDescent="0.2">
      <c r="A20" s="422" t="s">
        <v>388</v>
      </c>
      <c r="B20" s="115">
        <v>77480</v>
      </c>
      <c r="C20" s="114">
        <v>40908</v>
      </c>
      <c r="D20" s="114">
        <v>36572</v>
      </c>
      <c r="E20" s="114">
        <v>56634</v>
      </c>
      <c r="F20" s="114">
        <v>20210</v>
      </c>
      <c r="G20" s="114">
        <v>9474</v>
      </c>
      <c r="H20" s="114">
        <v>22640</v>
      </c>
      <c r="I20" s="115">
        <v>24751</v>
      </c>
      <c r="J20" s="114">
        <v>16878</v>
      </c>
      <c r="K20" s="114">
        <v>7873</v>
      </c>
      <c r="L20" s="423">
        <v>7113</v>
      </c>
      <c r="M20" s="424">
        <v>6017</v>
      </c>
    </row>
    <row r="21" spans="1:13" s="110" customFormat="1" ht="11.1" customHeight="1" x14ac:dyDescent="0.2">
      <c r="A21" s="422" t="s">
        <v>389</v>
      </c>
      <c r="B21" s="115">
        <v>76984</v>
      </c>
      <c r="C21" s="114">
        <v>40421</v>
      </c>
      <c r="D21" s="114">
        <v>36563</v>
      </c>
      <c r="E21" s="114">
        <v>56444</v>
      </c>
      <c r="F21" s="114">
        <v>20339</v>
      </c>
      <c r="G21" s="114">
        <v>9102</v>
      </c>
      <c r="H21" s="114">
        <v>22826</v>
      </c>
      <c r="I21" s="115">
        <v>24798</v>
      </c>
      <c r="J21" s="114">
        <v>16866</v>
      </c>
      <c r="K21" s="114">
        <v>7932</v>
      </c>
      <c r="L21" s="423">
        <v>4034</v>
      </c>
      <c r="M21" s="424">
        <v>4798</v>
      </c>
    </row>
    <row r="22" spans="1:13" ht="15" customHeight="1" x14ac:dyDescent="0.2">
      <c r="A22" s="422" t="s">
        <v>392</v>
      </c>
      <c r="B22" s="115">
        <v>76729</v>
      </c>
      <c r="C22" s="114">
        <v>40339</v>
      </c>
      <c r="D22" s="114">
        <v>36390</v>
      </c>
      <c r="E22" s="114">
        <v>55683</v>
      </c>
      <c r="F22" s="114">
        <v>20521</v>
      </c>
      <c r="G22" s="114">
        <v>8588</v>
      </c>
      <c r="H22" s="114">
        <v>23068</v>
      </c>
      <c r="I22" s="115">
        <v>24401</v>
      </c>
      <c r="J22" s="114">
        <v>16601</v>
      </c>
      <c r="K22" s="114">
        <v>7800</v>
      </c>
      <c r="L22" s="423">
        <v>5112</v>
      </c>
      <c r="M22" s="424">
        <v>5546</v>
      </c>
    </row>
    <row r="23" spans="1:13" ht="11.1" customHeight="1" x14ac:dyDescent="0.2">
      <c r="A23" s="422" t="s">
        <v>387</v>
      </c>
      <c r="B23" s="115">
        <v>77041</v>
      </c>
      <c r="C23" s="114">
        <v>40607</v>
      </c>
      <c r="D23" s="114">
        <v>36434</v>
      </c>
      <c r="E23" s="114">
        <v>55786</v>
      </c>
      <c r="F23" s="114">
        <v>20745</v>
      </c>
      <c r="G23" s="114">
        <v>8200</v>
      </c>
      <c r="H23" s="114">
        <v>23504</v>
      </c>
      <c r="I23" s="115">
        <v>24932</v>
      </c>
      <c r="J23" s="114">
        <v>17004</v>
      </c>
      <c r="K23" s="114">
        <v>7928</v>
      </c>
      <c r="L23" s="423">
        <v>4890</v>
      </c>
      <c r="M23" s="424">
        <v>4772</v>
      </c>
    </row>
    <row r="24" spans="1:13" ht="11.1" customHeight="1" x14ac:dyDescent="0.2">
      <c r="A24" s="422" t="s">
        <v>388</v>
      </c>
      <c r="B24" s="115">
        <v>78715</v>
      </c>
      <c r="C24" s="114">
        <v>41552</v>
      </c>
      <c r="D24" s="114">
        <v>37163</v>
      </c>
      <c r="E24" s="114">
        <v>56252</v>
      </c>
      <c r="F24" s="114">
        <v>20912</v>
      </c>
      <c r="G24" s="114">
        <v>9182</v>
      </c>
      <c r="H24" s="114">
        <v>23896</v>
      </c>
      <c r="I24" s="115">
        <v>25068</v>
      </c>
      <c r="J24" s="114">
        <v>16819</v>
      </c>
      <c r="K24" s="114">
        <v>8249</v>
      </c>
      <c r="L24" s="423">
        <v>7319</v>
      </c>
      <c r="M24" s="424">
        <v>6054</v>
      </c>
    </row>
    <row r="25" spans="1:13" s="110" customFormat="1" ht="11.1" customHeight="1" x14ac:dyDescent="0.2">
      <c r="A25" s="422" t="s">
        <v>389</v>
      </c>
      <c r="B25" s="115">
        <v>78200</v>
      </c>
      <c r="C25" s="114">
        <v>41113</v>
      </c>
      <c r="D25" s="114">
        <v>37087</v>
      </c>
      <c r="E25" s="114">
        <v>55578</v>
      </c>
      <c r="F25" s="114">
        <v>21064</v>
      </c>
      <c r="G25" s="114">
        <v>8905</v>
      </c>
      <c r="H25" s="114">
        <v>23993</v>
      </c>
      <c r="I25" s="115">
        <v>25070</v>
      </c>
      <c r="J25" s="114">
        <v>16844</v>
      </c>
      <c r="K25" s="114">
        <v>8226</v>
      </c>
      <c r="L25" s="423">
        <v>4268</v>
      </c>
      <c r="M25" s="424">
        <v>4828</v>
      </c>
    </row>
    <row r="26" spans="1:13" ht="15" customHeight="1" x14ac:dyDescent="0.2">
      <c r="A26" s="422" t="s">
        <v>393</v>
      </c>
      <c r="B26" s="115">
        <v>78785</v>
      </c>
      <c r="C26" s="114">
        <v>41724</v>
      </c>
      <c r="D26" s="114">
        <v>37061</v>
      </c>
      <c r="E26" s="114">
        <v>56029</v>
      </c>
      <c r="F26" s="114">
        <v>21231</v>
      </c>
      <c r="G26" s="114">
        <v>8613</v>
      </c>
      <c r="H26" s="114">
        <v>24494</v>
      </c>
      <c r="I26" s="115">
        <v>24675</v>
      </c>
      <c r="J26" s="114">
        <v>16607</v>
      </c>
      <c r="K26" s="114">
        <v>8068</v>
      </c>
      <c r="L26" s="423">
        <v>6291</v>
      </c>
      <c r="M26" s="424">
        <v>5599</v>
      </c>
    </row>
    <row r="27" spans="1:13" ht="11.1" customHeight="1" x14ac:dyDescent="0.2">
      <c r="A27" s="422" t="s">
        <v>387</v>
      </c>
      <c r="B27" s="115">
        <v>78228</v>
      </c>
      <c r="C27" s="114">
        <v>41281</v>
      </c>
      <c r="D27" s="114">
        <v>36947</v>
      </c>
      <c r="E27" s="114">
        <v>55366</v>
      </c>
      <c r="F27" s="114">
        <v>21410</v>
      </c>
      <c r="G27" s="114">
        <v>8297</v>
      </c>
      <c r="H27" s="114">
        <v>24761</v>
      </c>
      <c r="I27" s="115">
        <v>25184</v>
      </c>
      <c r="J27" s="114">
        <v>17019</v>
      </c>
      <c r="K27" s="114">
        <v>8165</v>
      </c>
      <c r="L27" s="423">
        <v>4559</v>
      </c>
      <c r="M27" s="424">
        <v>4369</v>
      </c>
    </row>
    <row r="28" spans="1:13" ht="11.1" customHeight="1" x14ac:dyDescent="0.2">
      <c r="A28" s="422" t="s">
        <v>388</v>
      </c>
      <c r="B28" s="115">
        <v>79696</v>
      </c>
      <c r="C28" s="114">
        <v>42063</v>
      </c>
      <c r="D28" s="114">
        <v>37633</v>
      </c>
      <c r="E28" s="114">
        <v>57756</v>
      </c>
      <c r="F28" s="114">
        <v>21823</v>
      </c>
      <c r="G28" s="114">
        <v>9204</v>
      </c>
      <c r="H28" s="114">
        <v>25090</v>
      </c>
      <c r="I28" s="115">
        <v>25272</v>
      </c>
      <c r="J28" s="114">
        <v>16898</v>
      </c>
      <c r="K28" s="114">
        <v>8374</v>
      </c>
      <c r="L28" s="423">
        <v>8041</v>
      </c>
      <c r="M28" s="424">
        <v>6762</v>
      </c>
    </row>
    <row r="29" spans="1:13" s="110" customFormat="1" ht="11.1" customHeight="1" x14ac:dyDescent="0.2">
      <c r="A29" s="422" t="s">
        <v>389</v>
      </c>
      <c r="B29" s="115">
        <v>79470</v>
      </c>
      <c r="C29" s="114">
        <v>41669</v>
      </c>
      <c r="D29" s="114">
        <v>37801</v>
      </c>
      <c r="E29" s="114">
        <v>57462</v>
      </c>
      <c r="F29" s="114">
        <v>21991</v>
      </c>
      <c r="G29" s="114">
        <v>8986</v>
      </c>
      <c r="H29" s="114">
        <v>25172</v>
      </c>
      <c r="I29" s="115">
        <v>25119</v>
      </c>
      <c r="J29" s="114">
        <v>16854</v>
      </c>
      <c r="K29" s="114">
        <v>8265</v>
      </c>
      <c r="L29" s="423">
        <v>4467</v>
      </c>
      <c r="M29" s="424">
        <v>4914</v>
      </c>
    </row>
    <row r="30" spans="1:13" ht="15" customHeight="1" x14ac:dyDescent="0.2">
      <c r="A30" s="422" t="s">
        <v>394</v>
      </c>
      <c r="B30" s="115">
        <v>79682</v>
      </c>
      <c r="C30" s="114">
        <v>41759</v>
      </c>
      <c r="D30" s="114">
        <v>37923</v>
      </c>
      <c r="E30" s="114">
        <v>57209</v>
      </c>
      <c r="F30" s="114">
        <v>22458</v>
      </c>
      <c r="G30" s="114">
        <v>8652</v>
      </c>
      <c r="H30" s="114">
        <v>25470</v>
      </c>
      <c r="I30" s="115">
        <v>24310</v>
      </c>
      <c r="J30" s="114">
        <v>16281</v>
      </c>
      <c r="K30" s="114">
        <v>8029</v>
      </c>
      <c r="L30" s="423">
        <v>5895</v>
      </c>
      <c r="M30" s="424">
        <v>5605</v>
      </c>
    </row>
    <row r="31" spans="1:13" ht="11.1" customHeight="1" x14ac:dyDescent="0.2">
      <c r="A31" s="422" t="s">
        <v>387</v>
      </c>
      <c r="B31" s="115">
        <v>80102</v>
      </c>
      <c r="C31" s="114">
        <v>42078</v>
      </c>
      <c r="D31" s="114">
        <v>38024</v>
      </c>
      <c r="E31" s="114">
        <v>57375</v>
      </c>
      <c r="F31" s="114">
        <v>22717</v>
      </c>
      <c r="G31" s="114">
        <v>8452</v>
      </c>
      <c r="H31" s="114">
        <v>25830</v>
      </c>
      <c r="I31" s="115">
        <v>24702</v>
      </c>
      <c r="J31" s="114">
        <v>16577</v>
      </c>
      <c r="K31" s="114">
        <v>8125</v>
      </c>
      <c r="L31" s="423">
        <v>5277</v>
      </c>
      <c r="M31" s="424">
        <v>4884</v>
      </c>
    </row>
    <row r="32" spans="1:13" ht="11.1" customHeight="1" x14ac:dyDescent="0.2">
      <c r="A32" s="422" t="s">
        <v>388</v>
      </c>
      <c r="B32" s="115">
        <v>81785</v>
      </c>
      <c r="C32" s="114">
        <v>43127</v>
      </c>
      <c r="D32" s="114">
        <v>38658</v>
      </c>
      <c r="E32" s="114">
        <v>58668</v>
      </c>
      <c r="F32" s="114">
        <v>23113</v>
      </c>
      <c r="G32" s="114">
        <v>9279</v>
      </c>
      <c r="H32" s="114">
        <v>26228</v>
      </c>
      <c r="I32" s="115">
        <v>24689</v>
      </c>
      <c r="J32" s="114">
        <v>16346</v>
      </c>
      <c r="K32" s="114">
        <v>8343</v>
      </c>
      <c r="L32" s="423">
        <v>7937</v>
      </c>
      <c r="M32" s="424">
        <v>6672</v>
      </c>
    </row>
    <row r="33" spans="1:13" s="110" customFormat="1" ht="11.1" customHeight="1" x14ac:dyDescent="0.2">
      <c r="A33" s="422" t="s">
        <v>389</v>
      </c>
      <c r="B33" s="115">
        <v>81491</v>
      </c>
      <c r="C33" s="114">
        <v>42703</v>
      </c>
      <c r="D33" s="114">
        <v>38788</v>
      </c>
      <c r="E33" s="114">
        <v>58263</v>
      </c>
      <c r="F33" s="114">
        <v>23226</v>
      </c>
      <c r="G33" s="114">
        <v>9020</v>
      </c>
      <c r="H33" s="114">
        <v>26293</v>
      </c>
      <c r="I33" s="115">
        <v>24783</v>
      </c>
      <c r="J33" s="114">
        <v>16367</v>
      </c>
      <c r="K33" s="114">
        <v>8416</v>
      </c>
      <c r="L33" s="423">
        <v>4726</v>
      </c>
      <c r="M33" s="424">
        <v>5052</v>
      </c>
    </row>
    <row r="34" spans="1:13" ht="15" customHeight="1" x14ac:dyDescent="0.2">
      <c r="A34" s="422" t="s">
        <v>395</v>
      </c>
      <c r="B34" s="115">
        <v>81697</v>
      </c>
      <c r="C34" s="114">
        <v>42707</v>
      </c>
      <c r="D34" s="114">
        <v>38990</v>
      </c>
      <c r="E34" s="114">
        <v>58155</v>
      </c>
      <c r="F34" s="114">
        <v>23541</v>
      </c>
      <c r="G34" s="114">
        <v>8705</v>
      </c>
      <c r="H34" s="114">
        <v>26716</v>
      </c>
      <c r="I34" s="115">
        <v>24557</v>
      </c>
      <c r="J34" s="114">
        <v>16170</v>
      </c>
      <c r="K34" s="114">
        <v>8387</v>
      </c>
      <c r="L34" s="423">
        <v>6233</v>
      </c>
      <c r="M34" s="424">
        <v>6074</v>
      </c>
    </row>
    <row r="35" spans="1:13" ht="11.1" customHeight="1" x14ac:dyDescent="0.2">
      <c r="A35" s="422" t="s">
        <v>387</v>
      </c>
      <c r="B35" s="115">
        <v>82437</v>
      </c>
      <c r="C35" s="114">
        <v>43166</v>
      </c>
      <c r="D35" s="114">
        <v>39271</v>
      </c>
      <c r="E35" s="114">
        <v>58478</v>
      </c>
      <c r="F35" s="114">
        <v>23958</v>
      </c>
      <c r="G35" s="114">
        <v>8400</v>
      </c>
      <c r="H35" s="114">
        <v>27185</v>
      </c>
      <c r="I35" s="115">
        <v>24978</v>
      </c>
      <c r="J35" s="114">
        <v>16461</v>
      </c>
      <c r="K35" s="114">
        <v>8517</v>
      </c>
      <c r="L35" s="423">
        <v>5579</v>
      </c>
      <c r="M35" s="424">
        <v>4983</v>
      </c>
    </row>
    <row r="36" spans="1:13" ht="11.1" customHeight="1" x14ac:dyDescent="0.2">
      <c r="A36" s="422" t="s">
        <v>388</v>
      </c>
      <c r="B36" s="115">
        <v>84165</v>
      </c>
      <c r="C36" s="114">
        <v>44171</v>
      </c>
      <c r="D36" s="114">
        <v>39994</v>
      </c>
      <c r="E36" s="114">
        <v>59914</v>
      </c>
      <c r="F36" s="114">
        <v>24251</v>
      </c>
      <c r="G36" s="114">
        <v>9270</v>
      </c>
      <c r="H36" s="114">
        <v>27598</v>
      </c>
      <c r="I36" s="115">
        <v>25103</v>
      </c>
      <c r="J36" s="114">
        <v>16208</v>
      </c>
      <c r="K36" s="114">
        <v>8895</v>
      </c>
      <c r="L36" s="423">
        <v>8299</v>
      </c>
      <c r="M36" s="424">
        <v>6868</v>
      </c>
    </row>
    <row r="37" spans="1:13" s="110" customFormat="1" ht="11.1" customHeight="1" x14ac:dyDescent="0.2">
      <c r="A37" s="422" t="s">
        <v>389</v>
      </c>
      <c r="B37" s="115">
        <v>83631</v>
      </c>
      <c r="C37" s="114">
        <v>43685</v>
      </c>
      <c r="D37" s="114">
        <v>39946</v>
      </c>
      <c r="E37" s="114">
        <v>59322</v>
      </c>
      <c r="F37" s="114">
        <v>24309</v>
      </c>
      <c r="G37" s="114">
        <v>8990</v>
      </c>
      <c r="H37" s="114">
        <v>27844</v>
      </c>
      <c r="I37" s="115">
        <v>24772</v>
      </c>
      <c r="J37" s="114">
        <v>15971</v>
      </c>
      <c r="K37" s="114">
        <v>8801</v>
      </c>
      <c r="L37" s="423">
        <v>4891</v>
      </c>
      <c r="M37" s="424">
        <v>5633</v>
      </c>
    </row>
    <row r="38" spans="1:13" ht="15" customHeight="1" x14ac:dyDescent="0.2">
      <c r="A38" s="425" t="s">
        <v>396</v>
      </c>
      <c r="B38" s="115">
        <v>84129</v>
      </c>
      <c r="C38" s="114">
        <v>44066</v>
      </c>
      <c r="D38" s="114">
        <v>40063</v>
      </c>
      <c r="E38" s="114">
        <v>59414</v>
      </c>
      <c r="F38" s="114">
        <v>24715</v>
      </c>
      <c r="G38" s="114">
        <v>8756</v>
      </c>
      <c r="H38" s="114">
        <v>28135</v>
      </c>
      <c r="I38" s="115">
        <v>24666</v>
      </c>
      <c r="J38" s="114">
        <v>15836</v>
      </c>
      <c r="K38" s="114">
        <v>8830</v>
      </c>
      <c r="L38" s="423">
        <v>7138</v>
      </c>
      <c r="M38" s="424">
        <v>6851</v>
      </c>
    </row>
    <row r="39" spans="1:13" ht="11.1" customHeight="1" x14ac:dyDescent="0.2">
      <c r="A39" s="422" t="s">
        <v>387</v>
      </c>
      <c r="B39" s="115">
        <v>84394</v>
      </c>
      <c r="C39" s="114">
        <v>44479</v>
      </c>
      <c r="D39" s="114">
        <v>39915</v>
      </c>
      <c r="E39" s="114">
        <v>59529</v>
      </c>
      <c r="F39" s="114">
        <v>24865</v>
      </c>
      <c r="G39" s="114">
        <v>8320</v>
      </c>
      <c r="H39" s="114">
        <v>28602</v>
      </c>
      <c r="I39" s="115">
        <v>25125</v>
      </c>
      <c r="J39" s="114">
        <v>16234</v>
      </c>
      <c r="K39" s="114">
        <v>8891</v>
      </c>
      <c r="L39" s="423">
        <v>6378</v>
      </c>
      <c r="M39" s="424">
        <v>6141</v>
      </c>
    </row>
    <row r="40" spans="1:13" ht="11.1" customHeight="1" x14ac:dyDescent="0.2">
      <c r="A40" s="425" t="s">
        <v>388</v>
      </c>
      <c r="B40" s="115">
        <v>86145</v>
      </c>
      <c r="C40" s="114">
        <v>45662</v>
      </c>
      <c r="D40" s="114">
        <v>40483</v>
      </c>
      <c r="E40" s="114">
        <v>61050</v>
      </c>
      <c r="F40" s="114">
        <v>25095</v>
      </c>
      <c r="G40" s="114">
        <v>9302</v>
      </c>
      <c r="H40" s="114">
        <v>28998</v>
      </c>
      <c r="I40" s="115">
        <v>25288</v>
      </c>
      <c r="J40" s="114">
        <v>16067</v>
      </c>
      <c r="K40" s="114">
        <v>9221</v>
      </c>
      <c r="L40" s="423">
        <v>8679</v>
      </c>
      <c r="M40" s="424">
        <v>7213</v>
      </c>
    </row>
    <row r="41" spans="1:13" s="110" customFormat="1" ht="11.1" customHeight="1" x14ac:dyDescent="0.2">
      <c r="A41" s="422" t="s">
        <v>389</v>
      </c>
      <c r="B41" s="115">
        <v>85597</v>
      </c>
      <c r="C41" s="114">
        <v>45198</v>
      </c>
      <c r="D41" s="114">
        <v>40399</v>
      </c>
      <c r="E41" s="114">
        <v>60412</v>
      </c>
      <c r="F41" s="114">
        <v>25185</v>
      </c>
      <c r="G41" s="114">
        <v>9051</v>
      </c>
      <c r="H41" s="114">
        <v>29123</v>
      </c>
      <c r="I41" s="115">
        <v>25248</v>
      </c>
      <c r="J41" s="114">
        <v>16036</v>
      </c>
      <c r="K41" s="114">
        <v>9212</v>
      </c>
      <c r="L41" s="423">
        <v>5299</v>
      </c>
      <c r="M41" s="424">
        <v>5979</v>
      </c>
    </row>
    <row r="42" spans="1:13" ht="15" customHeight="1" x14ac:dyDescent="0.2">
      <c r="A42" s="422" t="s">
        <v>397</v>
      </c>
      <c r="B42" s="115">
        <v>85757</v>
      </c>
      <c r="C42" s="114">
        <v>45255</v>
      </c>
      <c r="D42" s="114">
        <v>40502</v>
      </c>
      <c r="E42" s="114">
        <v>60325</v>
      </c>
      <c r="F42" s="114">
        <v>25432</v>
      </c>
      <c r="G42" s="114">
        <v>8804</v>
      </c>
      <c r="H42" s="114">
        <v>29457</v>
      </c>
      <c r="I42" s="115">
        <v>24772</v>
      </c>
      <c r="J42" s="114">
        <v>15699</v>
      </c>
      <c r="K42" s="114">
        <v>9073</v>
      </c>
      <c r="L42" s="423">
        <v>7194</v>
      </c>
      <c r="M42" s="424">
        <v>6907</v>
      </c>
    </row>
    <row r="43" spans="1:13" ht="11.1" customHeight="1" x14ac:dyDescent="0.2">
      <c r="A43" s="422" t="s">
        <v>387</v>
      </c>
      <c r="B43" s="115">
        <v>86068</v>
      </c>
      <c r="C43" s="114">
        <v>45699</v>
      </c>
      <c r="D43" s="114">
        <v>40369</v>
      </c>
      <c r="E43" s="114">
        <v>60601</v>
      </c>
      <c r="F43" s="114">
        <v>25467</v>
      </c>
      <c r="G43" s="114">
        <v>8516</v>
      </c>
      <c r="H43" s="114">
        <v>29825</v>
      </c>
      <c r="I43" s="115">
        <v>25263</v>
      </c>
      <c r="J43" s="114">
        <v>16102</v>
      </c>
      <c r="K43" s="114">
        <v>9161</v>
      </c>
      <c r="L43" s="423">
        <v>6243</v>
      </c>
      <c r="M43" s="424">
        <v>6478</v>
      </c>
    </row>
    <row r="44" spans="1:13" ht="11.1" customHeight="1" x14ac:dyDescent="0.2">
      <c r="A44" s="422" t="s">
        <v>388</v>
      </c>
      <c r="B44" s="115">
        <v>87462</v>
      </c>
      <c r="C44" s="114">
        <v>46362</v>
      </c>
      <c r="D44" s="114">
        <v>41100</v>
      </c>
      <c r="E44" s="114">
        <v>61685</v>
      </c>
      <c r="F44" s="114">
        <v>25777</v>
      </c>
      <c r="G44" s="114">
        <v>9469</v>
      </c>
      <c r="H44" s="114">
        <v>30066</v>
      </c>
      <c r="I44" s="115">
        <v>25315</v>
      </c>
      <c r="J44" s="114">
        <v>15865</v>
      </c>
      <c r="K44" s="114">
        <v>9450</v>
      </c>
      <c r="L44" s="423">
        <v>8562</v>
      </c>
      <c r="M44" s="424">
        <v>7100</v>
      </c>
    </row>
    <row r="45" spans="1:13" s="110" customFormat="1" ht="11.1" customHeight="1" x14ac:dyDescent="0.2">
      <c r="A45" s="422" t="s">
        <v>389</v>
      </c>
      <c r="B45" s="115">
        <v>86821</v>
      </c>
      <c r="C45" s="114">
        <v>45870</v>
      </c>
      <c r="D45" s="114">
        <v>40951</v>
      </c>
      <c r="E45" s="114">
        <v>60902</v>
      </c>
      <c r="F45" s="114">
        <v>25919</v>
      </c>
      <c r="G45" s="114">
        <v>9221</v>
      </c>
      <c r="H45" s="114">
        <v>29979</v>
      </c>
      <c r="I45" s="115">
        <v>25284</v>
      </c>
      <c r="J45" s="114">
        <v>15748</v>
      </c>
      <c r="K45" s="114">
        <v>9536</v>
      </c>
      <c r="L45" s="423">
        <v>5681</v>
      </c>
      <c r="M45" s="424">
        <v>6232</v>
      </c>
    </row>
    <row r="46" spans="1:13" ht="15" customHeight="1" x14ac:dyDescent="0.2">
      <c r="A46" s="422" t="s">
        <v>398</v>
      </c>
      <c r="B46" s="115">
        <v>87304</v>
      </c>
      <c r="C46" s="114">
        <v>46279</v>
      </c>
      <c r="D46" s="114">
        <v>41025</v>
      </c>
      <c r="E46" s="114">
        <v>61122</v>
      </c>
      <c r="F46" s="114">
        <v>26182</v>
      </c>
      <c r="G46" s="114">
        <v>8967</v>
      </c>
      <c r="H46" s="114">
        <v>30326</v>
      </c>
      <c r="I46" s="115">
        <v>25044</v>
      </c>
      <c r="J46" s="114">
        <v>15535</v>
      </c>
      <c r="K46" s="114">
        <v>9509</v>
      </c>
      <c r="L46" s="423">
        <v>6954</v>
      </c>
      <c r="M46" s="424">
        <v>6609</v>
      </c>
    </row>
    <row r="47" spans="1:13" ht="11.1" customHeight="1" x14ac:dyDescent="0.2">
      <c r="A47" s="422" t="s">
        <v>387</v>
      </c>
      <c r="B47" s="115">
        <v>87057</v>
      </c>
      <c r="C47" s="114">
        <v>46176</v>
      </c>
      <c r="D47" s="114">
        <v>40881</v>
      </c>
      <c r="E47" s="114">
        <v>60689</v>
      </c>
      <c r="F47" s="114">
        <v>26368</v>
      </c>
      <c r="G47" s="114">
        <v>8441</v>
      </c>
      <c r="H47" s="114">
        <v>30539</v>
      </c>
      <c r="I47" s="115">
        <v>25377</v>
      </c>
      <c r="J47" s="114">
        <v>15851</v>
      </c>
      <c r="K47" s="114">
        <v>9526</v>
      </c>
      <c r="L47" s="423">
        <v>6598</v>
      </c>
      <c r="M47" s="424">
        <v>6822</v>
      </c>
    </row>
    <row r="48" spans="1:13" ht="11.1" customHeight="1" x14ac:dyDescent="0.2">
      <c r="A48" s="422" t="s">
        <v>388</v>
      </c>
      <c r="B48" s="115">
        <v>88468</v>
      </c>
      <c r="C48" s="114">
        <v>46884</v>
      </c>
      <c r="D48" s="114">
        <v>41584</v>
      </c>
      <c r="E48" s="114">
        <v>61664</v>
      </c>
      <c r="F48" s="114">
        <v>26804</v>
      </c>
      <c r="G48" s="114">
        <v>9559</v>
      </c>
      <c r="H48" s="114">
        <v>30660</v>
      </c>
      <c r="I48" s="115">
        <v>25442</v>
      </c>
      <c r="J48" s="114">
        <v>15505</v>
      </c>
      <c r="K48" s="114">
        <v>9937</v>
      </c>
      <c r="L48" s="423">
        <v>9007</v>
      </c>
      <c r="M48" s="424">
        <v>7432</v>
      </c>
    </row>
    <row r="49" spans="1:17" s="110" customFormat="1" ht="11.1" customHeight="1" x14ac:dyDescent="0.2">
      <c r="A49" s="422" t="s">
        <v>389</v>
      </c>
      <c r="B49" s="115">
        <v>88047</v>
      </c>
      <c r="C49" s="114">
        <v>46418</v>
      </c>
      <c r="D49" s="114">
        <v>41629</v>
      </c>
      <c r="E49" s="114">
        <v>61033</v>
      </c>
      <c r="F49" s="114">
        <v>27014</v>
      </c>
      <c r="G49" s="114">
        <v>9315</v>
      </c>
      <c r="H49" s="114">
        <v>30710</v>
      </c>
      <c r="I49" s="115">
        <v>25317</v>
      </c>
      <c r="J49" s="114">
        <v>15482</v>
      </c>
      <c r="K49" s="114">
        <v>9835</v>
      </c>
      <c r="L49" s="423">
        <v>5495</v>
      </c>
      <c r="M49" s="424">
        <v>6043</v>
      </c>
    </row>
    <row r="50" spans="1:17" ht="15" customHeight="1" x14ac:dyDescent="0.2">
      <c r="A50" s="422" t="s">
        <v>399</v>
      </c>
      <c r="B50" s="143">
        <v>88070</v>
      </c>
      <c r="C50" s="144">
        <v>46476</v>
      </c>
      <c r="D50" s="144">
        <v>41594</v>
      </c>
      <c r="E50" s="144">
        <v>60914</v>
      </c>
      <c r="F50" s="144">
        <v>27156</v>
      </c>
      <c r="G50" s="144">
        <v>8947</v>
      </c>
      <c r="H50" s="144">
        <v>30950</v>
      </c>
      <c r="I50" s="143">
        <v>24215</v>
      </c>
      <c r="J50" s="144">
        <v>14785</v>
      </c>
      <c r="K50" s="144">
        <v>9430</v>
      </c>
      <c r="L50" s="426">
        <v>7158</v>
      </c>
      <c r="M50" s="427">
        <v>7231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0.8773939338403739</v>
      </c>
      <c r="C6" s="480">
        <f>'Tabelle 3.3'!J11</f>
        <v>-3.3101740935952724</v>
      </c>
      <c r="D6" s="481">
        <f t="shared" ref="D6:E9" si="0">IF(OR(AND(B6&gt;=-50,B6&lt;=50),ISNUMBER(B6)=FALSE),B6,"")</f>
        <v>0.8773939338403739</v>
      </c>
      <c r="E6" s="481">
        <f t="shared" si="0"/>
        <v>-3.3101740935952724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0.8773939338403739</v>
      </c>
      <c r="C14" s="480">
        <f>'Tabelle 3.3'!J11</f>
        <v>-3.3101740935952724</v>
      </c>
      <c r="D14" s="481">
        <f>IF(OR(AND(B14&gt;=-50,B14&lt;=50),ISNUMBER(B14)=FALSE),B14,"")</f>
        <v>0.8773939338403739</v>
      </c>
      <c r="E14" s="481">
        <f>IF(OR(AND(C14&gt;=-50,C14&lt;=50),ISNUMBER(C14)=FALSE),C14,"")</f>
        <v>-3.3101740935952724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2.5041736227045077</v>
      </c>
      <c r="C15" s="480">
        <f>'Tabelle 3.3'!J12</f>
        <v>2.348993288590604</v>
      </c>
      <c r="D15" s="481">
        <f t="shared" ref="D15:E45" si="3">IF(OR(AND(B15&gt;=-50,B15&lt;=50),ISNUMBER(B15)=FALSE),B15,"")</f>
        <v>2.5041736227045077</v>
      </c>
      <c r="E15" s="481">
        <f t="shared" si="3"/>
        <v>2.348993288590604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3.6009002250562641</v>
      </c>
      <c r="C16" s="480">
        <f>'Tabelle 3.3'!J13</f>
        <v>-24.009900990099009</v>
      </c>
      <c r="D16" s="481">
        <f t="shared" si="3"/>
        <v>3.6009002250562641</v>
      </c>
      <c r="E16" s="481">
        <f t="shared" si="3"/>
        <v>-24.009900990099009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-3.6570979158474244</v>
      </c>
      <c r="C17" s="480">
        <f>'Tabelle 3.3'!J14</f>
        <v>-5.0755939524838016</v>
      </c>
      <c r="D17" s="481">
        <f t="shared" si="3"/>
        <v>-3.6570979158474244</v>
      </c>
      <c r="E17" s="481">
        <f t="shared" si="3"/>
        <v>-5.0755939524838016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2.1384656508954825</v>
      </c>
      <c r="C18" s="480">
        <f>'Tabelle 3.3'!J15</f>
        <v>1.661631419939577</v>
      </c>
      <c r="D18" s="481">
        <f t="shared" si="3"/>
        <v>2.1384656508954825</v>
      </c>
      <c r="E18" s="481">
        <f t="shared" si="3"/>
        <v>1.661631419939577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-6.3041333187150528</v>
      </c>
      <c r="C19" s="480">
        <f>'Tabelle 3.3'!J16</f>
        <v>-6.8965517241379306</v>
      </c>
      <c r="D19" s="481">
        <f t="shared" si="3"/>
        <v>-6.3041333187150528</v>
      </c>
      <c r="E19" s="481">
        <f t="shared" si="3"/>
        <v>-6.8965517241379306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-2.629382303839733</v>
      </c>
      <c r="C20" s="480">
        <f>'Tabelle 3.3'!J17</f>
        <v>-13.46704871060172</v>
      </c>
      <c r="D20" s="481">
        <f t="shared" si="3"/>
        <v>-2.629382303839733</v>
      </c>
      <c r="E20" s="481">
        <f t="shared" si="3"/>
        <v>-13.46704871060172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2.0130932896890346</v>
      </c>
      <c r="C21" s="480">
        <f>'Tabelle 3.3'!J18</f>
        <v>-0.73589533932951756</v>
      </c>
      <c r="D21" s="481">
        <f t="shared" si="3"/>
        <v>2.0130932896890346</v>
      </c>
      <c r="E21" s="481">
        <f t="shared" si="3"/>
        <v>-0.73589533932951756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0.80797879055674793</v>
      </c>
      <c r="C22" s="480">
        <f>'Tabelle 3.3'!J19</f>
        <v>-3.44964314036479</v>
      </c>
      <c r="D22" s="481">
        <f t="shared" si="3"/>
        <v>0.80797879055674793</v>
      </c>
      <c r="E22" s="481">
        <f t="shared" si="3"/>
        <v>-3.44964314036479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0.68147400302877337</v>
      </c>
      <c r="C23" s="480">
        <f>'Tabelle 3.3'!J20</f>
        <v>-0.90634441087613293</v>
      </c>
      <c r="D23" s="481">
        <f t="shared" si="3"/>
        <v>0.68147400302877337</v>
      </c>
      <c r="E23" s="481">
        <f t="shared" si="3"/>
        <v>-0.90634441087613293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0.3120820329915292</v>
      </c>
      <c r="C24" s="480">
        <f>'Tabelle 3.3'!J21</f>
        <v>-8.4444444444444446</v>
      </c>
      <c r="D24" s="481">
        <f t="shared" si="3"/>
        <v>0.3120820329915292</v>
      </c>
      <c r="E24" s="481">
        <f t="shared" si="3"/>
        <v>-8.4444444444444446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12.975699220541037</v>
      </c>
      <c r="C25" s="480">
        <f>'Tabelle 3.3'!J22</f>
        <v>-2.7295285359801489</v>
      </c>
      <c r="D25" s="481">
        <f t="shared" si="3"/>
        <v>12.975699220541037</v>
      </c>
      <c r="E25" s="481">
        <f t="shared" si="3"/>
        <v>-2.7295285359801489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-1.1152416356877324</v>
      </c>
      <c r="C26" s="480">
        <f>'Tabelle 3.3'!J23</f>
        <v>5.4263565891472867</v>
      </c>
      <c r="D26" s="481">
        <f t="shared" si="3"/>
        <v>-1.1152416356877324</v>
      </c>
      <c r="E26" s="481">
        <f t="shared" si="3"/>
        <v>5.4263565891472867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1.8766756032171581</v>
      </c>
      <c r="C27" s="480">
        <f>'Tabelle 3.3'!J24</f>
        <v>-5.1271186440677967</v>
      </c>
      <c r="D27" s="481">
        <f t="shared" si="3"/>
        <v>1.8766756032171581</v>
      </c>
      <c r="E27" s="481">
        <f t="shared" si="3"/>
        <v>-5.1271186440677967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4.9322067203772839</v>
      </c>
      <c r="C28" s="480">
        <f>'Tabelle 3.3'!J25</f>
        <v>-1.6845878136200716</v>
      </c>
      <c r="D28" s="481">
        <f t="shared" si="3"/>
        <v>4.9322067203772839</v>
      </c>
      <c r="E28" s="481">
        <f t="shared" si="3"/>
        <v>-1.6845878136200716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-5.8620689655172411</v>
      </c>
      <c r="C29" s="480">
        <f>'Tabelle 3.3'!J26</f>
        <v>6.8493150684931505</v>
      </c>
      <c r="D29" s="481">
        <f t="shared" si="3"/>
        <v>-5.8620689655172411</v>
      </c>
      <c r="E29" s="481">
        <f t="shared" si="3"/>
        <v>6.8493150684931505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3.3152078582704787</v>
      </c>
      <c r="C30" s="480">
        <f>'Tabelle 3.3'!J27</f>
        <v>1.2364760432766615</v>
      </c>
      <c r="D30" s="481">
        <f t="shared" si="3"/>
        <v>3.3152078582704787</v>
      </c>
      <c r="E30" s="481">
        <f t="shared" si="3"/>
        <v>1.2364760432766615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3.8764044943820224</v>
      </c>
      <c r="C31" s="480">
        <f>'Tabelle 3.3'!J28</f>
        <v>-2.9109589041095889</v>
      </c>
      <c r="D31" s="481">
        <f t="shared" si="3"/>
        <v>3.8764044943820224</v>
      </c>
      <c r="E31" s="481">
        <f t="shared" si="3"/>
        <v>-2.9109589041095889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0.24965325936199723</v>
      </c>
      <c r="C32" s="480">
        <f>'Tabelle 3.3'!J29</f>
        <v>-0.81453634085213034</v>
      </c>
      <c r="D32" s="481">
        <f t="shared" si="3"/>
        <v>0.24965325936199723</v>
      </c>
      <c r="E32" s="481">
        <f t="shared" si="3"/>
        <v>-0.81453634085213034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2.7022991937891909</v>
      </c>
      <c r="C33" s="480">
        <f>'Tabelle 3.3'!J30</f>
        <v>2.7522935779816513</v>
      </c>
      <c r="D33" s="481">
        <f t="shared" si="3"/>
        <v>2.7022991937891909</v>
      </c>
      <c r="E33" s="481">
        <f t="shared" si="3"/>
        <v>2.7522935779816513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-3.9985590778097984</v>
      </c>
      <c r="C34" s="480">
        <f>'Tabelle 3.3'!J31</f>
        <v>-3.4938621340887628</v>
      </c>
      <c r="D34" s="481">
        <f t="shared" si="3"/>
        <v>-3.9985590778097984</v>
      </c>
      <c r="E34" s="481">
        <f t="shared" si="3"/>
        <v>-3.4938621340887628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2.5041736227045077</v>
      </c>
      <c r="C37" s="480">
        <f>'Tabelle 3.3'!J34</f>
        <v>2.348993288590604</v>
      </c>
      <c r="D37" s="481">
        <f t="shared" si="3"/>
        <v>2.5041736227045077</v>
      </c>
      <c r="E37" s="481">
        <f t="shared" si="3"/>
        <v>2.348993288590604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-1.7047707149464781</v>
      </c>
      <c r="C38" s="480">
        <f>'Tabelle 3.3'!J35</f>
        <v>-5.7487783845932743</v>
      </c>
      <c r="D38" s="481">
        <f t="shared" si="3"/>
        <v>-1.7047707149464781</v>
      </c>
      <c r="E38" s="481">
        <f t="shared" si="3"/>
        <v>-5.7487783845932743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1.7764514717830135</v>
      </c>
      <c r="C39" s="480">
        <f>'Tabelle 3.3'!J36</f>
        <v>-2.9908300023512813</v>
      </c>
      <c r="D39" s="481">
        <f t="shared" si="3"/>
        <v>1.7764514717830135</v>
      </c>
      <c r="E39" s="481">
        <f t="shared" si="3"/>
        <v>-2.9908300023512813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1.7764514717830135</v>
      </c>
      <c r="C45" s="480">
        <f>'Tabelle 3.3'!J36</f>
        <v>-2.9908300023512813</v>
      </c>
      <c r="D45" s="481">
        <f t="shared" si="3"/>
        <v>1.7764514717830135</v>
      </c>
      <c r="E45" s="481">
        <f t="shared" si="3"/>
        <v>-2.9908300023512813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78785</v>
      </c>
      <c r="C51" s="487">
        <v>16607</v>
      </c>
      <c r="D51" s="487">
        <v>8068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78228</v>
      </c>
      <c r="C52" s="487">
        <v>17019</v>
      </c>
      <c r="D52" s="487">
        <v>8165</v>
      </c>
      <c r="E52" s="488">
        <f t="shared" ref="E52:G70" si="11">IF($A$51=37802,IF(COUNTBLANK(B$51:B$70)&gt;0,#N/A,B52/B$51*100),IF(COUNTBLANK(B$51:B$75)&gt;0,#N/A,B52/B$51*100))</f>
        <v>99.293012629307611</v>
      </c>
      <c r="F52" s="488">
        <f t="shared" si="11"/>
        <v>102.48088155597037</v>
      </c>
      <c r="G52" s="488">
        <f t="shared" si="11"/>
        <v>101.20228061477441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79696</v>
      </c>
      <c r="C53" s="487">
        <v>16898</v>
      </c>
      <c r="D53" s="487">
        <v>8374</v>
      </c>
      <c r="E53" s="488">
        <f t="shared" si="11"/>
        <v>101.15631148061179</v>
      </c>
      <c r="F53" s="488">
        <f t="shared" si="11"/>
        <v>101.75227313783344</v>
      </c>
      <c r="G53" s="488">
        <f t="shared" si="11"/>
        <v>103.79276152702033</v>
      </c>
      <c r="H53" s="489">
        <f>IF(ISERROR(L53)=TRUE,IF(MONTH(A53)=MONTH(MAX(A$51:A$75)),A53,""),"")</f>
        <v>41883</v>
      </c>
      <c r="I53" s="488">
        <f t="shared" si="12"/>
        <v>101.15631148061179</v>
      </c>
      <c r="J53" s="488">
        <f t="shared" si="10"/>
        <v>101.75227313783344</v>
      </c>
      <c r="K53" s="488">
        <f t="shared" si="10"/>
        <v>103.79276152702033</v>
      </c>
      <c r="L53" s="488" t="e">
        <f t="shared" si="13"/>
        <v>#N/A</v>
      </c>
    </row>
    <row r="54" spans="1:14" ht="15" customHeight="1" x14ac:dyDescent="0.2">
      <c r="A54" s="490" t="s">
        <v>462</v>
      </c>
      <c r="B54" s="487">
        <v>79470</v>
      </c>
      <c r="C54" s="487">
        <v>16854</v>
      </c>
      <c r="D54" s="487">
        <v>8265</v>
      </c>
      <c r="E54" s="488">
        <f t="shared" si="11"/>
        <v>100.8694548454655</v>
      </c>
      <c r="F54" s="488">
        <f t="shared" si="11"/>
        <v>101.48732462214728</v>
      </c>
      <c r="G54" s="488">
        <f t="shared" si="11"/>
        <v>102.44174516608825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79682</v>
      </c>
      <c r="C55" s="487">
        <v>16281</v>
      </c>
      <c r="D55" s="487">
        <v>8029</v>
      </c>
      <c r="E55" s="488">
        <f t="shared" si="11"/>
        <v>101.13854160055848</v>
      </c>
      <c r="F55" s="488">
        <f t="shared" si="11"/>
        <v>98.036972361052563</v>
      </c>
      <c r="G55" s="488">
        <f t="shared" si="11"/>
        <v>99.5166088249876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80102</v>
      </c>
      <c r="C56" s="487">
        <v>16577</v>
      </c>
      <c r="D56" s="487">
        <v>8125</v>
      </c>
      <c r="E56" s="488">
        <f t="shared" si="11"/>
        <v>101.67163800215778</v>
      </c>
      <c r="F56" s="488">
        <f t="shared" si="11"/>
        <v>99.819353284759444</v>
      </c>
      <c r="G56" s="488">
        <f t="shared" si="11"/>
        <v>100.7064947942489</v>
      </c>
      <c r="H56" s="489" t="str">
        <f t="shared" si="14"/>
        <v/>
      </c>
      <c r="I56" s="488" t="str">
        <f t="shared" si="12"/>
        <v/>
      </c>
      <c r="J56" s="488" t="str">
        <f t="shared" si="10"/>
        <v/>
      </c>
      <c r="K56" s="488" t="str">
        <f t="shared" si="10"/>
        <v/>
      </c>
      <c r="L56" s="488" t="e">
        <f t="shared" si="13"/>
        <v>#N/A</v>
      </c>
    </row>
    <row r="57" spans="1:14" ht="15" customHeight="1" x14ac:dyDescent="0.2">
      <c r="A57" s="490">
        <v>42248</v>
      </c>
      <c r="B57" s="487">
        <v>81785</v>
      </c>
      <c r="C57" s="487">
        <v>16346</v>
      </c>
      <c r="D57" s="487">
        <v>8343</v>
      </c>
      <c r="E57" s="488">
        <f t="shared" si="11"/>
        <v>103.80783143999493</v>
      </c>
      <c r="F57" s="488">
        <f t="shared" si="11"/>
        <v>98.428373577407115</v>
      </c>
      <c r="G57" s="488">
        <f t="shared" si="11"/>
        <v>103.40852751611305</v>
      </c>
      <c r="H57" s="489">
        <f t="shared" si="14"/>
        <v>42248</v>
      </c>
      <c r="I57" s="488">
        <f t="shared" si="12"/>
        <v>103.80783143999493</v>
      </c>
      <c r="J57" s="488">
        <f t="shared" si="10"/>
        <v>98.428373577407115</v>
      </c>
      <c r="K57" s="488">
        <f t="shared" si="10"/>
        <v>103.40852751611305</v>
      </c>
      <c r="L57" s="488" t="e">
        <f t="shared" si="13"/>
        <v>#N/A</v>
      </c>
    </row>
    <row r="58" spans="1:14" ht="15" customHeight="1" x14ac:dyDescent="0.2">
      <c r="A58" s="490" t="s">
        <v>465</v>
      </c>
      <c r="B58" s="487">
        <v>81491</v>
      </c>
      <c r="C58" s="487">
        <v>16367</v>
      </c>
      <c r="D58" s="487">
        <v>8416</v>
      </c>
      <c r="E58" s="488">
        <f t="shared" si="11"/>
        <v>103.43466395887542</v>
      </c>
      <c r="F58" s="488">
        <f t="shared" si="11"/>
        <v>98.55482627807551</v>
      </c>
      <c r="G58" s="488">
        <f t="shared" si="11"/>
        <v>104.31333663857214</v>
      </c>
      <c r="H58" s="489" t="str">
        <f t="shared" si="14"/>
        <v/>
      </c>
      <c r="I58" s="488" t="str">
        <f t="shared" si="12"/>
        <v/>
      </c>
      <c r="J58" s="488" t="str">
        <f t="shared" si="10"/>
        <v/>
      </c>
      <c r="K58" s="488" t="str">
        <f t="shared" si="10"/>
        <v/>
      </c>
      <c r="L58" s="488" t="e">
        <f t="shared" si="13"/>
        <v>#N/A</v>
      </c>
    </row>
    <row r="59" spans="1:14" ht="15" customHeight="1" x14ac:dyDescent="0.2">
      <c r="A59" s="490" t="s">
        <v>466</v>
      </c>
      <c r="B59" s="487">
        <v>81697</v>
      </c>
      <c r="C59" s="487">
        <v>16170</v>
      </c>
      <c r="D59" s="487">
        <v>8387</v>
      </c>
      <c r="E59" s="488">
        <f t="shared" si="11"/>
        <v>103.69613505108842</v>
      </c>
      <c r="F59" s="488">
        <f t="shared" si="11"/>
        <v>97.368579514662486</v>
      </c>
      <c r="G59" s="488">
        <f t="shared" si="11"/>
        <v>103.95389191869113</v>
      </c>
      <c r="H59" s="489" t="str">
        <f t="shared" si="14"/>
        <v/>
      </c>
      <c r="I59" s="488" t="str">
        <f t="shared" si="12"/>
        <v/>
      </c>
      <c r="J59" s="488" t="str">
        <f t="shared" si="10"/>
        <v/>
      </c>
      <c r="K59" s="488" t="str">
        <f t="shared" si="10"/>
        <v/>
      </c>
      <c r="L59" s="488" t="e">
        <f t="shared" si="13"/>
        <v>#N/A</v>
      </c>
    </row>
    <row r="60" spans="1:14" ht="15" customHeight="1" x14ac:dyDescent="0.2">
      <c r="A60" s="490" t="s">
        <v>467</v>
      </c>
      <c r="B60" s="487">
        <v>82437</v>
      </c>
      <c r="C60" s="487">
        <v>16461</v>
      </c>
      <c r="D60" s="487">
        <v>8517</v>
      </c>
      <c r="E60" s="488">
        <f t="shared" si="11"/>
        <v>104.63540013962049</v>
      </c>
      <c r="F60" s="488">
        <f t="shared" si="11"/>
        <v>99.120852652495941</v>
      </c>
      <c r="G60" s="488">
        <f t="shared" si="11"/>
        <v>105.56519583539912</v>
      </c>
      <c r="H60" s="489" t="str">
        <f t="shared" si="14"/>
        <v/>
      </c>
      <c r="I60" s="488" t="str">
        <f t="shared" si="12"/>
        <v/>
      </c>
      <c r="J60" s="488" t="str">
        <f t="shared" si="10"/>
        <v/>
      </c>
      <c r="K60" s="488" t="str">
        <f t="shared" si="10"/>
        <v/>
      </c>
      <c r="L60" s="488" t="e">
        <f t="shared" si="13"/>
        <v>#N/A</v>
      </c>
    </row>
    <row r="61" spans="1:14" ht="15" customHeight="1" x14ac:dyDescent="0.2">
      <c r="A61" s="490">
        <v>42614</v>
      </c>
      <c r="B61" s="487">
        <v>84165</v>
      </c>
      <c r="C61" s="487">
        <v>16208</v>
      </c>
      <c r="D61" s="487">
        <v>8895</v>
      </c>
      <c r="E61" s="488">
        <f t="shared" si="11"/>
        <v>106.82871104905756</v>
      </c>
      <c r="F61" s="488">
        <f t="shared" si="11"/>
        <v>97.59739868730054</v>
      </c>
      <c r="G61" s="488">
        <f t="shared" si="11"/>
        <v>110.25037183936539</v>
      </c>
      <c r="H61" s="489">
        <f t="shared" si="14"/>
        <v>42614</v>
      </c>
      <c r="I61" s="488">
        <f t="shared" si="12"/>
        <v>106.82871104905756</v>
      </c>
      <c r="J61" s="488">
        <f t="shared" si="10"/>
        <v>97.59739868730054</v>
      </c>
      <c r="K61" s="488">
        <f t="shared" si="10"/>
        <v>110.25037183936539</v>
      </c>
      <c r="L61" s="488" t="e">
        <f t="shared" si="13"/>
        <v>#N/A</v>
      </c>
    </row>
    <row r="62" spans="1:14" ht="15" customHeight="1" x14ac:dyDescent="0.2">
      <c r="A62" s="490" t="s">
        <v>468</v>
      </c>
      <c r="B62" s="487">
        <v>83631</v>
      </c>
      <c r="C62" s="487">
        <v>15971</v>
      </c>
      <c r="D62" s="487">
        <v>8801</v>
      </c>
      <c r="E62" s="488">
        <f t="shared" si="11"/>
        <v>106.15091705273846</v>
      </c>
      <c r="F62" s="488">
        <f t="shared" si="11"/>
        <v>96.170289636900094</v>
      </c>
      <c r="G62" s="488">
        <f t="shared" si="11"/>
        <v>109.0852751611304</v>
      </c>
      <c r="H62" s="489" t="str">
        <f t="shared" si="14"/>
        <v/>
      </c>
      <c r="I62" s="488" t="str">
        <f t="shared" si="12"/>
        <v/>
      </c>
      <c r="J62" s="488" t="str">
        <f t="shared" si="10"/>
        <v/>
      </c>
      <c r="K62" s="488" t="str">
        <f t="shared" si="10"/>
        <v/>
      </c>
      <c r="L62" s="488" t="e">
        <f t="shared" si="13"/>
        <v>#N/A</v>
      </c>
    </row>
    <row r="63" spans="1:14" ht="15" customHeight="1" x14ac:dyDescent="0.2">
      <c r="A63" s="490" t="s">
        <v>469</v>
      </c>
      <c r="B63" s="487">
        <v>84129</v>
      </c>
      <c r="C63" s="487">
        <v>15836</v>
      </c>
      <c r="D63" s="487">
        <v>8830</v>
      </c>
      <c r="E63" s="488">
        <f t="shared" si="11"/>
        <v>106.78301707177762</v>
      </c>
      <c r="F63" s="488">
        <f t="shared" si="11"/>
        <v>95.357379418317578</v>
      </c>
      <c r="G63" s="488">
        <f t="shared" si="11"/>
        <v>109.44471988101141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84394</v>
      </c>
      <c r="C64" s="487">
        <v>16234</v>
      </c>
      <c r="D64" s="487">
        <v>8891</v>
      </c>
      <c r="E64" s="488">
        <f t="shared" si="11"/>
        <v>107.11937551564384</v>
      </c>
      <c r="F64" s="488">
        <f t="shared" si="11"/>
        <v>97.753959173842347</v>
      </c>
      <c r="G64" s="488">
        <f t="shared" si="11"/>
        <v>110.20079325731285</v>
      </c>
      <c r="H64" s="489" t="str">
        <f t="shared" si="14"/>
        <v/>
      </c>
      <c r="I64" s="488" t="str">
        <f t="shared" si="12"/>
        <v/>
      </c>
      <c r="J64" s="488" t="str">
        <f t="shared" si="10"/>
        <v/>
      </c>
      <c r="K64" s="488" t="str">
        <f t="shared" si="10"/>
        <v/>
      </c>
      <c r="L64" s="488" t="e">
        <f t="shared" si="13"/>
        <v>#N/A</v>
      </c>
    </row>
    <row r="65" spans="1:12" ht="15" customHeight="1" x14ac:dyDescent="0.2">
      <c r="A65" s="490">
        <v>42979</v>
      </c>
      <c r="B65" s="487">
        <v>86145</v>
      </c>
      <c r="C65" s="487">
        <v>16067</v>
      </c>
      <c r="D65" s="487">
        <v>9221</v>
      </c>
      <c r="E65" s="488">
        <f t="shared" si="11"/>
        <v>109.3418797994542</v>
      </c>
      <c r="F65" s="488">
        <f t="shared" si="11"/>
        <v>96.748359125669907</v>
      </c>
      <c r="G65" s="488">
        <f t="shared" si="11"/>
        <v>114.29102627664849</v>
      </c>
      <c r="H65" s="489">
        <f t="shared" si="14"/>
        <v>42979</v>
      </c>
      <c r="I65" s="488">
        <f t="shared" si="12"/>
        <v>109.3418797994542</v>
      </c>
      <c r="J65" s="488">
        <f t="shared" si="10"/>
        <v>96.748359125669907</v>
      </c>
      <c r="K65" s="488">
        <f t="shared" si="10"/>
        <v>114.29102627664849</v>
      </c>
      <c r="L65" s="488" t="e">
        <f t="shared" si="13"/>
        <v>#N/A</v>
      </c>
    </row>
    <row r="66" spans="1:12" ht="15" customHeight="1" x14ac:dyDescent="0.2">
      <c r="A66" s="490" t="s">
        <v>471</v>
      </c>
      <c r="B66" s="487">
        <v>85597</v>
      </c>
      <c r="C66" s="487">
        <v>16036</v>
      </c>
      <c r="D66" s="487">
        <v>9212</v>
      </c>
      <c r="E66" s="488">
        <f t="shared" si="11"/>
        <v>108.6463159230818</v>
      </c>
      <c r="F66" s="488">
        <f t="shared" si="11"/>
        <v>96.56169085325466</v>
      </c>
      <c r="G66" s="488">
        <f t="shared" si="11"/>
        <v>114.17947446703025</v>
      </c>
      <c r="H66" s="489" t="str">
        <f t="shared" si="14"/>
        <v/>
      </c>
      <c r="I66" s="488" t="str">
        <f t="shared" si="12"/>
        <v/>
      </c>
      <c r="J66" s="488" t="str">
        <f t="shared" si="10"/>
        <v/>
      </c>
      <c r="K66" s="488" t="str">
        <f t="shared" si="10"/>
        <v/>
      </c>
      <c r="L66" s="488" t="e">
        <f t="shared" si="13"/>
        <v>#N/A</v>
      </c>
    </row>
    <row r="67" spans="1:12" ht="15" customHeight="1" x14ac:dyDescent="0.2">
      <c r="A67" s="490" t="s">
        <v>472</v>
      </c>
      <c r="B67" s="487">
        <v>85757</v>
      </c>
      <c r="C67" s="487">
        <v>15699</v>
      </c>
      <c r="D67" s="487">
        <v>9073</v>
      </c>
      <c r="E67" s="488">
        <f t="shared" si="11"/>
        <v>108.84940026654819</v>
      </c>
      <c r="F67" s="488">
        <f t="shared" si="11"/>
        <v>94.53242608538568</v>
      </c>
      <c r="G67" s="488">
        <f t="shared" si="11"/>
        <v>112.456618740704</v>
      </c>
      <c r="H67" s="489" t="str">
        <f t="shared" si="14"/>
        <v/>
      </c>
      <c r="I67" s="488" t="str">
        <f t="shared" si="12"/>
        <v/>
      </c>
      <c r="J67" s="488" t="str">
        <f t="shared" si="12"/>
        <v/>
      </c>
      <c r="K67" s="488" t="str">
        <f t="shared" si="12"/>
        <v/>
      </c>
      <c r="L67" s="488" t="e">
        <f t="shared" si="13"/>
        <v>#N/A</v>
      </c>
    </row>
    <row r="68" spans="1:12" ht="15" customHeight="1" x14ac:dyDescent="0.2">
      <c r="A68" s="490" t="s">
        <v>473</v>
      </c>
      <c r="B68" s="487">
        <v>86068</v>
      </c>
      <c r="C68" s="487">
        <v>16102</v>
      </c>
      <c r="D68" s="487">
        <v>9161</v>
      </c>
      <c r="E68" s="488">
        <f t="shared" si="11"/>
        <v>109.24414545916102</v>
      </c>
      <c r="F68" s="488">
        <f t="shared" si="11"/>
        <v>96.959113626783889</v>
      </c>
      <c r="G68" s="488">
        <f t="shared" si="11"/>
        <v>113.54734754586018</v>
      </c>
      <c r="H68" s="489" t="str">
        <f t="shared" si="14"/>
        <v/>
      </c>
      <c r="I68" s="488" t="str">
        <f t="shared" si="12"/>
        <v/>
      </c>
      <c r="J68" s="488" t="str">
        <f t="shared" si="12"/>
        <v/>
      </c>
      <c r="K68" s="488" t="str">
        <f t="shared" si="12"/>
        <v/>
      </c>
      <c r="L68" s="488" t="e">
        <f t="shared" si="13"/>
        <v>#N/A</v>
      </c>
    </row>
    <row r="69" spans="1:12" ht="15" customHeight="1" x14ac:dyDescent="0.2">
      <c r="A69" s="490">
        <v>43344</v>
      </c>
      <c r="B69" s="487">
        <v>87462</v>
      </c>
      <c r="C69" s="487">
        <v>15865</v>
      </c>
      <c r="D69" s="487">
        <v>9450</v>
      </c>
      <c r="E69" s="488">
        <f t="shared" si="11"/>
        <v>111.01351780161197</v>
      </c>
      <c r="F69" s="488">
        <f t="shared" si="11"/>
        <v>95.532004576383457</v>
      </c>
      <c r="G69" s="488">
        <f t="shared" si="11"/>
        <v>117.12940009915715</v>
      </c>
      <c r="H69" s="489">
        <f t="shared" si="14"/>
        <v>43344</v>
      </c>
      <c r="I69" s="488">
        <f t="shared" si="12"/>
        <v>111.01351780161197</v>
      </c>
      <c r="J69" s="488">
        <f t="shared" si="12"/>
        <v>95.532004576383457</v>
      </c>
      <c r="K69" s="488">
        <f t="shared" si="12"/>
        <v>117.12940009915715</v>
      </c>
      <c r="L69" s="488" t="e">
        <f t="shared" si="13"/>
        <v>#N/A</v>
      </c>
    </row>
    <row r="70" spans="1:12" ht="15" customHeight="1" x14ac:dyDescent="0.2">
      <c r="A70" s="490" t="s">
        <v>474</v>
      </c>
      <c r="B70" s="487">
        <v>86821</v>
      </c>
      <c r="C70" s="487">
        <v>15748</v>
      </c>
      <c r="D70" s="487">
        <v>9536</v>
      </c>
      <c r="E70" s="488">
        <f t="shared" si="11"/>
        <v>110.19991115059973</v>
      </c>
      <c r="F70" s="488">
        <f t="shared" si="11"/>
        <v>94.827482386945263</v>
      </c>
      <c r="G70" s="488">
        <f t="shared" si="11"/>
        <v>118.19533961328705</v>
      </c>
      <c r="H70" s="489" t="str">
        <f t="shared" si="14"/>
        <v/>
      </c>
      <c r="I70" s="488" t="str">
        <f t="shared" si="12"/>
        <v/>
      </c>
      <c r="J70" s="488" t="str">
        <f t="shared" si="12"/>
        <v/>
      </c>
      <c r="K70" s="488" t="str">
        <f t="shared" si="12"/>
        <v/>
      </c>
      <c r="L70" s="488" t="e">
        <f t="shared" si="13"/>
        <v>#N/A</v>
      </c>
    </row>
    <row r="71" spans="1:12" ht="15" customHeight="1" x14ac:dyDescent="0.2">
      <c r="A71" s="490" t="s">
        <v>475</v>
      </c>
      <c r="B71" s="487">
        <v>87304</v>
      </c>
      <c r="C71" s="487">
        <v>15535</v>
      </c>
      <c r="D71" s="487">
        <v>9509</v>
      </c>
      <c r="E71" s="491">
        <f t="shared" ref="E71:G75" si="15">IF($A$51=37802,IF(COUNTBLANK(B$51:B$70)&gt;0,#N/A,IF(ISBLANK(B71)=FALSE,B71/B$51*100,#N/A)),IF(COUNTBLANK(B$51:B$75)&gt;0,#N/A,B71/B$51*100))</f>
        <v>110.81297201243892</v>
      </c>
      <c r="F71" s="491">
        <f t="shared" si="15"/>
        <v>93.544890708737285</v>
      </c>
      <c r="G71" s="491">
        <f t="shared" si="15"/>
        <v>117.86068418443232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87057</v>
      </c>
      <c r="C72" s="487">
        <v>15851</v>
      </c>
      <c r="D72" s="487">
        <v>9526</v>
      </c>
      <c r="E72" s="491">
        <f t="shared" si="15"/>
        <v>110.49946055721267</v>
      </c>
      <c r="F72" s="491">
        <f t="shared" si="15"/>
        <v>95.447702775937856</v>
      </c>
      <c r="G72" s="491">
        <f t="shared" si="15"/>
        <v>118.07139315815567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88468</v>
      </c>
      <c r="C73" s="487">
        <v>15505</v>
      </c>
      <c r="D73" s="487">
        <v>9937</v>
      </c>
      <c r="E73" s="491">
        <f t="shared" si="15"/>
        <v>112.29041061115694</v>
      </c>
      <c r="F73" s="491">
        <f t="shared" si="15"/>
        <v>93.364243993496714</v>
      </c>
      <c r="G73" s="491">
        <f t="shared" si="15"/>
        <v>123.16559246405552</v>
      </c>
      <c r="H73" s="492">
        <f>IF(A$51=37802,IF(ISERROR(L73)=TRUE,IF(ISBLANK(A73)=FALSE,IF(MONTH(A73)=MONTH(MAX(A$51:A$75)),A73,""),""),""),IF(ISERROR(L73)=TRUE,IF(MONTH(A73)=MONTH(MAX(A$51:A$75)),A73,""),""))</f>
        <v>43709</v>
      </c>
      <c r="I73" s="488">
        <f t="shared" si="12"/>
        <v>112.29041061115694</v>
      </c>
      <c r="J73" s="488">
        <f t="shared" si="12"/>
        <v>93.364243993496714</v>
      </c>
      <c r="K73" s="488">
        <f t="shared" si="12"/>
        <v>123.16559246405552</v>
      </c>
      <c r="L73" s="488" t="e">
        <f t="shared" si="13"/>
        <v>#N/A</v>
      </c>
    </row>
    <row r="74" spans="1:12" ht="15" customHeight="1" x14ac:dyDescent="0.2">
      <c r="A74" s="490" t="s">
        <v>477</v>
      </c>
      <c r="B74" s="487">
        <v>88047</v>
      </c>
      <c r="C74" s="487">
        <v>15482</v>
      </c>
      <c r="D74" s="487">
        <v>9835</v>
      </c>
      <c r="E74" s="491">
        <f t="shared" si="15"/>
        <v>111.756044932411</v>
      </c>
      <c r="F74" s="491">
        <f t="shared" si="15"/>
        <v>93.225748178478952</v>
      </c>
      <c r="G74" s="491">
        <f t="shared" si="15"/>
        <v>121.90133862171541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88070</v>
      </c>
      <c r="C75" s="493">
        <v>14785</v>
      </c>
      <c r="D75" s="493">
        <v>9430</v>
      </c>
      <c r="E75" s="491">
        <f t="shared" si="15"/>
        <v>111.78523830678428</v>
      </c>
      <c r="F75" s="491">
        <f t="shared" si="15"/>
        <v>89.028722827723243</v>
      </c>
      <c r="G75" s="491">
        <f t="shared" si="15"/>
        <v>116.8815071888944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112.29041061115694</v>
      </c>
      <c r="J77" s="488">
        <f>IF(J75&lt;&gt;"",J75,IF(J74&lt;&gt;"",J74,IF(J73&lt;&gt;"",J73,IF(J72&lt;&gt;"",J72,IF(J71&lt;&gt;"",J71,IF(J70&lt;&gt;"",J70,""))))))</f>
        <v>93.364243993496714</v>
      </c>
      <c r="K77" s="488">
        <f>IF(K75&lt;&gt;"",K75,IF(K74&lt;&gt;"",K74,IF(K73&lt;&gt;"",K73,IF(K72&lt;&gt;"",K72,IF(K71&lt;&gt;"",K71,IF(K70&lt;&gt;"",K70,""))))))</f>
        <v>123.16559246405552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+12,3%</v>
      </c>
      <c r="J79" s="488" t="str">
        <f>"GeB - ausschließlich: "&amp;IF(J77&gt;100,"+","")&amp;TEXT(J77-100,"0,0")&amp;"%"</f>
        <v>GeB - ausschließlich: -6,6%</v>
      </c>
      <c r="K79" s="488" t="str">
        <f>"GeB - im Nebenjob: "&amp;IF(K77&gt;100,"+","")&amp;TEXT(K77-100,"0,0")&amp;"%"</f>
        <v>GeB - im Nebenjob: +23,2%</v>
      </c>
    </row>
    <row r="81" spans="9:9" ht="15" customHeight="1" x14ac:dyDescent="0.2">
      <c r="I81" s="488" t="str">
        <f>IF(ISERROR(HLOOKUP(1,I$78:K$79,2,FALSE)),"",HLOOKUP(1,I$78:K$79,2,FALSE))</f>
        <v>GeB - im Nebenjob: +23,2%</v>
      </c>
    </row>
    <row r="82" spans="9:9" ht="15" customHeight="1" x14ac:dyDescent="0.2">
      <c r="I82" s="488" t="str">
        <f>IF(ISERROR(HLOOKUP(2,I$78:K$79,2,FALSE)),"",HLOOKUP(2,I$78:K$79,2,FALSE))</f>
        <v>SvB: +12,3%</v>
      </c>
    </row>
    <row r="83" spans="9:9" ht="15" customHeight="1" x14ac:dyDescent="0.2">
      <c r="I83" s="488" t="str">
        <f>IF(ISERROR(HLOOKUP(3,I$78:K$79,2,FALSE)),"",HLOOKUP(3,I$78:K$79,2,FALSE))</f>
        <v>GeB - ausschließlich: -6,6%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88070</v>
      </c>
      <c r="E12" s="114">
        <v>88047</v>
      </c>
      <c r="F12" s="114">
        <v>88468</v>
      </c>
      <c r="G12" s="114">
        <v>87057</v>
      </c>
      <c r="H12" s="114">
        <v>87304</v>
      </c>
      <c r="I12" s="115">
        <v>766</v>
      </c>
      <c r="J12" s="116">
        <v>0.8773939338403739</v>
      </c>
      <c r="N12" s="117"/>
    </row>
    <row r="13" spans="1:15" s="110" customFormat="1" ht="13.5" customHeight="1" x14ac:dyDescent="0.2">
      <c r="A13" s="118" t="s">
        <v>105</v>
      </c>
      <c r="B13" s="119" t="s">
        <v>106</v>
      </c>
      <c r="C13" s="113">
        <v>52.771658907687069</v>
      </c>
      <c r="D13" s="114">
        <v>46476</v>
      </c>
      <c r="E13" s="114">
        <v>46418</v>
      </c>
      <c r="F13" s="114">
        <v>46884</v>
      </c>
      <c r="G13" s="114">
        <v>46176</v>
      </c>
      <c r="H13" s="114">
        <v>46279</v>
      </c>
      <c r="I13" s="115">
        <v>197</v>
      </c>
      <c r="J13" s="116">
        <v>0.42567903368698545</v>
      </c>
    </row>
    <row r="14" spans="1:15" s="110" customFormat="1" ht="13.5" customHeight="1" x14ac:dyDescent="0.2">
      <c r="A14" s="120"/>
      <c r="B14" s="119" t="s">
        <v>107</v>
      </c>
      <c r="C14" s="113">
        <v>47.228341092312931</v>
      </c>
      <c r="D14" s="114">
        <v>41594</v>
      </c>
      <c r="E14" s="114">
        <v>41629</v>
      </c>
      <c r="F14" s="114">
        <v>41584</v>
      </c>
      <c r="G14" s="114">
        <v>40881</v>
      </c>
      <c r="H14" s="114">
        <v>41025</v>
      </c>
      <c r="I14" s="115">
        <v>569</v>
      </c>
      <c r="J14" s="116">
        <v>1.3869591712370506</v>
      </c>
    </row>
    <row r="15" spans="1:15" s="110" customFormat="1" ht="13.5" customHeight="1" x14ac:dyDescent="0.2">
      <c r="A15" s="118" t="s">
        <v>105</v>
      </c>
      <c r="B15" s="121" t="s">
        <v>108</v>
      </c>
      <c r="C15" s="113">
        <v>10.158964460088566</v>
      </c>
      <c r="D15" s="114">
        <v>8947</v>
      </c>
      <c r="E15" s="114">
        <v>9315</v>
      </c>
      <c r="F15" s="114">
        <v>9559</v>
      </c>
      <c r="G15" s="114">
        <v>8441</v>
      </c>
      <c r="H15" s="114">
        <v>8967</v>
      </c>
      <c r="I15" s="115">
        <v>-20</v>
      </c>
      <c r="J15" s="116">
        <v>-0.22304003568640571</v>
      </c>
    </row>
    <row r="16" spans="1:15" s="110" customFormat="1" ht="13.5" customHeight="1" x14ac:dyDescent="0.2">
      <c r="A16" s="118"/>
      <c r="B16" s="121" t="s">
        <v>109</v>
      </c>
      <c r="C16" s="113">
        <v>67.381628250255474</v>
      </c>
      <c r="D16" s="114">
        <v>59343</v>
      </c>
      <c r="E16" s="114">
        <v>59242</v>
      </c>
      <c r="F16" s="114">
        <v>59614</v>
      </c>
      <c r="G16" s="114">
        <v>59547</v>
      </c>
      <c r="H16" s="114">
        <v>59529</v>
      </c>
      <c r="I16" s="115">
        <v>-186</v>
      </c>
      <c r="J16" s="116">
        <v>-0.31245275411984075</v>
      </c>
    </row>
    <row r="17" spans="1:10" s="110" customFormat="1" ht="13.5" customHeight="1" x14ac:dyDescent="0.2">
      <c r="A17" s="118"/>
      <c r="B17" s="121" t="s">
        <v>110</v>
      </c>
      <c r="C17" s="113">
        <v>21.063926422164187</v>
      </c>
      <c r="D17" s="114">
        <v>18551</v>
      </c>
      <c r="E17" s="114">
        <v>18286</v>
      </c>
      <c r="F17" s="114">
        <v>18148</v>
      </c>
      <c r="G17" s="114">
        <v>18002</v>
      </c>
      <c r="H17" s="114">
        <v>17768</v>
      </c>
      <c r="I17" s="115">
        <v>783</v>
      </c>
      <c r="J17" s="116">
        <v>4.4067987393066188</v>
      </c>
    </row>
    <row r="18" spans="1:10" s="110" customFormat="1" ht="13.5" customHeight="1" x14ac:dyDescent="0.2">
      <c r="A18" s="120"/>
      <c r="B18" s="121" t="s">
        <v>111</v>
      </c>
      <c r="C18" s="113">
        <v>1.3954808674917678</v>
      </c>
      <c r="D18" s="114">
        <v>1229</v>
      </c>
      <c r="E18" s="114">
        <v>1204</v>
      </c>
      <c r="F18" s="114">
        <v>1147</v>
      </c>
      <c r="G18" s="114">
        <v>1067</v>
      </c>
      <c r="H18" s="114">
        <v>1040</v>
      </c>
      <c r="I18" s="115">
        <v>189</v>
      </c>
      <c r="J18" s="116">
        <v>18.173076923076923</v>
      </c>
    </row>
    <row r="19" spans="1:10" s="110" customFormat="1" ht="13.5" customHeight="1" x14ac:dyDescent="0.2">
      <c r="A19" s="120"/>
      <c r="B19" s="121" t="s">
        <v>112</v>
      </c>
      <c r="C19" s="113">
        <v>0.41217213580106732</v>
      </c>
      <c r="D19" s="114">
        <v>363</v>
      </c>
      <c r="E19" s="114">
        <v>349</v>
      </c>
      <c r="F19" s="114">
        <v>340</v>
      </c>
      <c r="G19" s="114">
        <v>275</v>
      </c>
      <c r="H19" s="114">
        <v>258</v>
      </c>
      <c r="I19" s="115">
        <v>105</v>
      </c>
      <c r="J19" s="116">
        <v>40.697674418604649</v>
      </c>
    </row>
    <row r="20" spans="1:10" s="110" customFormat="1" ht="13.5" customHeight="1" x14ac:dyDescent="0.2">
      <c r="A20" s="118" t="s">
        <v>113</v>
      </c>
      <c r="B20" s="122" t="s">
        <v>114</v>
      </c>
      <c r="C20" s="113">
        <v>69.16543658453503</v>
      </c>
      <c r="D20" s="114">
        <v>60914</v>
      </c>
      <c r="E20" s="114">
        <v>61033</v>
      </c>
      <c r="F20" s="114">
        <v>61664</v>
      </c>
      <c r="G20" s="114">
        <v>60689</v>
      </c>
      <c r="H20" s="114">
        <v>61122</v>
      </c>
      <c r="I20" s="115">
        <v>-208</v>
      </c>
      <c r="J20" s="116">
        <v>-0.3403030005562645</v>
      </c>
    </row>
    <row r="21" spans="1:10" s="110" customFormat="1" ht="13.5" customHeight="1" x14ac:dyDescent="0.2">
      <c r="A21" s="120"/>
      <c r="B21" s="122" t="s">
        <v>115</v>
      </c>
      <c r="C21" s="113">
        <v>30.83456341546497</v>
      </c>
      <c r="D21" s="114">
        <v>27156</v>
      </c>
      <c r="E21" s="114">
        <v>27014</v>
      </c>
      <c r="F21" s="114">
        <v>26804</v>
      </c>
      <c r="G21" s="114">
        <v>26368</v>
      </c>
      <c r="H21" s="114">
        <v>26182</v>
      </c>
      <c r="I21" s="115">
        <v>974</v>
      </c>
      <c r="J21" s="116">
        <v>3.7201130547704531</v>
      </c>
    </row>
    <row r="22" spans="1:10" s="110" customFormat="1" ht="13.5" customHeight="1" x14ac:dyDescent="0.2">
      <c r="A22" s="118" t="s">
        <v>113</v>
      </c>
      <c r="B22" s="122" t="s">
        <v>116</v>
      </c>
      <c r="C22" s="113">
        <v>85.025547859657095</v>
      </c>
      <c r="D22" s="114">
        <v>74882</v>
      </c>
      <c r="E22" s="114">
        <v>75236</v>
      </c>
      <c r="F22" s="114">
        <v>75393</v>
      </c>
      <c r="G22" s="114">
        <v>74350</v>
      </c>
      <c r="H22" s="114">
        <v>74890</v>
      </c>
      <c r="I22" s="115">
        <v>-8</v>
      </c>
      <c r="J22" s="116">
        <v>-1.0682334089998665E-2</v>
      </c>
    </row>
    <row r="23" spans="1:10" s="110" customFormat="1" ht="13.5" customHeight="1" x14ac:dyDescent="0.2">
      <c r="A23" s="123"/>
      <c r="B23" s="124" t="s">
        <v>117</v>
      </c>
      <c r="C23" s="125">
        <v>14.93244010446236</v>
      </c>
      <c r="D23" s="114">
        <v>13151</v>
      </c>
      <c r="E23" s="114">
        <v>12775</v>
      </c>
      <c r="F23" s="114">
        <v>13034</v>
      </c>
      <c r="G23" s="114">
        <v>12667</v>
      </c>
      <c r="H23" s="114">
        <v>12371</v>
      </c>
      <c r="I23" s="115">
        <v>780</v>
      </c>
      <c r="J23" s="116">
        <v>6.3050683049066363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24215</v>
      </c>
      <c r="E26" s="114">
        <v>25317</v>
      </c>
      <c r="F26" s="114">
        <v>25442</v>
      </c>
      <c r="G26" s="114">
        <v>25377</v>
      </c>
      <c r="H26" s="140">
        <v>25044</v>
      </c>
      <c r="I26" s="115">
        <v>-829</v>
      </c>
      <c r="J26" s="116">
        <v>-3.3101740935952724</v>
      </c>
    </row>
    <row r="27" spans="1:10" s="110" customFormat="1" ht="13.5" customHeight="1" x14ac:dyDescent="0.2">
      <c r="A27" s="118" t="s">
        <v>105</v>
      </c>
      <c r="B27" s="119" t="s">
        <v>106</v>
      </c>
      <c r="C27" s="113">
        <v>39.859591162502582</v>
      </c>
      <c r="D27" s="115">
        <v>9652</v>
      </c>
      <c r="E27" s="114">
        <v>10053</v>
      </c>
      <c r="F27" s="114">
        <v>10098</v>
      </c>
      <c r="G27" s="114">
        <v>10006</v>
      </c>
      <c r="H27" s="140">
        <v>9844</v>
      </c>
      <c r="I27" s="115">
        <v>-192</v>
      </c>
      <c r="J27" s="116">
        <v>-1.9504266558309631</v>
      </c>
    </row>
    <row r="28" spans="1:10" s="110" customFormat="1" ht="13.5" customHeight="1" x14ac:dyDescent="0.2">
      <c r="A28" s="120"/>
      <c r="B28" s="119" t="s">
        <v>107</v>
      </c>
      <c r="C28" s="113">
        <v>60.140408837497418</v>
      </c>
      <c r="D28" s="115">
        <v>14563</v>
      </c>
      <c r="E28" s="114">
        <v>15264</v>
      </c>
      <c r="F28" s="114">
        <v>15344</v>
      </c>
      <c r="G28" s="114">
        <v>15371</v>
      </c>
      <c r="H28" s="140">
        <v>15200</v>
      </c>
      <c r="I28" s="115">
        <v>-637</v>
      </c>
      <c r="J28" s="116">
        <v>-4.1907894736842106</v>
      </c>
    </row>
    <row r="29" spans="1:10" s="110" customFormat="1" ht="13.5" customHeight="1" x14ac:dyDescent="0.2">
      <c r="A29" s="118" t="s">
        <v>105</v>
      </c>
      <c r="B29" s="121" t="s">
        <v>108</v>
      </c>
      <c r="C29" s="113">
        <v>17.080322114391905</v>
      </c>
      <c r="D29" s="115">
        <v>4136</v>
      </c>
      <c r="E29" s="114">
        <v>4337</v>
      </c>
      <c r="F29" s="114">
        <v>4404</v>
      </c>
      <c r="G29" s="114">
        <v>4471</v>
      </c>
      <c r="H29" s="140">
        <v>4218</v>
      </c>
      <c r="I29" s="115">
        <v>-82</v>
      </c>
      <c r="J29" s="116">
        <v>-1.9440493124703651</v>
      </c>
    </row>
    <row r="30" spans="1:10" s="110" customFormat="1" ht="13.5" customHeight="1" x14ac:dyDescent="0.2">
      <c r="A30" s="118"/>
      <c r="B30" s="121" t="s">
        <v>109</v>
      </c>
      <c r="C30" s="113">
        <v>46.698327482965105</v>
      </c>
      <c r="D30" s="115">
        <v>11308</v>
      </c>
      <c r="E30" s="114">
        <v>11910</v>
      </c>
      <c r="F30" s="114">
        <v>12030</v>
      </c>
      <c r="G30" s="114">
        <v>11953</v>
      </c>
      <c r="H30" s="140">
        <v>12013</v>
      </c>
      <c r="I30" s="115">
        <v>-705</v>
      </c>
      <c r="J30" s="116">
        <v>-5.868642304170482</v>
      </c>
    </row>
    <row r="31" spans="1:10" s="110" customFormat="1" ht="13.5" customHeight="1" x14ac:dyDescent="0.2">
      <c r="A31" s="118"/>
      <c r="B31" s="121" t="s">
        <v>110</v>
      </c>
      <c r="C31" s="113">
        <v>19.364030559570516</v>
      </c>
      <c r="D31" s="115">
        <v>4689</v>
      </c>
      <c r="E31" s="114">
        <v>4805</v>
      </c>
      <c r="F31" s="114">
        <v>4796</v>
      </c>
      <c r="G31" s="114">
        <v>4766</v>
      </c>
      <c r="H31" s="140">
        <v>4717</v>
      </c>
      <c r="I31" s="115">
        <v>-28</v>
      </c>
      <c r="J31" s="116">
        <v>-0.59359762560949758</v>
      </c>
    </row>
    <row r="32" spans="1:10" s="110" customFormat="1" ht="13.5" customHeight="1" x14ac:dyDescent="0.2">
      <c r="A32" s="120"/>
      <c r="B32" s="121" t="s">
        <v>111</v>
      </c>
      <c r="C32" s="113">
        <v>16.857319843072474</v>
      </c>
      <c r="D32" s="115">
        <v>4082</v>
      </c>
      <c r="E32" s="114">
        <v>4265</v>
      </c>
      <c r="F32" s="114">
        <v>4212</v>
      </c>
      <c r="G32" s="114">
        <v>4187</v>
      </c>
      <c r="H32" s="140">
        <v>4096</v>
      </c>
      <c r="I32" s="115">
        <v>-14</v>
      </c>
      <c r="J32" s="116">
        <v>-0.341796875</v>
      </c>
    </row>
    <row r="33" spans="1:10" s="110" customFormat="1" ht="13.5" customHeight="1" x14ac:dyDescent="0.2">
      <c r="A33" s="120"/>
      <c r="B33" s="121" t="s">
        <v>112</v>
      </c>
      <c r="C33" s="113">
        <v>1.5238488540161057</v>
      </c>
      <c r="D33" s="115">
        <v>369</v>
      </c>
      <c r="E33" s="114">
        <v>371</v>
      </c>
      <c r="F33" s="114">
        <v>401</v>
      </c>
      <c r="G33" s="114">
        <v>359</v>
      </c>
      <c r="H33" s="140">
        <v>365</v>
      </c>
      <c r="I33" s="115">
        <v>4</v>
      </c>
      <c r="J33" s="116">
        <v>1.095890410958904</v>
      </c>
    </row>
    <row r="34" spans="1:10" s="110" customFormat="1" ht="13.5" customHeight="1" x14ac:dyDescent="0.2">
      <c r="A34" s="118" t="s">
        <v>113</v>
      </c>
      <c r="B34" s="122" t="s">
        <v>116</v>
      </c>
      <c r="C34" s="113">
        <v>85.595705141441258</v>
      </c>
      <c r="D34" s="115">
        <v>20727</v>
      </c>
      <c r="E34" s="114">
        <v>21687</v>
      </c>
      <c r="F34" s="114">
        <v>21802</v>
      </c>
      <c r="G34" s="114">
        <v>21724</v>
      </c>
      <c r="H34" s="140">
        <v>21497</v>
      </c>
      <c r="I34" s="115">
        <v>-770</v>
      </c>
      <c r="J34" s="116">
        <v>-3.5818951481602084</v>
      </c>
    </row>
    <row r="35" spans="1:10" s="110" customFormat="1" ht="13.5" customHeight="1" x14ac:dyDescent="0.2">
      <c r="A35" s="118"/>
      <c r="B35" s="119" t="s">
        <v>117</v>
      </c>
      <c r="C35" s="113">
        <v>14.14412554201941</v>
      </c>
      <c r="D35" s="115">
        <v>3425</v>
      </c>
      <c r="E35" s="114">
        <v>3567</v>
      </c>
      <c r="F35" s="114">
        <v>3578</v>
      </c>
      <c r="G35" s="114">
        <v>3584</v>
      </c>
      <c r="H35" s="140">
        <v>3474</v>
      </c>
      <c r="I35" s="115">
        <v>-49</v>
      </c>
      <c r="J35" s="116">
        <v>-1.4104778353483016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14785</v>
      </c>
      <c r="E37" s="114">
        <v>15482</v>
      </c>
      <c r="F37" s="114">
        <v>15505</v>
      </c>
      <c r="G37" s="114">
        <v>15851</v>
      </c>
      <c r="H37" s="140">
        <v>15535</v>
      </c>
      <c r="I37" s="115">
        <v>-750</v>
      </c>
      <c r="J37" s="116">
        <v>-4.82780817508851</v>
      </c>
    </row>
    <row r="38" spans="1:10" s="110" customFormat="1" ht="13.5" customHeight="1" x14ac:dyDescent="0.2">
      <c r="A38" s="118" t="s">
        <v>105</v>
      </c>
      <c r="B38" s="119" t="s">
        <v>106</v>
      </c>
      <c r="C38" s="113">
        <v>38.572877916807577</v>
      </c>
      <c r="D38" s="115">
        <v>5703</v>
      </c>
      <c r="E38" s="114">
        <v>5955</v>
      </c>
      <c r="F38" s="114">
        <v>5886</v>
      </c>
      <c r="G38" s="114">
        <v>6052</v>
      </c>
      <c r="H38" s="140">
        <v>5878</v>
      </c>
      <c r="I38" s="115">
        <v>-175</v>
      </c>
      <c r="J38" s="116">
        <v>-2.9772031303164344</v>
      </c>
    </row>
    <row r="39" spans="1:10" s="110" customFormat="1" ht="13.5" customHeight="1" x14ac:dyDescent="0.2">
      <c r="A39" s="120"/>
      <c r="B39" s="119" t="s">
        <v>107</v>
      </c>
      <c r="C39" s="113">
        <v>61.427122083192423</v>
      </c>
      <c r="D39" s="115">
        <v>9082</v>
      </c>
      <c r="E39" s="114">
        <v>9527</v>
      </c>
      <c r="F39" s="114">
        <v>9619</v>
      </c>
      <c r="G39" s="114">
        <v>9799</v>
      </c>
      <c r="H39" s="140">
        <v>9657</v>
      </c>
      <c r="I39" s="115">
        <v>-575</v>
      </c>
      <c r="J39" s="116">
        <v>-5.9542300921611266</v>
      </c>
    </row>
    <row r="40" spans="1:10" s="110" customFormat="1" ht="13.5" customHeight="1" x14ac:dyDescent="0.2">
      <c r="A40" s="118" t="s">
        <v>105</v>
      </c>
      <c r="B40" s="121" t="s">
        <v>108</v>
      </c>
      <c r="C40" s="113">
        <v>21.278322624281365</v>
      </c>
      <c r="D40" s="115">
        <v>3146</v>
      </c>
      <c r="E40" s="114">
        <v>3260</v>
      </c>
      <c r="F40" s="114">
        <v>3297</v>
      </c>
      <c r="G40" s="114">
        <v>3530</v>
      </c>
      <c r="H40" s="140">
        <v>3246</v>
      </c>
      <c r="I40" s="115">
        <v>-100</v>
      </c>
      <c r="J40" s="116">
        <v>-3.0807147258163896</v>
      </c>
    </row>
    <row r="41" spans="1:10" s="110" customFormat="1" ht="13.5" customHeight="1" x14ac:dyDescent="0.2">
      <c r="A41" s="118"/>
      <c r="B41" s="121" t="s">
        <v>109</v>
      </c>
      <c r="C41" s="113">
        <v>32.431518430842068</v>
      </c>
      <c r="D41" s="115">
        <v>4795</v>
      </c>
      <c r="E41" s="114">
        <v>5086</v>
      </c>
      <c r="F41" s="114">
        <v>5111</v>
      </c>
      <c r="G41" s="114">
        <v>5203</v>
      </c>
      <c r="H41" s="140">
        <v>5267</v>
      </c>
      <c r="I41" s="115">
        <v>-472</v>
      </c>
      <c r="J41" s="116">
        <v>-8.9614581355610401</v>
      </c>
    </row>
    <row r="42" spans="1:10" s="110" customFormat="1" ht="13.5" customHeight="1" x14ac:dyDescent="0.2">
      <c r="A42" s="118"/>
      <c r="B42" s="121" t="s">
        <v>110</v>
      </c>
      <c r="C42" s="113">
        <v>19.431856611430504</v>
      </c>
      <c r="D42" s="115">
        <v>2873</v>
      </c>
      <c r="E42" s="114">
        <v>2980</v>
      </c>
      <c r="F42" s="114">
        <v>2990</v>
      </c>
      <c r="G42" s="114">
        <v>3029</v>
      </c>
      <c r="H42" s="140">
        <v>3024</v>
      </c>
      <c r="I42" s="115">
        <v>-151</v>
      </c>
      <c r="J42" s="116">
        <v>-4.9933862433862437</v>
      </c>
    </row>
    <row r="43" spans="1:10" s="110" customFormat="1" ht="13.5" customHeight="1" x14ac:dyDescent="0.2">
      <c r="A43" s="120"/>
      <c r="B43" s="121" t="s">
        <v>111</v>
      </c>
      <c r="C43" s="113">
        <v>26.858302333446058</v>
      </c>
      <c r="D43" s="115">
        <v>3971</v>
      </c>
      <c r="E43" s="114">
        <v>4156</v>
      </c>
      <c r="F43" s="114">
        <v>4107</v>
      </c>
      <c r="G43" s="114">
        <v>4089</v>
      </c>
      <c r="H43" s="140">
        <v>3998</v>
      </c>
      <c r="I43" s="115">
        <v>-27</v>
      </c>
      <c r="J43" s="116">
        <v>-0.67533766883441726</v>
      </c>
    </row>
    <row r="44" spans="1:10" s="110" customFormat="1" ht="13.5" customHeight="1" x14ac:dyDescent="0.2">
      <c r="A44" s="120"/>
      <c r="B44" s="121" t="s">
        <v>112</v>
      </c>
      <c r="C44" s="113">
        <v>2.3469732837335138</v>
      </c>
      <c r="D44" s="115">
        <v>347</v>
      </c>
      <c r="E44" s="114">
        <v>351</v>
      </c>
      <c r="F44" s="114">
        <v>382</v>
      </c>
      <c r="G44" s="114">
        <v>340</v>
      </c>
      <c r="H44" s="140">
        <v>338</v>
      </c>
      <c r="I44" s="115">
        <v>9</v>
      </c>
      <c r="J44" s="116">
        <v>2.6627218934911241</v>
      </c>
    </row>
    <row r="45" spans="1:10" s="110" customFormat="1" ht="13.5" customHeight="1" x14ac:dyDescent="0.2">
      <c r="A45" s="118" t="s">
        <v>113</v>
      </c>
      <c r="B45" s="122" t="s">
        <v>116</v>
      </c>
      <c r="C45" s="113">
        <v>86.526885356780525</v>
      </c>
      <c r="D45" s="115">
        <v>12793</v>
      </c>
      <c r="E45" s="114">
        <v>13392</v>
      </c>
      <c r="F45" s="114">
        <v>13398</v>
      </c>
      <c r="G45" s="114">
        <v>13696</v>
      </c>
      <c r="H45" s="140">
        <v>13440</v>
      </c>
      <c r="I45" s="115">
        <v>-647</v>
      </c>
      <c r="J45" s="116">
        <v>-4.8139880952380949</v>
      </c>
    </row>
    <row r="46" spans="1:10" s="110" customFormat="1" ht="13.5" customHeight="1" x14ac:dyDescent="0.2">
      <c r="A46" s="118"/>
      <c r="B46" s="119" t="s">
        <v>117</v>
      </c>
      <c r="C46" s="113">
        <v>13.060534325329726</v>
      </c>
      <c r="D46" s="115">
        <v>1931</v>
      </c>
      <c r="E46" s="114">
        <v>2029</v>
      </c>
      <c r="F46" s="114">
        <v>2047</v>
      </c>
      <c r="G46" s="114">
        <v>2087</v>
      </c>
      <c r="H46" s="140">
        <v>2023</v>
      </c>
      <c r="I46" s="115">
        <v>-92</v>
      </c>
      <c r="J46" s="116">
        <v>-4.5477014335145824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9430</v>
      </c>
      <c r="E48" s="114">
        <v>9835</v>
      </c>
      <c r="F48" s="114">
        <v>9937</v>
      </c>
      <c r="G48" s="114">
        <v>9526</v>
      </c>
      <c r="H48" s="140">
        <v>9509</v>
      </c>
      <c r="I48" s="115">
        <v>-79</v>
      </c>
      <c r="J48" s="116">
        <v>-0.83079188137553894</v>
      </c>
    </row>
    <row r="49" spans="1:12" s="110" customFormat="1" ht="13.5" customHeight="1" x14ac:dyDescent="0.2">
      <c r="A49" s="118" t="s">
        <v>105</v>
      </c>
      <c r="B49" s="119" t="s">
        <v>106</v>
      </c>
      <c r="C49" s="113">
        <v>41.876988335100741</v>
      </c>
      <c r="D49" s="115">
        <v>3949</v>
      </c>
      <c r="E49" s="114">
        <v>4098</v>
      </c>
      <c r="F49" s="114">
        <v>4212</v>
      </c>
      <c r="G49" s="114">
        <v>3954</v>
      </c>
      <c r="H49" s="140">
        <v>3966</v>
      </c>
      <c r="I49" s="115">
        <v>-17</v>
      </c>
      <c r="J49" s="116">
        <v>-0.42864346949067073</v>
      </c>
    </row>
    <row r="50" spans="1:12" s="110" customFormat="1" ht="13.5" customHeight="1" x14ac:dyDescent="0.2">
      <c r="A50" s="120"/>
      <c r="B50" s="119" t="s">
        <v>107</v>
      </c>
      <c r="C50" s="113">
        <v>58.123011664899259</v>
      </c>
      <c r="D50" s="115">
        <v>5481</v>
      </c>
      <c r="E50" s="114">
        <v>5737</v>
      </c>
      <c r="F50" s="114">
        <v>5725</v>
      </c>
      <c r="G50" s="114">
        <v>5572</v>
      </c>
      <c r="H50" s="140">
        <v>5543</v>
      </c>
      <c r="I50" s="115">
        <v>-62</v>
      </c>
      <c r="J50" s="116">
        <v>-1.1185278729929642</v>
      </c>
    </row>
    <row r="51" spans="1:12" s="110" customFormat="1" ht="13.5" customHeight="1" x14ac:dyDescent="0.2">
      <c r="A51" s="118" t="s">
        <v>105</v>
      </c>
      <c r="B51" s="121" t="s">
        <v>108</v>
      </c>
      <c r="C51" s="113">
        <v>10.498409331919406</v>
      </c>
      <c r="D51" s="115">
        <v>990</v>
      </c>
      <c r="E51" s="114">
        <v>1077</v>
      </c>
      <c r="F51" s="114">
        <v>1107</v>
      </c>
      <c r="G51" s="114">
        <v>941</v>
      </c>
      <c r="H51" s="140">
        <v>972</v>
      </c>
      <c r="I51" s="115">
        <v>18</v>
      </c>
      <c r="J51" s="116">
        <v>1.8518518518518519</v>
      </c>
    </row>
    <row r="52" spans="1:12" s="110" customFormat="1" ht="13.5" customHeight="1" x14ac:dyDescent="0.2">
      <c r="A52" s="118"/>
      <c r="B52" s="121" t="s">
        <v>109</v>
      </c>
      <c r="C52" s="113">
        <v>69.06680805938494</v>
      </c>
      <c r="D52" s="115">
        <v>6513</v>
      </c>
      <c r="E52" s="114">
        <v>6824</v>
      </c>
      <c r="F52" s="114">
        <v>6919</v>
      </c>
      <c r="G52" s="114">
        <v>6750</v>
      </c>
      <c r="H52" s="140">
        <v>6746</v>
      </c>
      <c r="I52" s="115">
        <v>-233</v>
      </c>
      <c r="J52" s="116">
        <v>-3.4538986065816779</v>
      </c>
    </row>
    <row r="53" spans="1:12" s="110" customFormat="1" ht="13.5" customHeight="1" x14ac:dyDescent="0.2">
      <c r="A53" s="118"/>
      <c r="B53" s="121" t="s">
        <v>110</v>
      </c>
      <c r="C53" s="113">
        <v>19.257688229056203</v>
      </c>
      <c r="D53" s="115">
        <v>1816</v>
      </c>
      <c r="E53" s="114">
        <v>1825</v>
      </c>
      <c r="F53" s="114">
        <v>1806</v>
      </c>
      <c r="G53" s="114">
        <v>1737</v>
      </c>
      <c r="H53" s="140">
        <v>1693</v>
      </c>
      <c r="I53" s="115">
        <v>123</v>
      </c>
      <c r="J53" s="116">
        <v>7.2652096869462497</v>
      </c>
    </row>
    <row r="54" spans="1:12" s="110" customFormat="1" ht="13.5" customHeight="1" x14ac:dyDescent="0.2">
      <c r="A54" s="120"/>
      <c r="B54" s="121" t="s">
        <v>111</v>
      </c>
      <c r="C54" s="113">
        <v>1.1770943796394486</v>
      </c>
      <c r="D54" s="115">
        <v>111</v>
      </c>
      <c r="E54" s="114">
        <v>109</v>
      </c>
      <c r="F54" s="114">
        <v>105</v>
      </c>
      <c r="G54" s="114">
        <v>98</v>
      </c>
      <c r="H54" s="140">
        <v>98</v>
      </c>
      <c r="I54" s="115">
        <v>13</v>
      </c>
      <c r="J54" s="116">
        <v>13.26530612244898</v>
      </c>
    </row>
    <row r="55" spans="1:12" s="110" customFormat="1" ht="13.5" customHeight="1" x14ac:dyDescent="0.2">
      <c r="A55" s="120"/>
      <c r="B55" s="121" t="s">
        <v>112</v>
      </c>
      <c r="C55" s="113">
        <v>0.23329798515376457</v>
      </c>
      <c r="D55" s="115">
        <v>22</v>
      </c>
      <c r="E55" s="114">
        <v>20</v>
      </c>
      <c r="F55" s="114">
        <v>19</v>
      </c>
      <c r="G55" s="114">
        <v>19</v>
      </c>
      <c r="H55" s="140">
        <v>27</v>
      </c>
      <c r="I55" s="115">
        <v>-5</v>
      </c>
      <c r="J55" s="116">
        <v>-18.518518518518519</v>
      </c>
    </row>
    <row r="56" spans="1:12" s="110" customFormat="1" ht="13.5" customHeight="1" x14ac:dyDescent="0.2">
      <c r="A56" s="118" t="s">
        <v>113</v>
      </c>
      <c r="B56" s="122" t="s">
        <v>116</v>
      </c>
      <c r="C56" s="113">
        <v>84.135737009544002</v>
      </c>
      <c r="D56" s="115">
        <v>7934</v>
      </c>
      <c r="E56" s="114">
        <v>8295</v>
      </c>
      <c r="F56" s="114">
        <v>8404</v>
      </c>
      <c r="G56" s="114">
        <v>8028</v>
      </c>
      <c r="H56" s="140">
        <v>8057</v>
      </c>
      <c r="I56" s="115">
        <v>-123</v>
      </c>
      <c r="J56" s="116">
        <v>-1.5266228124612138</v>
      </c>
    </row>
    <row r="57" spans="1:12" s="110" customFormat="1" ht="13.5" customHeight="1" x14ac:dyDescent="0.2">
      <c r="A57" s="142"/>
      <c r="B57" s="124" t="s">
        <v>117</v>
      </c>
      <c r="C57" s="125">
        <v>15.84305408271474</v>
      </c>
      <c r="D57" s="143">
        <v>1494</v>
      </c>
      <c r="E57" s="144">
        <v>1538</v>
      </c>
      <c r="F57" s="144">
        <v>1531</v>
      </c>
      <c r="G57" s="144">
        <v>1497</v>
      </c>
      <c r="H57" s="145">
        <v>1451</v>
      </c>
      <c r="I57" s="143">
        <v>43</v>
      </c>
      <c r="J57" s="146">
        <v>2.9634734665747762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88070</v>
      </c>
      <c r="E12" s="236">
        <v>88047</v>
      </c>
      <c r="F12" s="114">
        <v>88468</v>
      </c>
      <c r="G12" s="114">
        <v>87057</v>
      </c>
      <c r="H12" s="140">
        <v>87304</v>
      </c>
      <c r="I12" s="115">
        <v>766</v>
      </c>
      <c r="J12" s="116">
        <v>0.8773939338403739</v>
      </c>
    </row>
    <row r="13" spans="1:15" s="110" customFormat="1" ht="12" customHeight="1" x14ac:dyDescent="0.2">
      <c r="A13" s="118" t="s">
        <v>105</v>
      </c>
      <c r="B13" s="119" t="s">
        <v>106</v>
      </c>
      <c r="C13" s="113">
        <v>52.771658907687069</v>
      </c>
      <c r="D13" s="115">
        <v>46476</v>
      </c>
      <c r="E13" s="114">
        <v>46418</v>
      </c>
      <c r="F13" s="114">
        <v>46884</v>
      </c>
      <c r="G13" s="114">
        <v>46176</v>
      </c>
      <c r="H13" s="140">
        <v>46279</v>
      </c>
      <c r="I13" s="115">
        <v>197</v>
      </c>
      <c r="J13" s="116">
        <v>0.42567903368698545</v>
      </c>
    </row>
    <row r="14" spans="1:15" s="110" customFormat="1" ht="12" customHeight="1" x14ac:dyDescent="0.2">
      <c r="A14" s="118"/>
      <c r="B14" s="119" t="s">
        <v>107</v>
      </c>
      <c r="C14" s="113">
        <v>47.228341092312931</v>
      </c>
      <c r="D14" s="115">
        <v>41594</v>
      </c>
      <c r="E14" s="114">
        <v>41629</v>
      </c>
      <c r="F14" s="114">
        <v>41584</v>
      </c>
      <c r="G14" s="114">
        <v>40881</v>
      </c>
      <c r="H14" s="140">
        <v>41025</v>
      </c>
      <c r="I14" s="115">
        <v>569</v>
      </c>
      <c r="J14" s="116">
        <v>1.3869591712370506</v>
      </c>
    </row>
    <row r="15" spans="1:15" s="110" customFormat="1" ht="12" customHeight="1" x14ac:dyDescent="0.2">
      <c r="A15" s="118" t="s">
        <v>105</v>
      </c>
      <c r="B15" s="121" t="s">
        <v>108</v>
      </c>
      <c r="C15" s="113">
        <v>10.158964460088566</v>
      </c>
      <c r="D15" s="115">
        <v>8947</v>
      </c>
      <c r="E15" s="114">
        <v>9315</v>
      </c>
      <c r="F15" s="114">
        <v>9559</v>
      </c>
      <c r="G15" s="114">
        <v>8441</v>
      </c>
      <c r="H15" s="140">
        <v>8967</v>
      </c>
      <c r="I15" s="115">
        <v>-20</v>
      </c>
      <c r="J15" s="116">
        <v>-0.22304003568640571</v>
      </c>
    </row>
    <row r="16" spans="1:15" s="110" customFormat="1" ht="12" customHeight="1" x14ac:dyDescent="0.2">
      <c r="A16" s="118"/>
      <c r="B16" s="121" t="s">
        <v>109</v>
      </c>
      <c r="C16" s="113">
        <v>67.381628250255474</v>
      </c>
      <c r="D16" s="115">
        <v>59343</v>
      </c>
      <c r="E16" s="114">
        <v>59242</v>
      </c>
      <c r="F16" s="114">
        <v>59614</v>
      </c>
      <c r="G16" s="114">
        <v>59547</v>
      </c>
      <c r="H16" s="140">
        <v>59529</v>
      </c>
      <c r="I16" s="115">
        <v>-186</v>
      </c>
      <c r="J16" s="116">
        <v>-0.31245275411984075</v>
      </c>
    </row>
    <row r="17" spans="1:10" s="110" customFormat="1" ht="12" customHeight="1" x14ac:dyDescent="0.2">
      <c r="A17" s="118"/>
      <c r="B17" s="121" t="s">
        <v>110</v>
      </c>
      <c r="C17" s="113">
        <v>21.063926422164187</v>
      </c>
      <c r="D17" s="115">
        <v>18551</v>
      </c>
      <c r="E17" s="114">
        <v>18286</v>
      </c>
      <c r="F17" s="114">
        <v>18148</v>
      </c>
      <c r="G17" s="114">
        <v>18002</v>
      </c>
      <c r="H17" s="140">
        <v>17768</v>
      </c>
      <c r="I17" s="115">
        <v>783</v>
      </c>
      <c r="J17" s="116">
        <v>4.4067987393066188</v>
      </c>
    </row>
    <row r="18" spans="1:10" s="110" customFormat="1" ht="12" customHeight="1" x14ac:dyDescent="0.2">
      <c r="A18" s="120"/>
      <c r="B18" s="121" t="s">
        <v>111</v>
      </c>
      <c r="C18" s="113">
        <v>1.3954808674917678</v>
      </c>
      <c r="D18" s="115">
        <v>1229</v>
      </c>
      <c r="E18" s="114">
        <v>1204</v>
      </c>
      <c r="F18" s="114">
        <v>1147</v>
      </c>
      <c r="G18" s="114">
        <v>1067</v>
      </c>
      <c r="H18" s="140">
        <v>1040</v>
      </c>
      <c r="I18" s="115">
        <v>189</v>
      </c>
      <c r="J18" s="116">
        <v>18.173076923076923</v>
      </c>
    </row>
    <row r="19" spans="1:10" s="110" customFormat="1" ht="12" customHeight="1" x14ac:dyDescent="0.2">
      <c r="A19" s="120"/>
      <c r="B19" s="121" t="s">
        <v>112</v>
      </c>
      <c r="C19" s="113">
        <v>0.41217213580106732</v>
      </c>
      <c r="D19" s="115">
        <v>363</v>
      </c>
      <c r="E19" s="114">
        <v>349</v>
      </c>
      <c r="F19" s="114">
        <v>340</v>
      </c>
      <c r="G19" s="114">
        <v>275</v>
      </c>
      <c r="H19" s="140">
        <v>258</v>
      </c>
      <c r="I19" s="115">
        <v>105</v>
      </c>
      <c r="J19" s="116">
        <v>40.697674418604649</v>
      </c>
    </row>
    <row r="20" spans="1:10" s="110" customFormat="1" ht="12" customHeight="1" x14ac:dyDescent="0.2">
      <c r="A20" s="118" t="s">
        <v>113</v>
      </c>
      <c r="B20" s="119" t="s">
        <v>181</v>
      </c>
      <c r="C20" s="113">
        <v>69.16543658453503</v>
      </c>
      <c r="D20" s="115">
        <v>60914</v>
      </c>
      <c r="E20" s="114">
        <v>61033</v>
      </c>
      <c r="F20" s="114">
        <v>61664</v>
      </c>
      <c r="G20" s="114">
        <v>60689</v>
      </c>
      <c r="H20" s="140">
        <v>61122</v>
      </c>
      <c r="I20" s="115">
        <v>-208</v>
      </c>
      <c r="J20" s="116">
        <v>-0.3403030005562645</v>
      </c>
    </row>
    <row r="21" spans="1:10" s="110" customFormat="1" ht="12" customHeight="1" x14ac:dyDescent="0.2">
      <c r="A21" s="118"/>
      <c r="B21" s="119" t="s">
        <v>182</v>
      </c>
      <c r="C21" s="113">
        <v>30.83456341546497</v>
      </c>
      <c r="D21" s="115">
        <v>27156</v>
      </c>
      <c r="E21" s="114">
        <v>27014</v>
      </c>
      <c r="F21" s="114">
        <v>26804</v>
      </c>
      <c r="G21" s="114">
        <v>26368</v>
      </c>
      <c r="H21" s="140">
        <v>26182</v>
      </c>
      <c r="I21" s="115">
        <v>974</v>
      </c>
      <c r="J21" s="116">
        <v>3.7201130547704531</v>
      </c>
    </row>
    <row r="22" spans="1:10" s="110" customFormat="1" ht="12" customHeight="1" x14ac:dyDescent="0.2">
      <c r="A22" s="118" t="s">
        <v>113</v>
      </c>
      <c r="B22" s="119" t="s">
        <v>116</v>
      </c>
      <c r="C22" s="113">
        <v>85.025547859657095</v>
      </c>
      <c r="D22" s="115">
        <v>74882</v>
      </c>
      <c r="E22" s="114">
        <v>75236</v>
      </c>
      <c r="F22" s="114">
        <v>75393</v>
      </c>
      <c r="G22" s="114">
        <v>74350</v>
      </c>
      <c r="H22" s="140">
        <v>74890</v>
      </c>
      <c r="I22" s="115">
        <v>-8</v>
      </c>
      <c r="J22" s="116">
        <v>-1.0682334089998665E-2</v>
      </c>
    </row>
    <row r="23" spans="1:10" s="110" customFormat="1" ht="12" customHeight="1" x14ac:dyDescent="0.2">
      <c r="A23" s="118"/>
      <c r="B23" s="119" t="s">
        <v>117</v>
      </c>
      <c r="C23" s="113">
        <v>14.93244010446236</v>
      </c>
      <c r="D23" s="115">
        <v>13151</v>
      </c>
      <c r="E23" s="114">
        <v>12775</v>
      </c>
      <c r="F23" s="114">
        <v>13034</v>
      </c>
      <c r="G23" s="114">
        <v>12667</v>
      </c>
      <c r="H23" s="140">
        <v>12371</v>
      </c>
      <c r="I23" s="115">
        <v>780</v>
      </c>
      <c r="J23" s="116">
        <v>6.3050683049066363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124288</v>
      </c>
      <c r="E64" s="236">
        <v>124269</v>
      </c>
      <c r="F64" s="236">
        <v>124709</v>
      </c>
      <c r="G64" s="236">
        <v>122537</v>
      </c>
      <c r="H64" s="140">
        <v>122551</v>
      </c>
      <c r="I64" s="115">
        <v>1737</v>
      </c>
      <c r="J64" s="116">
        <v>1.4173690953154197</v>
      </c>
    </row>
    <row r="65" spans="1:12" s="110" customFormat="1" ht="12" customHeight="1" x14ac:dyDescent="0.2">
      <c r="A65" s="118" t="s">
        <v>105</v>
      </c>
      <c r="B65" s="119" t="s">
        <v>106</v>
      </c>
      <c r="C65" s="113">
        <v>53.241664521112256</v>
      </c>
      <c r="D65" s="235">
        <v>66173</v>
      </c>
      <c r="E65" s="236">
        <v>66104</v>
      </c>
      <c r="F65" s="236">
        <v>66647</v>
      </c>
      <c r="G65" s="236">
        <v>65455</v>
      </c>
      <c r="H65" s="140">
        <v>65338</v>
      </c>
      <c r="I65" s="115">
        <v>835</v>
      </c>
      <c r="J65" s="116">
        <v>1.2779699409225871</v>
      </c>
    </row>
    <row r="66" spans="1:12" s="110" customFormat="1" ht="12" customHeight="1" x14ac:dyDescent="0.2">
      <c r="A66" s="118"/>
      <c r="B66" s="119" t="s">
        <v>107</v>
      </c>
      <c r="C66" s="113">
        <v>46.758335478887744</v>
      </c>
      <c r="D66" s="235">
        <v>58115</v>
      </c>
      <c r="E66" s="236">
        <v>58165</v>
      </c>
      <c r="F66" s="236">
        <v>58062</v>
      </c>
      <c r="G66" s="236">
        <v>57082</v>
      </c>
      <c r="H66" s="140">
        <v>57213</v>
      </c>
      <c r="I66" s="115">
        <v>902</v>
      </c>
      <c r="J66" s="116">
        <v>1.5765647667488158</v>
      </c>
    </row>
    <row r="67" spans="1:12" s="110" customFormat="1" ht="12" customHeight="1" x14ac:dyDescent="0.2">
      <c r="A67" s="118" t="s">
        <v>105</v>
      </c>
      <c r="B67" s="121" t="s">
        <v>108</v>
      </c>
      <c r="C67" s="113">
        <v>9.5230432543769314</v>
      </c>
      <c r="D67" s="235">
        <v>11836</v>
      </c>
      <c r="E67" s="236">
        <v>12277</v>
      </c>
      <c r="F67" s="236">
        <v>12535</v>
      </c>
      <c r="G67" s="236">
        <v>11284</v>
      </c>
      <c r="H67" s="140">
        <v>11718</v>
      </c>
      <c r="I67" s="115">
        <v>118</v>
      </c>
      <c r="J67" s="116">
        <v>1.0069977811913295</v>
      </c>
    </row>
    <row r="68" spans="1:12" s="110" customFormat="1" ht="12" customHeight="1" x14ac:dyDescent="0.2">
      <c r="A68" s="118"/>
      <c r="B68" s="121" t="s">
        <v>109</v>
      </c>
      <c r="C68" s="113">
        <v>68.593106333676616</v>
      </c>
      <c r="D68" s="235">
        <v>85253</v>
      </c>
      <c r="E68" s="236">
        <v>85250</v>
      </c>
      <c r="F68" s="236">
        <v>85714</v>
      </c>
      <c r="G68" s="236">
        <v>85319</v>
      </c>
      <c r="H68" s="140">
        <v>85284</v>
      </c>
      <c r="I68" s="115">
        <v>-31</v>
      </c>
      <c r="J68" s="116">
        <v>-3.6349139346184514E-2</v>
      </c>
    </row>
    <row r="69" spans="1:12" s="110" customFormat="1" ht="12" customHeight="1" x14ac:dyDescent="0.2">
      <c r="A69" s="118"/>
      <c r="B69" s="121" t="s">
        <v>110</v>
      </c>
      <c r="C69" s="113">
        <v>20.65122940267765</v>
      </c>
      <c r="D69" s="235">
        <v>25667</v>
      </c>
      <c r="E69" s="236">
        <v>25226</v>
      </c>
      <c r="F69" s="236">
        <v>25013</v>
      </c>
      <c r="G69" s="236">
        <v>24582</v>
      </c>
      <c r="H69" s="140">
        <v>24234</v>
      </c>
      <c r="I69" s="115">
        <v>1433</v>
      </c>
      <c r="J69" s="116">
        <v>5.9131798299909217</v>
      </c>
    </row>
    <row r="70" spans="1:12" s="110" customFormat="1" ht="12" customHeight="1" x14ac:dyDescent="0.2">
      <c r="A70" s="120"/>
      <c r="B70" s="121" t="s">
        <v>111</v>
      </c>
      <c r="C70" s="113">
        <v>1.232621009268795</v>
      </c>
      <c r="D70" s="235">
        <v>1532</v>
      </c>
      <c r="E70" s="236">
        <v>1516</v>
      </c>
      <c r="F70" s="236">
        <v>1447</v>
      </c>
      <c r="G70" s="236">
        <v>1352</v>
      </c>
      <c r="H70" s="140">
        <v>1315</v>
      </c>
      <c r="I70" s="115">
        <v>217</v>
      </c>
      <c r="J70" s="116">
        <v>16.50190114068441</v>
      </c>
    </row>
    <row r="71" spans="1:12" s="110" customFormat="1" ht="12" customHeight="1" x14ac:dyDescent="0.2">
      <c r="A71" s="120"/>
      <c r="B71" s="121" t="s">
        <v>112</v>
      </c>
      <c r="C71" s="113">
        <v>0.37091271884654997</v>
      </c>
      <c r="D71" s="235">
        <v>461</v>
      </c>
      <c r="E71" s="236">
        <v>456</v>
      </c>
      <c r="F71" s="236">
        <v>459</v>
      </c>
      <c r="G71" s="236">
        <v>369</v>
      </c>
      <c r="H71" s="140">
        <v>339</v>
      </c>
      <c r="I71" s="115">
        <v>122</v>
      </c>
      <c r="J71" s="116">
        <v>35.988200589970504</v>
      </c>
    </row>
    <row r="72" spans="1:12" s="110" customFormat="1" ht="12" customHeight="1" x14ac:dyDescent="0.2">
      <c r="A72" s="118" t="s">
        <v>113</v>
      </c>
      <c r="B72" s="119" t="s">
        <v>181</v>
      </c>
      <c r="C72" s="113">
        <v>71.066394181256442</v>
      </c>
      <c r="D72" s="235">
        <v>88327</v>
      </c>
      <c r="E72" s="236">
        <v>88404</v>
      </c>
      <c r="F72" s="236">
        <v>89083</v>
      </c>
      <c r="G72" s="236">
        <v>87431</v>
      </c>
      <c r="H72" s="140">
        <v>87717</v>
      </c>
      <c r="I72" s="115">
        <v>610</v>
      </c>
      <c r="J72" s="116">
        <v>0.69541821995736286</v>
      </c>
    </row>
    <row r="73" spans="1:12" s="110" customFormat="1" ht="12" customHeight="1" x14ac:dyDescent="0.2">
      <c r="A73" s="118"/>
      <c r="B73" s="119" t="s">
        <v>182</v>
      </c>
      <c r="C73" s="113">
        <v>28.933605818743562</v>
      </c>
      <c r="D73" s="115">
        <v>35961</v>
      </c>
      <c r="E73" s="114">
        <v>35865</v>
      </c>
      <c r="F73" s="114">
        <v>35626</v>
      </c>
      <c r="G73" s="114">
        <v>35106</v>
      </c>
      <c r="H73" s="140">
        <v>34834</v>
      </c>
      <c r="I73" s="115">
        <v>1127</v>
      </c>
      <c r="J73" s="116">
        <v>3.2353447780903717</v>
      </c>
    </row>
    <row r="74" spans="1:12" s="110" customFormat="1" ht="12" customHeight="1" x14ac:dyDescent="0.2">
      <c r="A74" s="118" t="s">
        <v>113</v>
      </c>
      <c r="B74" s="119" t="s">
        <v>116</v>
      </c>
      <c r="C74" s="113">
        <v>86.755760813594236</v>
      </c>
      <c r="D74" s="115">
        <v>107827</v>
      </c>
      <c r="E74" s="114">
        <v>108168</v>
      </c>
      <c r="F74" s="114">
        <v>108579</v>
      </c>
      <c r="G74" s="114">
        <v>106893</v>
      </c>
      <c r="H74" s="140">
        <v>107339</v>
      </c>
      <c r="I74" s="115">
        <v>488</v>
      </c>
      <c r="J74" s="116">
        <v>0.45463438265681627</v>
      </c>
    </row>
    <row r="75" spans="1:12" s="110" customFormat="1" ht="12" customHeight="1" x14ac:dyDescent="0.2">
      <c r="A75" s="142"/>
      <c r="B75" s="124" t="s">
        <v>117</v>
      </c>
      <c r="C75" s="125">
        <v>13.200791709577755</v>
      </c>
      <c r="D75" s="143">
        <v>16407</v>
      </c>
      <c r="E75" s="144">
        <v>16044</v>
      </c>
      <c r="F75" s="144">
        <v>16072</v>
      </c>
      <c r="G75" s="144">
        <v>15571</v>
      </c>
      <c r="H75" s="145">
        <v>15138</v>
      </c>
      <c r="I75" s="143">
        <v>1269</v>
      </c>
      <c r="J75" s="146">
        <v>8.3828775267538642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88070</v>
      </c>
      <c r="G11" s="114">
        <v>88047</v>
      </c>
      <c r="H11" s="114">
        <v>88468</v>
      </c>
      <c r="I11" s="114">
        <v>87057</v>
      </c>
      <c r="J11" s="140">
        <v>87304</v>
      </c>
      <c r="K11" s="114">
        <v>766</v>
      </c>
      <c r="L11" s="116">
        <v>0.8773939338403739</v>
      </c>
    </row>
    <row r="12" spans="1:17" s="110" customFormat="1" ht="24.95" customHeight="1" x14ac:dyDescent="0.2">
      <c r="A12" s="604" t="s">
        <v>185</v>
      </c>
      <c r="B12" s="605"/>
      <c r="C12" s="605"/>
      <c r="D12" s="606"/>
      <c r="E12" s="113">
        <v>52.771658907687069</v>
      </c>
      <c r="F12" s="115">
        <v>46476</v>
      </c>
      <c r="G12" s="114">
        <v>46418</v>
      </c>
      <c r="H12" s="114">
        <v>46884</v>
      </c>
      <c r="I12" s="114">
        <v>46176</v>
      </c>
      <c r="J12" s="140">
        <v>46279</v>
      </c>
      <c r="K12" s="114">
        <v>197</v>
      </c>
      <c r="L12" s="116">
        <v>0.42567903368698545</v>
      </c>
    </row>
    <row r="13" spans="1:17" s="110" customFormat="1" ht="15" customHeight="1" x14ac:dyDescent="0.2">
      <c r="A13" s="120"/>
      <c r="B13" s="612" t="s">
        <v>107</v>
      </c>
      <c r="C13" s="612"/>
      <c r="E13" s="113">
        <v>47.228341092312931</v>
      </c>
      <c r="F13" s="115">
        <v>41594</v>
      </c>
      <c r="G13" s="114">
        <v>41629</v>
      </c>
      <c r="H13" s="114">
        <v>41584</v>
      </c>
      <c r="I13" s="114">
        <v>40881</v>
      </c>
      <c r="J13" s="140">
        <v>41025</v>
      </c>
      <c r="K13" s="114">
        <v>569</v>
      </c>
      <c r="L13" s="116">
        <v>1.3869591712370506</v>
      </c>
    </row>
    <row r="14" spans="1:17" s="110" customFormat="1" ht="24.95" customHeight="1" x14ac:dyDescent="0.2">
      <c r="A14" s="604" t="s">
        <v>186</v>
      </c>
      <c r="B14" s="605"/>
      <c r="C14" s="605"/>
      <c r="D14" s="606"/>
      <c r="E14" s="113">
        <v>10.158964460088566</v>
      </c>
      <c r="F14" s="115">
        <v>8947</v>
      </c>
      <c r="G14" s="114">
        <v>9315</v>
      </c>
      <c r="H14" s="114">
        <v>9559</v>
      </c>
      <c r="I14" s="114">
        <v>8441</v>
      </c>
      <c r="J14" s="140">
        <v>8967</v>
      </c>
      <c r="K14" s="114">
        <v>-20</v>
      </c>
      <c r="L14" s="116">
        <v>-0.22304003568640571</v>
      </c>
    </row>
    <row r="15" spans="1:17" s="110" customFormat="1" ht="15" customHeight="1" x14ac:dyDescent="0.2">
      <c r="A15" s="120"/>
      <c r="B15" s="119"/>
      <c r="C15" s="258" t="s">
        <v>106</v>
      </c>
      <c r="E15" s="113">
        <v>58.522409746283671</v>
      </c>
      <c r="F15" s="115">
        <v>5236</v>
      </c>
      <c r="G15" s="114">
        <v>5486</v>
      </c>
      <c r="H15" s="114">
        <v>5694</v>
      </c>
      <c r="I15" s="114">
        <v>4950</v>
      </c>
      <c r="J15" s="140">
        <v>5293</v>
      </c>
      <c r="K15" s="114">
        <v>-57</v>
      </c>
      <c r="L15" s="116">
        <v>-1.0768940109578689</v>
      </c>
    </row>
    <row r="16" spans="1:17" s="110" customFormat="1" ht="15" customHeight="1" x14ac:dyDescent="0.2">
      <c r="A16" s="120"/>
      <c r="B16" s="119"/>
      <c r="C16" s="258" t="s">
        <v>107</v>
      </c>
      <c r="E16" s="113">
        <v>41.477590253716329</v>
      </c>
      <c r="F16" s="115">
        <v>3711</v>
      </c>
      <c r="G16" s="114">
        <v>3829</v>
      </c>
      <c r="H16" s="114">
        <v>3865</v>
      </c>
      <c r="I16" s="114">
        <v>3491</v>
      </c>
      <c r="J16" s="140">
        <v>3674</v>
      </c>
      <c r="K16" s="114">
        <v>37</v>
      </c>
      <c r="L16" s="116">
        <v>1.0070767555797495</v>
      </c>
    </row>
    <row r="17" spans="1:12" s="110" customFormat="1" ht="15" customHeight="1" x14ac:dyDescent="0.2">
      <c r="A17" s="120"/>
      <c r="B17" s="121" t="s">
        <v>109</v>
      </c>
      <c r="C17" s="258"/>
      <c r="E17" s="113">
        <v>67.381628250255474</v>
      </c>
      <c r="F17" s="115">
        <v>59343</v>
      </c>
      <c r="G17" s="114">
        <v>59242</v>
      </c>
      <c r="H17" s="114">
        <v>59614</v>
      </c>
      <c r="I17" s="114">
        <v>59547</v>
      </c>
      <c r="J17" s="140">
        <v>59529</v>
      </c>
      <c r="K17" s="114">
        <v>-186</v>
      </c>
      <c r="L17" s="116">
        <v>-0.31245275411984075</v>
      </c>
    </row>
    <row r="18" spans="1:12" s="110" customFormat="1" ht="15" customHeight="1" x14ac:dyDescent="0.2">
      <c r="A18" s="120"/>
      <c r="B18" s="119"/>
      <c r="C18" s="258" t="s">
        <v>106</v>
      </c>
      <c r="E18" s="113">
        <v>52.584129551926935</v>
      </c>
      <c r="F18" s="115">
        <v>31205</v>
      </c>
      <c r="G18" s="114">
        <v>31052</v>
      </c>
      <c r="H18" s="114">
        <v>31375</v>
      </c>
      <c r="I18" s="114">
        <v>31473</v>
      </c>
      <c r="J18" s="140">
        <v>31370</v>
      </c>
      <c r="K18" s="114">
        <v>-165</v>
      </c>
      <c r="L18" s="116">
        <v>-0.52598023589416643</v>
      </c>
    </row>
    <row r="19" spans="1:12" s="110" customFormat="1" ht="15" customHeight="1" x14ac:dyDescent="0.2">
      <c r="A19" s="120"/>
      <c r="B19" s="119"/>
      <c r="C19" s="258" t="s">
        <v>107</v>
      </c>
      <c r="E19" s="113">
        <v>47.415870448073065</v>
      </c>
      <c r="F19" s="115">
        <v>28138</v>
      </c>
      <c r="G19" s="114">
        <v>28190</v>
      </c>
      <c r="H19" s="114">
        <v>28239</v>
      </c>
      <c r="I19" s="114">
        <v>28074</v>
      </c>
      <c r="J19" s="140">
        <v>28159</v>
      </c>
      <c r="K19" s="114">
        <v>-21</v>
      </c>
      <c r="L19" s="116">
        <v>-7.4576511949998231E-2</v>
      </c>
    </row>
    <row r="20" spans="1:12" s="110" customFormat="1" ht="15" customHeight="1" x14ac:dyDescent="0.2">
      <c r="A20" s="120"/>
      <c r="B20" s="121" t="s">
        <v>110</v>
      </c>
      <c r="C20" s="258"/>
      <c r="E20" s="113">
        <v>21.063926422164187</v>
      </c>
      <c r="F20" s="115">
        <v>18551</v>
      </c>
      <c r="G20" s="114">
        <v>18286</v>
      </c>
      <c r="H20" s="114">
        <v>18148</v>
      </c>
      <c r="I20" s="114">
        <v>18002</v>
      </c>
      <c r="J20" s="140">
        <v>17768</v>
      </c>
      <c r="K20" s="114">
        <v>783</v>
      </c>
      <c r="L20" s="116">
        <v>4.4067987393066188</v>
      </c>
    </row>
    <row r="21" spans="1:12" s="110" customFormat="1" ht="15" customHeight="1" x14ac:dyDescent="0.2">
      <c r="A21" s="120"/>
      <c r="B21" s="119"/>
      <c r="C21" s="258" t="s">
        <v>106</v>
      </c>
      <c r="E21" s="113">
        <v>50.256050886744653</v>
      </c>
      <c r="F21" s="115">
        <v>9323</v>
      </c>
      <c r="G21" s="114">
        <v>9176</v>
      </c>
      <c r="H21" s="114">
        <v>9157</v>
      </c>
      <c r="I21" s="114">
        <v>9136</v>
      </c>
      <c r="J21" s="140">
        <v>9008</v>
      </c>
      <c r="K21" s="114">
        <v>315</v>
      </c>
      <c r="L21" s="116">
        <v>3.4968916518650088</v>
      </c>
    </row>
    <row r="22" spans="1:12" s="110" customFormat="1" ht="15" customHeight="1" x14ac:dyDescent="0.2">
      <c r="A22" s="120"/>
      <c r="B22" s="119"/>
      <c r="C22" s="258" t="s">
        <v>107</v>
      </c>
      <c r="E22" s="113">
        <v>49.743949113255347</v>
      </c>
      <c r="F22" s="115">
        <v>9228</v>
      </c>
      <c r="G22" s="114">
        <v>9110</v>
      </c>
      <c r="H22" s="114">
        <v>8991</v>
      </c>
      <c r="I22" s="114">
        <v>8866</v>
      </c>
      <c r="J22" s="140">
        <v>8760</v>
      </c>
      <c r="K22" s="114">
        <v>468</v>
      </c>
      <c r="L22" s="116">
        <v>5.3424657534246576</v>
      </c>
    </row>
    <row r="23" spans="1:12" s="110" customFormat="1" ht="15" customHeight="1" x14ac:dyDescent="0.2">
      <c r="A23" s="120"/>
      <c r="B23" s="121" t="s">
        <v>111</v>
      </c>
      <c r="C23" s="258"/>
      <c r="E23" s="113">
        <v>1.3954808674917678</v>
      </c>
      <c r="F23" s="115">
        <v>1229</v>
      </c>
      <c r="G23" s="114">
        <v>1204</v>
      </c>
      <c r="H23" s="114">
        <v>1147</v>
      </c>
      <c r="I23" s="114">
        <v>1067</v>
      </c>
      <c r="J23" s="140">
        <v>1040</v>
      </c>
      <c r="K23" s="114">
        <v>189</v>
      </c>
      <c r="L23" s="116">
        <v>18.173076923076923</v>
      </c>
    </row>
    <row r="24" spans="1:12" s="110" customFormat="1" ht="15" customHeight="1" x14ac:dyDescent="0.2">
      <c r="A24" s="120"/>
      <c r="B24" s="119"/>
      <c r="C24" s="258" t="s">
        <v>106</v>
      </c>
      <c r="E24" s="113">
        <v>57.933279088689993</v>
      </c>
      <c r="F24" s="115">
        <v>712</v>
      </c>
      <c r="G24" s="114">
        <v>704</v>
      </c>
      <c r="H24" s="114">
        <v>658</v>
      </c>
      <c r="I24" s="114">
        <v>617</v>
      </c>
      <c r="J24" s="140">
        <v>608</v>
      </c>
      <c r="K24" s="114">
        <v>104</v>
      </c>
      <c r="L24" s="116">
        <v>17.105263157894736</v>
      </c>
    </row>
    <row r="25" spans="1:12" s="110" customFormat="1" ht="15" customHeight="1" x14ac:dyDescent="0.2">
      <c r="A25" s="120"/>
      <c r="B25" s="119"/>
      <c r="C25" s="258" t="s">
        <v>107</v>
      </c>
      <c r="E25" s="113">
        <v>42.066720911310007</v>
      </c>
      <c r="F25" s="115">
        <v>517</v>
      </c>
      <c r="G25" s="114">
        <v>500</v>
      </c>
      <c r="H25" s="114">
        <v>489</v>
      </c>
      <c r="I25" s="114">
        <v>450</v>
      </c>
      <c r="J25" s="140">
        <v>432</v>
      </c>
      <c r="K25" s="114">
        <v>85</v>
      </c>
      <c r="L25" s="116">
        <v>19.675925925925927</v>
      </c>
    </row>
    <row r="26" spans="1:12" s="110" customFormat="1" ht="15" customHeight="1" x14ac:dyDescent="0.2">
      <c r="A26" s="120"/>
      <c r="C26" s="121" t="s">
        <v>187</v>
      </c>
      <c r="D26" s="110" t="s">
        <v>188</v>
      </c>
      <c r="E26" s="113">
        <v>0.41217213580106732</v>
      </c>
      <c r="F26" s="115">
        <v>363</v>
      </c>
      <c r="G26" s="114">
        <v>349</v>
      </c>
      <c r="H26" s="114">
        <v>340</v>
      </c>
      <c r="I26" s="114">
        <v>275</v>
      </c>
      <c r="J26" s="140">
        <v>258</v>
      </c>
      <c r="K26" s="114">
        <v>105</v>
      </c>
      <c r="L26" s="116">
        <v>40.697674418604649</v>
      </c>
    </row>
    <row r="27" spans="1:12" s="110" customFormat="1" ht="15" customHeight="1" x14ac:dyDescent="0.2">
      <c r="A27" s="120"/>
      <c r="B27" s="119"/>
      <c r="D27" s="259" t="s">
        <v>106</v>
      </c>
      <c r="E27" s="113">
        <v>55.371900826446279</v>
      </c>
      <c r="F27" s="115">
        <v>201</v>
      </c>
      <c r="G27" s="114">
        <v>187</v>
      </c>
      <c r="H27" s="114">
        <v>174</v>
      </c>
      <c r="I27" s="114">
        <v>141</v>
      </c>
      <c r="J27" s="140">
        <v>141</v>
      </c>
      <c r="K27" s="114">
        <v>60</v>
      </c>
      <c r="L27" s="116">
        <v>42.553191489361701</v>
      </c>
    </row>
    <row r="28" spans="1:12" s="110" customFormat="1" ht="15" customHeight="1" x14ac:dyDescent="0.2">
      <c r="A28" s="120"/>
      <c r="B28" s="119"/>
      <c r="D28" s="259" t="s">
        <v>107</v>
      </c>
      <c r="E28" s="113">
        <v>44.628099173553721</v>
      </c>
      <c r="F28" s="115">
        <v>162</v>
      </c>
      <c r="G28" s="114">
        <v>162</v>
      </c>
      <c r="H28" s="114">
        <v>166</v>
      </c>
      <c r="I28" s="114">
        <v>134</v>
      </c>
      <c r="J28" s="140">
        <v>117</v>
      </c>
      <c r="K28" s="114">
        <v>45</v>
      </c>
      <c r="L28" s="116">
        <v>38.46153846153846</v>
      </c>
    </row>
    <row r="29" spans="1:12" s="110" customFormat="1" ht="24.95" customHeight="1" x14ac:dyDescent="0.2">
      <c r="A29" s="604" t="s">
        <v>189</v>
      </c>
      <c r="B29" s="605"/>
      <c r="C29" s="605"/>
      <c r="D29" s="606"/>
      <c r="E29" s="113">
        <v>85.025547859657095</v>
      </c>
      <c r="F29" s="115">
        <v>74882</v>
      </c>
      <c r="G29" s="114">
        <v>75236</v>
      </c>
      <c r="H29" s="114">
        <v>75393</v>
      </c>
      <c r="I29" s="114">
        <v>74350</v>
      </c>
      <c r="J29" s="140">
        <v>74890</v>
      </c>
      <c r="K29" s="114">
        <v>-8</v>
      </c>
      <c r="L29" s="116">
        <v>-1.0682334089998665E-2</v>
      </c>
    </row>
    <row r="30" spans="1:12" s="110" customFormat="1" ht="15" customHeight="1" x14ac:dyDescent="0.2">
      <c r="A30" s="120"/>
      <c r="B30" s="119"/>
      <c r="C30" s="258" t="s">
        <v>106</v>
      </c>
      <c r="E30" s="113">
        <v>50.902753665767477</v>
      </c>
      <c r="F30" s="115">
        <v>38117</v>
      </c>
      <c r="G30" s="114">
        <v>38340</v>
      </c>
      <c r="H30" s="114">
        <v>38524</v>
      </c>
      <c r="I30" s="114">
        <v>38084</v>
      </c>
      <c r="J30" s="140">
        <v>38414</v>
      </c>
      <c r="K30" s="114">
        <v>-297</v>
      </c>
      <c r="L30" s="116">
        <v>-0.77315562034674856</v>
      </c>
    </row>
    <row r="31" spans="1:12" s="110" customFormat="1" ht="15" customHeight="1" x14ac:dyDescent="0.2">
      <c r="A31" s="120"/>
      <c r="B31" s="119"/>
      <c r="C31" s="258" t="s">
        <v>107</v>
      </c>
      <c r="E31" s="113">
        <v>49.097246334232523</v>
      </c>
      <c r="F31" s="115">
        <v>36765</v>
      </c>
      <c r="G31" s="114">
        <v>36896</v>
      </c>
      <c r="H31" s="114">
        <v>36869</v>
      </c>
      <c r="I31" s="114">
        <v>36266</v>
      </c>
      <c r="J31" s="140">
        <v>36476</v>
      </c>
      <c r="K31" s="114">
        <v>289</v>
      </c>
      <c r="L31" s="116">
        <v>0.79230178747669699</v>
      </c>
    </row>
    <row r="32" spans="1:12" s="110" customFormat="1" ht="15" customHeight="1" x14ac:dyDescent="0.2">
      <c r="A32" s="120"/>
      <c r="B32" s="119" t="s">
        <v>117</v>
      </c>
      <c r="C32" s="258"/>
      <c r="E32" s="113">
        <v>14.93244010446236</v>
      </c>
      <c r="F32" s="115">
        <v>13151</v>
      </c>
      <c r="G32" s="114">
        <v>12775</v>
      </c>
      <c r="H32" s="114">
        <v>13034</v>
      </c>
      <c r="I32" s="114">
        <v>12667</v>
      </c>
      <c r="J32" s="140">
        <v>12371</v>
      </c>
      <c r="K32" s="114">
        <v>780</v>
      </c>
      <c r="L32" s="116">
        <v>6.3050683049066363</v>
      </c>
    </row>
    <row r="33" spans="1:12" s="110" customFormat="1" ht="15" customHeight="1" x14ac:dyDescent="0.2">
      <c r="A33" s="120"/>
      <c r="B33" s="119"/>
      <c r="C33" s="258" t="s">
        <v>106</v>
      </c>
      <c r="E33" s="113">
        <v>63.364002737434419</v>
      </c>
      <c r="F33" s="115">
        <v>8333</v>
      </c>
      <c r="G33" s="114">
        <v>8051</v>
      </c>
      <c r="H33" s="114">
        <v>8330</v>
      </c>
      <c r="I33" s="114">
        <v>8065</v>
      </c>
      <c r="J33" s="140">
        <v>7833</v>
      </c>
      <c r="K33" s="114">
        <v>500</v>
      </c>
      <c r="L33" s="116">
        <v>6.383250351078769</v>
      </c>
    </row>
    <row r="34" spans="1:12" s="110" customFormat="1" ht="15" customHeight="1" x14ac:dyDescent="0.2">
      <c r="A34" s="120"/>
      <c r="B34" s="119"/>
      <c r="C34" s="258" t="s">
        <v>107</v>
      </c>
      <c r="E34" s="113">
        <v>36.635997262565581</v>
      </c>
      <c r="F34" s="115">
        <v>4818</v>
      </c>
      <c r="G34" s="114">
        <v>4724</v>
      </c>
      <c r="H34" s="114">
        <v>4704</v>
      </c>
      <c r="I34" s="114">
        <v>4602</v>
      </c>
      <c r="J34" s="140">
        <v>4538</v>
      </c>
      <c r="K34" s="114">
        <v>280</v>
      </c>
      <c r="L34" s="116">
        <v>6.1701189951520492</v>
      </c>
    </row>
    <row r="35" spans="1:12" s="110" customFormat="1" ht="24.95" customHeight="1" x14ac:dyDescent="0.2">
      <c r="A35" s="604" t="s">
        <v>190</v>
      </c>
      <c r="B35" s="605"/>
      <c r="C35" s="605"/>
      <c r="D35" s="606"/>
      <c r="E35" s="113">
        <v>69.16543658453503</v>
      </c>
      <c r="F35" s="115">
        <v>60914</v>
      </c>
      <c r="G35" s="114">
        <v>61033</v>
      </c>
      <c r="H35" s="114">
        <v>61664</v>
      </c>
      <c r="I35" s="114">
        <v>60689</v>
      </c>
      <c r="J35" s="140">
        <v>61122</v>
      </c>
      <c r="K35" s="114">
        <v>-208</v>
      </c>
      <c r="L35" s="116">
        <v>-0.3403030005562645</v>
      </c>
    </row>
    <row r="36" spans="1:12" s="110" customFormat="1" ht="15" customHeight="1" x14ac:dyDescent="0.2">
      <c r="A36" s="120"/>
      <c r="B36" s="119"/>
      <c r="C36" s="258" t="s">
        <v>106</v>
      </c>
      <c r="E36" s="113">
        <v>67.539481892504185</v>
      </c>
      <c r="F36" s="115">
        <v>41141</v>
      </c>
      <c r="G36" s="114">
        <v>41112</v>
      </c>
      <c r="H36" s="114">
        <v>41619</v>
      </c>
      <c r="I36" s="114">
        <v>41040</v>
      </c>
      <c r="J36" s="140">
        <v>41219</v>
      </c>
      <c r="K36" s="114">
        <v>-78</v>
      </c>
      <c r="L36" s="116">
        <v>-0.18923312064824474</v>
      </c>
    </row>
    <row r="37" spans="1:12" s="110" customFormat="1" ht="15" customHeight="1" x14ac:dyDescent="0.2">
      <c r="A37" s="120"/>
      <c r="B37" s="119"/>
      <c r="C37" s="258" t="s">
        <v>107</v>
      </c>
      <c r="E37" s="113">
        <v>32.460518107495815</v>
      </c>
      <c r="F37" s="115">
        <v>19773</v>
      </c>
      <c r="G37" s="114">
        <v>19921</v>
      </c>
      <c r="H37" s="114">
        <v>20045</v>
      </c>
      <c r="I37" s="114">
        <v>19649</v>
      </c>
      <c r="J37" s="140">
        <v>19903</v>
      </c>
      <c r="K37" s="114">
        <v>-130</v>
      </c>
      <c r="L37" s="116">
        <v>-0.6531678641410843</v>
      </c>
    </row>
    <row r="38" spans="1:12" s="110" customFormat="1" ht="15" customHeight="1" x14ac:dyDescent="0.2">
      <c r="A38" s="120"/>
      <c r="B38" s="119" t="s">
        <v>182</v>
      </c>
      <c r="C38" s="258"/>
      <c r="E38" s="113">
        <v>30.83456341546497</v>
      </c>
      <c r="F38" s="115">
        <v>27156</v>
      </c>
      <c r="G38" s="114">
        <v>27014</v>
      </c>
      <c r="H38" s="114">
        <v>26804</v>
      </c>
      <c r="I38" s="114">
        <v>26368</v>
      </c>
      <c r="J38" s="140">
        <v>26182</v>
      </c>
      <c r="K38" s="114">
        <v>974</v>
      </c>
      <c r="L38" s="116">
        <v>3.7201130547704531</v>
      </c>
    </row>
    <row r="39" spans="1:12" s="110" customFormat="1" ht="15" customHeight="1" x14ac:dyDescent="0.2">
      <c r="A39" s="120"/>
      <c r="B39" s="119"/>
      <c r="C39" s="258" t="s">
        <v>106</v>
      </c>
      <c r="E39" s="113">
        <v>19.64575047871557</v>
      </c>
      <c r="F39" s="115">
        <v>5335</v>
      </c>
      <c r="G39" s="114">
        <v>5306</v>
      </c>
      <c r="H39" s="114">
        <v>5265</v>
      </c>
      <c r="I39" s="114">
        <v>5136</v>
      </c>
      <c r="J39" s="140">
        <v>5060</v>
      </c>
      <c r="K39" s="114">
        <v>275</v>
      </c>
      <c r="L39" s="116">
        <v>5.4347826086956523</v>
      </c>
    </row>
    <row r="40" spans="1:12" s="110" customFormat="1" ht="15" customHeight="1" x14ac:dyDescent="0.2">
      <c r="A40" s="120"/>
      <c r="B40" s="119"/>
      <c r="C40" s="258" t="s">
        <v>107</v>
      </c>
      <c r="E40" s="113">
        <v>80.35424952128443</v>
      </c>
      <c r="F40" s="115">
        <v>21821</v>
      </c>
      <c r="G40" s="114">
        <v>21708</v>
      </c>
      <c r="H40" s="114">
        <v>21539</v>
      </c>
      <c r="I40" s="114">
        <v>21232</v>
      </c>
      <c r="J40" s="140">
        <v>21122</v>
      </c>
      <c r="K40" s="114">
        <v>699</v>
      </c>
      <c r="L40" s="116">
        <v>3.3093457058990627</v>
      </c>
    </row>
    <row r="41" spans="1:12" s="110" customFormat="1" ht="24.75" customHeight="1" x14ac:dyDescent="0.2">
      <c r="A41" s="604" t="s">
        <v>517</v>
      </c>
      <c r="B41" s="605"/>
      <c r="C41" s="605"/>
      <c r="D41" s="606"/>
      <c r="E41" s="113">
        <v>4.3556262064267059</v>
      </c>
      <c r="F41" s="115">
        <v>3836</v>
      </c>
      <c r="G41" s="114">
        <v>4274</v>
      </c>
      <c r="H41" s="114">
        <v>4365</v>
      </c>
      <c r="I41" s="114">
        <v>3340</v>
      </c>
      <c r="J41" s="140">
        <v>3863</v>
      </c>
      <c r="K41" s="114">
        <v>-27</v>
      </c>
      <c r="L41" s="116">
        <v>-0.69893864871861244</v>
      </c>
    </row>
    <row r="42" spans="1:12" s="110" customFormat="1" ht="15" customHeight="1" x14ac:dyDescent="0.2">
      <c r="A42" s="120"/>
      <c r="B42" s="119"/>
      <c r="C42" s="258" t="s">
        <v>106</v>
      </c>
      <c r="E42" s="113">
        <v>58.96767466110532</v>
      </c>
      <c r="F42" s="115">
        <v>2262</v>
      </c>
      <c r="G42" s="114">
        <v>2559</v>
      </c>
      <c r="H42" s="114">
        <v>2628</v>
      </c>
      <c r="I42" s="114">
        <v>1951</v>
      </c>
      <c r="J42" s="140">
        <v>2232</v>
      </c>
      <c r="K42" s="114">
        <v>30</v>
      </c>
      <c r="L42" s="116">
        <v>1.3440860215053763</v>
      </c>
    </row>
    <row r="43" spans="1:12" s="110" customFormat="1" ht="15" customHeight="1" x14ac:dyDescent="0.2">
      <c r="A43" s="123"/>
      <c r="B43" s="124"/>
      <c r="C43" s="260" t="s">
        <v>107</v>
      </c>
      <c r="D43" s="261"/>
      <c r="E43" s="125">
        <v>41.03232533889468</v>
      </c>
      <c r="F43" s="143">
        <v>1574</v>
      </c>
      <c r="G43" s="144">
        <v>1715</v>
      </c>
      <c r="H43" s="144">
        <v>1737</v>
      </c>
      <c r="I43" s="144">
        <v>1389</v>
      </c>
      <c r="J43" s="145">
        <v>1631</v>
      </c>
      <c r="K43" s="144">
        <v>-57</v>
      </c>
      <c r="L43" s="146">
        <v>-3.4947884733292458</v>
      </c>
    </row>
    <row r="44" spans="1:12" s="110" customFormat="1" ht="45.75" customHeight="1" x14ac:dyDescent="0.2">
      <c r="A44" s="604" t="s">
        <v>191</v>
      </c>
      <c r="B44" s="605"/>
      <c r="C44" s="605"/>
      <c r="D44" s="606"/>
      <c r="E44" s="113">
        <v>1.5623935505847621</v>
      </c>
      <c r="F44" s="115">
        <v>1376</v>
      </c>
      <c r="G44" s="114">
        <v>1434</v>
      </c>
      <c r="H44" s="114">
        <v>1417</v>
      </c>
      <c r="I44" s="114">
        <v>1212</v>
      </c>
      <c r="J44" s="140">
        <v>1362</v>
      </c>
      <c r="K44" s="114">
        <v>14</v>
      </c>
      <c r="L44" s="116">
        <v>1.0279001468428781</v>
      </c>
    </row>
    <row r="45" spans="1:12" s="110" customFormat="1" ht="15" customHeight="1" x14ac:dyDescent="0.2">
      <c r="A45" s="120"/>
      <c r="B45" s="119"/>
      <c r="C45" s="258" t="s">
        <v>106</v>
      </c>
      <c r="E45" s="113">
        <v>62.645348837209305</v>
      </c>
      <c r="F45" s="115">
        <v>862</v>
      </c>
      <c r="G45" s="114">
        <v>899</v>
      </c>
      <c r="H45" s="114">
        <v>886</v>
      </c>
      <c r="I45" s="114">
        <v>751</v>
      </c>
      <c r="J45" s="140">
        <v>862</v>
      </c>
      <c r="K45" s="114">
        <v>0</v>
      </c>
      <c r="L45" s="116">
        <v>0</v>
      </c>
    </row>
    <row r="46" spans="1:12" s="110" customFormat="1" ht="15" customHeight="1" x14ac:dyDescent="0.2">
      <c r="A46" s="123"/>
      <c r="B46" s="124"/>
      <c r="C46" s="260" t="s">
        <v>107</v>
      </c>
      <c r="D46" s="261"/>
      <c r="E46" s="125">
        <v>37.354651162790695</v>
      </c>
      <c r="F46" s="143">
        <v>514</v>
      </c>
      <c r="G46" s="144">
        <v>535</v>
      </c>
      <c r="H46" s="144">
        <v>531</v>
      </c>
      <c r="I46" s="144">
        <v>461</v>
      </c>
      <c r="J46" s="145">
        <v>500</v>
      </c>
      <c r="K46" s="144">
        <v>14</v>
      </c>
      <c r="L46" s="146">
        <v>2.8</v>
      </c>
    </row>
    <row r="47" spans="1:12" s="110" customFormat="1" ht="39" customHeight="1" x14ac:dyDescent="0.2">
      <c r="A47" s="604" t="s">
        <v>518</v>
      </c>
      <c r="B47" s="607"/>
      <c r="C47" s="607"/>
      <c r="D47" s="608"/>
      <c r="E47" s="113">
        <v>0.16009992051776994</v>
      </c>
      <c r="F47" s="115">
        <v>141</v>
      </c>
      <c r="G47" s="114">
        <v>145</v>
      </c>
      <c r="H47" s="114">
        <v>145</v>
      </c>
      <c r="I47" s="114">
        <v>140</v>
      </c>
      <c r="J47" s="140">
        <v>156</v>
      </c>
      <c r="K47" s="114">
        <v>-15</v>
      </c>
      <c r="L47" s="116">
        <v>-9.615384615384615</v>
      </c>
    </row>
    <row r="48" spans="1:12" s="110" customFormat="1" ht="15" customHeight="1" x14ac:dyDescent="0.2">
      <c r="A48" s="120"/>
      <c r="B48" s="119"/>
      <c r="C48" s="258" t="s">
        <v>106</v>
      </c>
      <c r="E48" s="113">
        <v>50.354609929078016</v>
      </c>
      <c r="F48" s="115">
        <v>71</v>
      </c>
      <c r="G48" s="114">
        <v>72</v>
      </c>
      <c r="H48" s="114">
        <v>72</v>
      </c>
      <c r="I48" s="114">
        <v>66</v>
      </c>
      <c r="J48" s="140">
        <v>72</v>
      </c>
      <c r="K48" s="114">
        <v>-1</v>
      </c>
      <c r="L48" s="116">
        <v>-1.3888888888888888</v>
      </c>
    </row>
    <row r="49" spans="1:12" s="110" customFormat="1" ht="15" customHeight="1" x14ac:dyDescent="0.2">
      <c r="A49" s="123"/>
      <c r="B49" s="124"/>
      <c r="C49" s="260" t="s">
        <v>107</v>
      </c>
      <c r="D49" s="261"/>
      <c r="E49" s="125">
        <v>49.645390070921984</v>
      </c>
      <c r="F49" s="143">
        <v>70</v>
      </c>
      <c r="G49" s="144">
        <v>73</v>
      </c>
      <c r="H49" s="144">
        <v>73</v>
      </c>
      <c r="I49" s="144">
        <v>74</v>
      </c>
      <c r="J49" s="145">
        <v>84</v>
      </c>
      <c r="K49" s="144">
        <v>-14</v>
      </c>
      <c r="L49" s="146">
        <v>-16.666666666666668</v>
      </c>
    </row>
    <row r="50" spans="1:12" s="110" customFormat="1" ht="24.95" customHeight="1" x14ac:dyDescent="0.2">
      <c r="A50" s="609" t="s">
        <v>192</v>
      </c>
      <c r="B50" s="610"/>
      <c r="C50" s="610"/>
      <c r="D50" s="611"/>
      <c r="E50" s="262">
        <v>14.050187350970818</v>
      </c>
      <c r="F50" s="263">
        <v>12374</v>
      </c>
      <c r="G50" s="264">
        <v>12596</v>
      </c>
      <c r="H50" s="264">
        <v>12785</v>
      </c>
      <c r="I50" s="264">
        <v>11922</v>
      </c>
      <c r="J50" s="265">
        <v>11974</v>
      </c>
      <c r="K50" s="263">
        <v>400</v>
      </c>
      <c r="L50" s="266">
        <v>3.3405712376816434</v>
      </c>
    </row>
    <row r="51" spans="1:12" s="110" customFormat="1" ht="15" customHeight="1" x14ac:dyDescent="0.2">
      <c r="A51" s="120"/>
      <c r="B51" s="119"/>
      <c r="C51" s="258" t="s">
        <v>106</v>
      </c>
      <c r="E51" s="113">
        <v>57.386455471149183</v>
      </c>
      <c r="F51" s="115">
        <v>7101</v>
      </c>
      <c r="G51" s="114">
        <v>7145</v>
      </c>
      <c r="H51" s="114">
        <v>7367</v>
      </c>
      <c r="I51" s="114">
        <v>6824</v>
      </c>
      <c r="J51" s="140">
        <v>6790</v>
      </c>
      <c r="K51" s="114">
        <v>311</v>
      </c>
      <c r="L51" s="116">
        <v>4.580265095729013</v>
      </c>
    </row>
    <row r="52" spans="1:12" s="110" customFormat="1" ht="15" customHeight="1" x14ac:dyDescent="0.2">
      <c r="A52" s="120"/>
      <c r="B52" s="119"/>
      <c r="C52" s="258" t="s">
        <v>107</v>
      </c>
      <c r="E52" s="113">
        <v>42.613544528850817</v>
      </c>
      <c r="F52" s="115">
        <v>5273</v>
      </c>
      <c r="G52" s="114">
        <v>5451</v>
      </c>
      <c r="H52" s="114">
        <v>5418</v>
      </c>
      <c r="I52" s="114">
        <v>5098</v>
      </c>
      <c r="J52" s="140">
        <v>5184</v>
      </c>
      <c r="K52" s="114">
        <v>89</v>
      </c>
      <c r="L52" s="116">
        <v>1.716820987654321</v>
      </c>
    </row>
    <row r="53" spans="1:12" s="110" customFormat="1" ht="15" customHeight="1" x14ac:dyDescent="0.2">
      <c r="A53" s="120"/>
      <c r="B53" s="119"/>
      <c r="C53" s="258" t="s">
        <v>187</v>
      </c>
      <c r="D53" s="110" t="s">
        <v>193</v>
      </c>
      <c r="E53" s="113">
        <v>21.189591078066915</v>
      </c>
      <c r="F53" s="115">
        <v>2622</v>
      </c>
      <c r="G53" s="114">
        <v>3102</v>
      </c>
      <c r="H53" s="114">
        <v>3176</v>
      </c>
      <c r="I53" s="114">
        <v>2378</v>
      </c>
      <c r="J53" s="140">
        <v>2620</v>
      </c>
      <c r="K53" s="114">
        <v>2</v>
      </c>
      <c r="L53" s="116">
        <v>7.6335877862595422E-2</v>
      </c>
    </row>
    <row r="54" spans="1:12" s="110" customFormat="1" ht="15" customHeight="1" x14ac:dyDescent="0.2">
      <c r="A54" s="120"/>
      <c r="B54" s="119"/>
      <c r="D54" s="267" t="s">
        <v>194</v>
      </c>
      <c r="E54" s="113">
        <v>61.136536994660567</v>
      </c>
      <c r="F54" s="115">
        <v>1603</v>
      </c>
      <c r="G54" s="114">
        <v>1873</v>
      </c>
      <c r="H54" s="114">
        <v>1943</v>
      </c>
      <c r="I54" s="114">
        <v>1443</v>
      </c>
      <c r="J54" s="140">
        <v>1576</v>
      </c>
      <c r="K54" s="114">
        <v>27</v>
      </c>
      <c r="L54" s="116">
        <v>1.7131979695431472</v>
      </c>
    </row>
    <row r="55" spans="1:12" s="110" customFormat="1" ht="15" customHeight="1" x14ac:dyDescent="0.2">
      <c r="A55" s="120"/>
      <c r="B55" s="119"/>
      <c r="D55" s="267" t="s">
        <v>195</v>
      </c>
      <c r="E55" s="113">
        <v>38.863463005339433</v>
      </c>
      <c r="F55" s="115">
        <v>1019</v>
      </c>
      <c r="G55" s="114">
        <v>1229</v>
      </c>
      <c r="H55" s="114">
        <v>1233</v>
      </c>
      <c r="I55" s="114">
        <v>935</v>
      </c>
      <c r="J55" s="140">
        <v>1044</v>
      </c>
      <c r="K55" s="114">
        <v>-25</v>
      </c>
      <c r="L55" s="116">
        <v>-2.3946360153256707</v>
      </c>
    </row>
    <row r="56" spans="1:12" s="110" customFormat="1" ht="15" customHeight="1" x14ac:dyDescent="0.2">
      <c r="A56" s="120"/>
      <c r="B56" s="119" t="s">
        <v>196</v>
      </c>
      <c r="C56" s="258"/>
      <c r="E56" s="113">
        <v>62.610423526740092</v>
      </c>
      <c r="F56" s="115">
        <v>55141</v>
      </c>
      <c r="G56" s="114">
        <v>54881</v>
      </c>
      <c r="H56" s="114">
        <v>55088</v>
      </c>
      <c r="I56" s="114">
        <v>55048</v>
      </c>
      <c r="J56" s="140">
        <v>55274</v>
      </c>
      <c r="K56" s="114">
        <v>-133</v>
      </c>
      <c r="L56" s="116">
        <v>-0.2406194594203423</v>
      </c>
    </row>
    <row r="57" spans="1:12" s="110" customFormat="1" ht="15" customHeight="1" x14ac:dyDescent="0.2">
      <c r="A57" s="120"/>
      <c r="B57" s="119"/>
      <c r="C57" s="258" t="s">
        <v>106</v>
      </c>
      <c r="E57" s="113">
        <v>50.744455124136309</v>
      </c>
      <c r="F57" s="115">
        <v>27981</v>
      </c>
      <c r="G57" s="114">
        <v>27853</v>
      </c>
      <c r="H57" s="114">
        <v>28018</v>
      </c>
      <c r="I57" s="114">
        <v>28151</v>
      </c>
      <c r="J57" s="140">
        <v>28309</v>
      </c>
      <c r="K57" s="114">
        <v>-328</v>
      </c>
      <c r="L57" s="116">
        <v>-1.1586421279451764</v>
      </c>
    </row>
    <row r="58" spans="1:12" s="110" customFormat="1" ht="15" customHeight="1" x14ac:dyDescent="0.2">
      <c r="A58" s="120"/>
      <c r="B58" s="119"/>
      <c r="C58" s="258" t="s">
        <v>107</v>
      </c>
      <c r="E58" s="113">
        <v>49.255544875863691</v>
      </c>
      <c r="F58" s="115">
        <v>27160</v>
      </c>
      <c r="G58" s="114">
        <v>27028</v>
      </c>
      <c r="H58" s="114">
        <v>27070</v>
      </c>
      <c r="I58" s="114">
        <v>26897</v>
      </c>
      <c r="J58" s="140">
        <v>26965</v>
      </c>
      <c r="K58" s="114">
        <v>195</v>
      </c>
      <c r="L58" s="116">
        <v>0.72315965139996297</v>
      </c>
    </row>
    <row r="59" spans="1:12" s="110" customFormat="1" ht="15" customHeight="1" x14ac:dyDescent="0.2">
      <c r="A59" s="120"/>
      <c r="B59" s="119"/>
      <c r="C59" s="258" t="s">
        <v>105</v>
      </c>
      <c r="D59" s="110" t="s">
        <v>197</v>
      </c>
      <c r="E59" s="113">
        <v>92.201809905514949</v>
      </c>
      <c r="F59" s="115">
        <v>50841</v>
      </c>
      <c r="G59" s="114">
        <v>50610</v>
      </c>
      <c r="H59" s="114">
        <v>50838</v>
      </c>
      <c r="I59" s="114">
        <v>50828</v>
      </c>
      <c r="J59" s="140">
        <v>51065</v>
      </c>
      <c r="K59" s="114">
        <v>-224</v>
      </c>
      <c r="L59" s="116">
        <v>-0.43865661411925977</v>
      </c>
    </row>
    <row r="60" spans="1:12" s="110" customFormat="1" ht="15" customHeight="1" x14ac:dyDescent="0.2">
      <c r="A60" s="120"/>
      <c r="B60" s="119"/>
      <c r="C60" s="258"/>
      <c r="D60" s="267" t="s">
        <v>198</v>
      </c>
      <c r="E60" s="113">
        <v>48.78739599929191</v>
      </c>
      <c r="F60" s="115">
        <v>24804</v>
      </c>
      <c r="G60" s="114">
        <v>24695</v>
      </c>
      <c r="H60" s="114">
        <v>24865</v>
      </c>
      <c r="I60" s="114">
        <v>25005</v>
      </c>
      <c r="J60" s="140">
        <v>25175</v>
      </c>
      <c r="K60" s="114">
        <v>-371</v>
      </c>
      <c r="L60" s="116">
        <v>-1.4736842105263157</v>
      </c>
    </row>
    <row r="61" spans="1:12" s="110" customFormat="1" ht="15" customHeight="1" x14ac:dyDescent="0.2">
      <c r="A61" s="120"/>
      <c r="B61" s="119"/>
      <c r="C61" s="258"/>
      <c r="D61" s="267" t="s">
        <v>199</v>
      </c>
      <c r="E61" s="113">
        <v>51.21260400070809</v>
      </c>
      <c r="F61" s="115">
        <v>26037</v>
      </c>
      <c r="G61" s="114">
        <v>25915</v>
      </c>
      <c r="H61" s="114">
        <v>25973</v>
      </c>
      <c r="I61" s="114">
        <v>25823</v>
      </c>
      <c r="J61" s="140">
        <v>25890</v>
      </c>
      <c r="K61" s="114">
        <v>147</v>
      </c>
      <c r="L61" s="116">
        <v>0.56778679026651213</v>
      </c>
    </row>
    <row r="62" spans="1:12" s="110" customFormat="1" ht="15" customHeight="1" x14ac:dyDescent="0.2">
      <c r="A62" s="120"/>
      <c r="B62" s="119"/>
      <c r="C62" s="258"/>
      <c r="D62" s="258" t="s">
        <v>200</v>
      </c>
      <c r="E62" s="113">
        <v>7.7981900944850473</v>
      </c>
      <c r="F62" s="115">
        <v>4300</v>
      </c>
      <c r="G62" s="114">
        <v>4271</v>
      </c>
      <c r="H62" s="114">
        <v>4250</v>
      </c>
      <c r="I62" s="114">
        <v>4220</v>
      </c>
      <c r="J62" s="140">
        <v>4209</v>
      </c>
      <c r="K62" s="114">
        <v>91</v>
      </c>
      <c r="L62" s="116">
        <v>2.1620337372297458</v>
      </c>
    </row>
    <row r="63" spans="1:12" s="110" customFormat="1" ht="15" customHeight="1" x14ac:dyDescent="0.2">
      <c r="A63" s="120"/>
      <c r="B63" s="119"/>
      <c r="C63" s="258"/>
      <c r="D63" s="267" t="s">
        <v>198</v>
      </c>
      <c r="E63" s="113">
        <v>73.883720930232556</v>
      </c>
      <c r="F63" s="115">
        <v>3177</v>
      </c>
      <c r="G63" s="114">
        <v>3158</v>
      </c>
      <c r="H63" s="114">
        <v>3153</v>
      </c>
      <c r="I63" s="114">
        <v>3146</v>
      </c>
      <c r="J63" s="140">
        <v>3134</v>
      </c>
      <c r="K63" s="114">
        <v>43</v>
      </c>
      <c r="L63" s="116">
        <v>1.372048500319081</v>
      </c>
    </row>
    <row r="64" spans="1:12" s="110" customFormat="1" ht="15" customHeight="1" x14ac:dyDescent="0.2">
      <c r="A64" s="120"/>
      <c r="B64" s="119"/>
      <c r="C64" s="258"/>
      <c r="D64" s="267" t="s">
        <v>199</v>
      </c>
      <c r="E64" s="113">
        <v>26.11627906976744</v>
      </c>
      <c r="F64" s="115">
        <v>1123</v>
      </c>
      <c r="G64" s="114">
        <v>1113</v>
      </c>
      <c r="H64" s="114">
        <v>1097</v>
      </c>
      <c r="I64" s="114">
        <v>1074</v>
      </c>
      <c r="J64" s="140">
        <v>1075</v>
      </c>
      <c r="K64" s="114">
        <v>48</v>
      </c>
      <c r="L64" s="116">
        <v>4.4651162790697674</v>
      </c>
    </row>
    <row r="65" spans="1:12" s="110" customFormat="1" ht="15" customHeight="1" x14ac:dyDescent="0.2">
      <c r="A65" s="120"/>
      <c r="B65" s="119" t="s">
        <v>201</v>
      </c>
      <c r="C65" s="258"/>
      <c r="E65" s="113">
        <v>13.910525718178722</v>
      </c>
      <c r="F65" s="115">
        <v>12251</v>
      </c>
      <c r="G65" s="114">
        <v>12171</v>
      </c>
      <c r="H65" s="114">
        <v>12017</v>
      </c>
      <c r="I65" s="114">
        <v>11806</v>
      </c>
      <c r="J65" s="140">
        <v>11651</v>
      </c>
      <c r="K65" s="114">
        <v>600</v>
      </c>
      <c r="L65" s="116">
        <v>5.1497725517122994</v>
      </c>
    </row>
    <row r="66" spans="1:12" s="110" customFormat="1" ht="15" customHeight="1" x14ac:dyDescent="0.2">
      <c r="A66" s="120"/>
      <c r="B66" s="119"/>
      <c r="C66" s="258" t="s">
        <v>106</v>
      </c>
      <c r="E66" s="113">
        <v>50.722390008978856</v>
      </c>
      <c r="F66" s="115">
        <v>6214</v>
      </c>
      <c r="G66" s="114">
        <v>6199</v>
      </c>
      <c r="H66" s="114">
        <v>6143</v>
      </c>
      <c r="I66" s="114">
        <v>6092</v>
      </c>
      <c r="J66" s="140">
        <v>6008</v>
      </c>
      <c r="K66" s="114">
        <v>206</v>
      </c>
      <c r="L66" s="116">
        <v>3.4287616511318242</v>
      </c>
    </row>
    <row r="67" spans="1:12" s="110" customFormat="1" ht="15" customHeight="1" x14ac:dyDescent="0.2">
      <c r="A67" s="120"/>
      <c r="B67" s="119"/>
      <c r="C67" s="258" t="s">
        <v>107</v>
      </c>
      <c r="E67" s="113">
        <v>49.277609991021144</v>
      </c>
      <c r="F67" s="115">
        <v>6037</v>
      </c>
      <c r="G67" s="114">
        <v>5972</v>
      </c>
      <c r="H67" s="114">
        <v>5874</v>
      </c>
      <c r="I67" s="114">
        <v>5714</v>
      </c>
      <c r="J67" s="140">
        <v>5643</v>
      </c>
      <c r="K67" s="114">
        <v>394</v>
      </c>
      <c r="L67" s="116">
        <v>6.9821017189438246</v>
      </c>
    </row>
    <row r="68" spans="1:12" s="110" customFormat="1" ht="15" customHeight="1" x14ac:dyDescent="0.2">
      <c r="A68" s="120"/>
      <c r="B68" s="119"/>
      <c r="C68" s="258" t="s">
        <v>105</v>
      </c>
      <c r="D68" s="110" t="s">
        <v>202</v>
      </c>
      <c r="E68" s="113">
        <v>18.055668924985717</v>
      </c>
      <c r="F68" s="115">
        <v>2212</v>
      </c>
      <c r="G68" s="114">
        <v>2195</v>
      </c>
      <c r="H68" s="114">
        <v>2123</v>
      </c>
      <c r="I68" s="114">
        <v>2034</v>
      </c>
      <c r="J68" s="140">
        <v>1918</v>
      </c>
      <c r="K68" s="114">
        <v>294</v>
      </c>
      <c r="L68" s="116">
        <v>15.328467153284672</v>
      </c>
    </row>
    <row r="69" spans="1:12" s="110" customFormat="1" ht="15" customHeight="1" x14ac:dyDescent="0.2">
      <c r="A69" s="120"/>
      <c r="B69" s="119"/>
      <c r="C69" s="258"/>
      <c r="D69" s="267" t="s">
        <v>198</v>
      </c>
      <c r="E69" s="113">
        <v>49.050632911392405</v>
      </c>
      <c r="F69" s="115">
        <v>1085</v>
      </c>
      <c r="G69" s="114">
        <v>1090</v>
      </c>
      <c r="H69" s="114">
        <v>1057</v>
      </c>
      <c r="I69" s="114">
        <v>1009</v>
      </c>
      <c r="J69" s="140">
        <v>958</v>
      </c>
      <c r="K69" s="114">
        <v>127</v>
      </c>
      <c r="L69" s="116">
        <v>13.256784968684761</v>
      </c>
    </row>
    <row r="70" spans="1:12" s="110" customFormat="1" ht="15" customHeight="1" x14ac:dyDescent="0.2">
      <c r="A70" s="120"/>
      <c r="B70" s="119"/>
      <c r="C70" s="258"/>
      <c r="D70" s="267" t="s">
        <v>199</v>
      </c>
      <c r="E70" s="113">
        <v>50.949367088607595</v>
      </c>
      <c r="F70" s="115">
        <v>1127</v>
      </c>
      <c r="G70" s="114">
        <v>1105</v>
      </c>
      <c r="H70" s="114">
        <v>1066</v>
      </c>
      <c r="I70" s="114">
        <v>1025</v>
      </c>
      <c r="J70" s="140">
        <v>960</v>
      </c>
      <c r="K70" s="114">
        <v>167</v>
      </c>
      <c r="L70" s="116">
        <v>17.395833333333332</v>
      </c>
    </row>
    <row r="71" spans="1:12" s="110" customFormat="1" ht="15" customHeight="1" x14ac:dyDescent="0.2">
      <c r="A71" s="120"/>
      <c r="B71" s="119"/>
      <c r="C71" s="258"/>
      <c r="D71" s="110" t="s">
        <v>203</v>
      </c>
      <c r="E71" s="113">
        <v>74.483715615051835</v>
      </c>
      <c r="F71" s="115">
        <v>9125</v>
      </c>
      <c r="G71" s="114">
        <v>9064</v>
      </c>
      <c r="H71" s="114">
        <v>8981</v>
      </c>
      <c r="I71" s="114">
        <v>8892</v>
      </c>
      <c r="J71" s="140">
        <v>8872</v>
      </c>
      <c r="K71" s="114">
        <v>253</v>
      </c>
      <c r="L71" s="116">
        <v>2.851668169522092</v>
      </c>
    </row>
    <row r="72" spans="1:12" s="110" customFormat="1" ht="15" customHeight="1" x14ac:dyDescent="0.2">
      <c r="A72" s="120"/>
      <c r="B72" s="119"/>
      <c r="C72" s="258"/>
      <c r="D72" s="267" t="s">
        <v>198</v>
      </c>
      <c r="E72" s="113">
        <v>50.476712328767121</v>
      </c>
      <c r="F72" s="115">
        <v>4606</v>
      </c>
      <c r="G72" s="114">
        <v>4596</v>
      </c>
      <c r="H72" s="114">
        <v>4573</v>
      </c>
      <c r="I72" s="114">
        <v>4590</v>
      </c>
      <c r="J72" s="140">
        <v>4562</v>
      </c>
      <c r="K72" s="114">
        <v>44</v>
      </c>
      <c r="L72" s="116">
        <v>0.96448925909688732</v>
      </c>
    </row>
    <row r="73" spans="1:12" s="110" customFormat="1" ht="15" customHeight="1" x14ac:dyDescent="0.2">
      <c r="A73" s="120"/>
      <c r="B73" s="119"/>
      <c r="C73" s="258"/>
      <c r="D73" s="267" t="s">
        <v>199</v>
      </c>
      <c r="E73" s="113">
        <v>49.523287671232879</v>
      </c>
      <c r="F73" s="115">
        <v>4519</v>
      </c>
      <c r="G73" s="114">
        <v>4468</v>
      </c>
      <c r="H73" s="114">
        <v>4408</v>
      </c>
      <c r="I73" s="114">
        <v>4302</v>
      </c>
      <c r="J73" s="140">
        <v>4310</v>
      </c>
      <c r="K73" s="114">
        <v>209</v>
      </c>
      <c r="L73" s="116">
        <v>4.8491879350348031</v>
      </c>
    </row>
    <row r="74" spans="1:12" s="110" customFormat="1" ht="15" customHeight="1" x14ac:dyDescent="0.2">
      <c r="A74" s="120"/>
      <c r="B74" s="119"/>
      <c r="C74" s="258"/>
      <c r="D74" s="110" t="s">
        <v>204</v>
      </c>
      <c r="E74" s="113">
        <v>7.4606154599624519</v>
      </c>
      <c r="F74" s="115">
        <v>914</v>
      </c>
      <c r="G74" s="114">
        <v>912</v>
      </c>
      <c r="H74" s="114">
        <v>913</v>
      </c>
      <c r="I74" s="114">
        <v>880</v>
      </c>
      <c r="J74" s="140">
        <v>861</v>
      </c>
      <c r="K74" s="114">
        <v>53</v>
      </c>
      <c r="L74" s="116">
        <v>6.1556329849012776</v>
      </c>
    </row>
    <row r="75" spans="1:12" s="110" customFormat="1" ht="15" customHeight="1" x14ac:dyDescent="0.2">
      <c r="A75" s="120"/>
      <c r="B75" s="119"/>
      <c r="C75" s="258"/>
      <c r="D75" s="267" t="s">
        <v>198</v>
      </c>
      <c r="E75" s="113">
        <v>57.221006564551423</v>
      </c>
      <c r="F75" s="115">
        <v>523</v>
      </c>
      <c r="G75" s="114">
        <v>513</v>
      </c>
      <c r="H75" s="114">
        <v>513</v>
      </c>
      <c r="I75" s="114">
        <v>493</v>
      </c>
      <c r="J75" s="140">
        <v>488</v>
      </c>
      <c r="K75" s="114">
        <v>35</v>
      </c>
      <c r="L75" s="116">
        <v>7.1721311475409832</v>
      </c>
    </row>
    <row r="76" spans="1:12" s="110" customFormat="1" ht="15" customHeight="1" x14ac:dyDescent="0.2">
      <c r="A76" s="120"/>
      <c r="B76" s="119"/>
      <c r="C76" s="258"/>
      <c r="D76" s="267" t="s">
        <v>199</v>
      </c>
      <c r="E76" s="113">
        <v>42.778993435448577</v>
      </c>
      <c r="F76" s="115">
        <v>391</v>
      </c>
      <c r="G76" s="114">
        <v>399</v>
      </c>
      <c r="H76" s="114">
        <v>400</v>
      </c>
      <c r="I76" s="114">
        <v>387</v>
      </c>
      <c r="J76" s="140">
        <v>373</v>
      </c>
      <c r="K76" s="114">
        <v>18</v>
      </c>
      <c r="L76" s="116">
        <v>4.8257372654155493</v>
      </c>
    </row>
    <row r="77" spans="1:12" s="110" customFormat="1" ht="15" customHeight="1" x14ac:dyDescent="0.2">
      <c r="A77" s="534"/>
      <c r="B77" s="119" t="s">
        <v>205</v>
      </c>
      <c r="C77" s="268"/>
      <c r="D77" s="182"/>
      <c r="E77" s="113">
        <v>9.4288634041103663</v>
      </c>
      <c r="F77" s="115">
        <v>8304</v>
      </c>
      <c r="G77" s="114">
        <v>8399</v>
      </c>
      <c r="H77" s="114">
        <v>8578</v>
      </c>
      <c r="I77" s="114">
        <v>8281</v>
      </c>
      <c r="J77" s="140">
        <v>8405</v>
      </c>
      <c r="K77" s="114">
        <v>-101</v>
      </c>
      <c r="L77" s="116">
        <v>-1.2016656751933372</v>
      </c>
    </row>
    <row r="78" spans="1:12" s="110" customFormat="1" ht="15" customHeight="1" x14ac:dyDescent="0.2">
      <c r="A78" s="120"/>
      <c r="B78" s="119"/>
      <c r="C78" s="268" t="s">
        <v>106</v>
      </c>
      <c r="D78" s="182"/>
      <c r="E78" s="113">
        <v>62.379576107899808</v>
      </c>
      <c r="F78" s="115">
        <v>5180</v>
      </c>
      <c r="G78" s="114">
        <v>5221</v>
      </c>
      <c r="H78" s="114">
        <v>5356</v>
      </c>
      <c r="I78" s="114">
        <v>5109</v>
      </c>
      <c r="J78" s="140">
        <v>5172</v>
      </c>
      <c r="K78" s="114">
        <v>8</v>
      </c>
      <c r="L78" s="116">
        <v>0.15467904098994587</v>
      </c>
    </row>
    <row r="79" spans="1:12" s="110" customFormat="1" ht="15" customHeight="1" x14ac:dyDescent="0.2">
      <c r="A79" s="123"/>
      <c r="B79" s="124"/>
      <c r="C79" s="260" t="s">
        <v>107</v>
      </c>
      <c r="D79" s="261"/>
      <c r="E79" s="125">
        <v>37.620423892100192</v>
      </c>
      <c r="F79" s="143">
        <v>3124</v>
      </c>
      <c r="G79" s="144">
        <v>3178</v>
      </c>
      <c r="H79" s="144">
        <v>3222</v>
      </c>
      <c r="I79" s="144">
        <v>3172</v>
      </c>
      <c r="J79" s="145">
        <v>3233</v>
      </c>
      <c r="K79" s="144">
        <v>-109</v>
      </c>
      <c r="L79" s="146">
        <v>-3.3714815960408289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88070</v>
      </c>
      <c r="E11" s="114">
        <v>88047</v>
      </c>
      <c r="F11" s="114">
        <v>88468</v>
      </c>
      <c r="G11" s="114">
        <v>87057</v>
      </c>
      <c r="H11" s="140">
        <v>87304</v>
      </c>
      <c r="I11" s="115">
        <v>766</v>
      </c>
      <c r="J11" s="116">
        <v>0.8773939338403739</v>
      </c>
    </row>
    <row r="12" spans="1:15" s="110" customFormat="1" ht="24.95" customHeight="1" x14ac:dyDescent="0.2">
      <c r="A12" s="193" t="s">
        <v>132</v>
      </c>
      <c r="B12" s="194" t="s">
        <v>133</v>
      </c>
      <c r="C12" s="113">
        <v>0.69717270353128191</v>
      </c>
      <c r="D12" s="115">
        <v>614</v>
      </c>
      <c r="E12" s="114">
        <v>583</v>
      </c>
      <c r="F12" s="114">
        <v>633</v>
      </c>
      <c r="G12" s="114">
        <v>653</v>
      </c>
      <c r="H12" s="140">
        <v>599</v>
      </c>
      <c r="I12" s="115">
        <v>15</v>
      </c>
      <c r="J12" s="116">
        <v>2.5041736227045077</v>
      </c>
    </row>
    <row r="13" spans="1:15" s="110" customFormat="1" ht="24.95" customHeight="1" x14ac:dyDescent="0.2">
      <c r="A13" s="193" t="s">
        <v>134</v>
      </c>
      <c r="B13" s="199" t="s">
        <v>214</v>
      </c>
      <c r="C13" s="113">
        <v>1.5680708527307823</v>
      </c>
      <c r="D13" s="115">
        <v>1381</v>
      </c>
      <c r="E13" s="114">
        <v>1411</v>
      </c>
      <c r="F13" s="114">
        <v>1386</v>
      </c>
      <c r="G13" s="114">
        <v>1334</v>
      </c>
      <c r="H13" s="140">
        <v>1333</v>
      </c>
      <c r="I13" s="115">
        <v>48</v>
      </c>
      <c r="J13" s="116">
        <v>3.6009002250562641</v>
      </c>
    </row>
    <row r="14" spans="1:15" s="287" customFormat="1" ht="24" customHeight="1" x14ac:dyDescent="0.2">
      <c r="A14" s="193" t="s">
        <v>215</v>
      </c>
      <c r="B14" s="199" t="s">
        <v>137</v>
      </c>
      <c r="C14" s="113">
        <v>16.691268309299421</v>
      </c>
      <c r="D14" s="115">
        <v>14700</v>
      </c>
      <c r="E14" s="114">
        <v>14895</v>
      </c>
      <c r="F14" s="114">
        <v>15071</v>
      </c>
      <c r="G14" s="114">
        <v>15260</v>
      </c>
      <c r="H14" s="140">
        <v>15258</v>
      </c>
      <c r="I14" s="115">
        <v>-558</v>
      </c>
      <c r="J14" s="116">
        <v>-3.6570979158474244</v>
      </c>
      <c r="K14" s="110"/>
      <c r="L14" s="110"/>
      <c r="M14" s="110"/>
      <c r="N14" s="110"/>
      <c r="O14" s="110"/>
    </row>
    <row r="15" spans="1:15" s="110" customFormat="1" ht="24.75" customHeight="1" x14ac:dyDescent="0.2">
      <c r="A15" s="193" t="s">
        <v>216</v>
      </c>
      <c r="B15" s="199" t="s">
        <v>217</v>
      </c>
      <c r="C15" s="113">
        <v>4.3385942999886451</v>
      </c>
      <c r="D15" s="115">
        <v>3821</v>
      </c>
      <c r="E15" s="114">
        <v>3847</v>
      </c>
      <c r="F15" s="114">
        <v>3839</v>
      </c>
      <c r="G15" s="114">
        <v>3755</v>
      </c>
      <c r="H15" s="140">
        <v>3741</v>
      </c>
      <c r="I15" s="115">
        <v>80</v>
      </c>
      <c r="J15" s="116">
        <v>2.1384656508954825</v>
      </c>
    </row>
    <row r="16" spans="1:15" s="287" customFormat="1" ht="24.95" customHeight="1" x14ac:dyDescent="0.2">
      <c r="A16" s="193" t="s">
        <v>218</v>
      </c>
      <c r="B16" s="199" t="s">
        <v>141</v>
      </c>
      <c r="C16" s="113">
        <v>9.7036448279777456</v>
      </c>
      <c r="D16" s="115">
        <v>8546</v>
      </c>
      <c r="E16" s="114">
        <v>8665</v>
      </c>
      <c r="F16" s="114">
        <v>8821</v>
      </c>
      <c r="G16" s="114">
        <v>9116</v>
      </c>
      <c r="H16" s="140">
        <v>9121</v>
      </c>
      <c r="I16" s="115">
        <v>-575</v>
      </c>
      <c r="J16" s="116">
        <v>-6.3041333187150528</v>
      </c>
      <c r="K16" s="110"/>
      <c r="L16" s="110"/>
      <c r="M16" s="110"/>
      <c r="N16" s="110"/>
      <c r="O16" s="110"/>
    </row>
    <row r="17" spans="1:15" s="110" customFormat="1" ht="24.95" customHeight="1" x14ac:dyDescent="0.2">
      <c r="A17" s="193" t="s">
        <v>219</v>
      </c>
      <c r="B17" s="199" t="s">
        <v>220</v>
      </c>
      <c r="C17" s="113">
        <v>2.6490291813330304</v>
      </c>
      <c r="D17" s="115">
        <v>2333</v>
      </c>
      <c r="E17" s="114">
        <v>2383</v>
      </c>
      <c r="F17" s="114">
        <v>2411</v>
      </c>
      <c r="G17" s="114">
        <v>2389</v>
      </c>
      <c r="H17" s="140">
        <v>2396</v>
      </c>
      <c r="I17" s="115">
        <v>-63</v>
      </c>
      <c r="J17" s="116">
        <v>-2.629382303839733</v>
      </c>
    </row>
    <row r="18" spans="1:15" s="287" customFormat="1" ht="24.95" customHeight="1" x14ac:dyDescent="0.2">
      <c r="A18" s="201" t="s">
        <v>144</v>
      </c>
      <c r="B18" s="202" t="s">
        <v>145</v>
      </c>
      <c r="C18" s="113">
        <v>7.0773248552287953</v>
      </c>
      <c r="D18" s="115">
        <v>6233</v>
      </c>
      <c r="E18" s="114">
        <v>6086</v>
      </c>
      <c r="F18" s="114">
        <v>6314</v>
      </c>
      <c r="G18" s="114">
        <v>6147</v>
      </c>
      <c r="H18" s="140">
        <v>6110</v>
      </c>
      <c r="I18" s="115">
        <v>123</v>
      </c>
      <c r="J18" s="116">
        <v>2.0130932896890346</v>
      </c>
      <c r="K18" s="110"/>
      <c r="L18" s="110"/>
      <c r="M18" s="110"/>
      <c r="N18" s="110"/>
      <c r="O18" s="110"/>
    </row>
    <row r="19" spans="1:15" s="110" customFormat="1" ht="24.95" customHeight="1" x14ac:dyDescent="0.2">
      <c r="A19" s="193" t="s">
        <v>146</v>
      </c>
      <c r="B19" s="199" t="s">
        <v>147</v>
      </c>
      <c r="C19" s="113">
        <v>18.133303054388556</v>
      </c>
      <c r="D19" s="115">
        <v>15970</v>
      </c>
      <c r="E19" s="114">
        <v>15996</v>
      </c>
      <c r="F19" s="114">
        <v>15951</v>
      </c>
      <c r="G19" s="114">
        <v>15678</v>
      </c>
      <c r="H19" s="140">
        <v>15842</v>
      </c>
      <c r="I19" s="115">
        <v>128</v>
      </c>
      <c r="J19" s="116">
        <v>0.80797879055674793</v>
      </c>
    </row>
    <row r="20" spans="1:15" s="287" customFormat="1" ht="24.95" customHeight="1" x14ac:dyDescent="0.2">
      <c r="A20" s="193" t="s">
        <v>148</v>
      </c>
      <c r="B20" s="199" t="s">
        <v>149</v>
      </c>
      <c r="C20" s="113">
        <v>4.5293516520949249</v>
      </c>
      <c r="D20" s="115">
        <v>3989</v>
      </c>
      <c r="E20" s="114">
        <v>3948</v>
      </c>
      <c r="F20" s="114">
        <v>3898</v>
      </c>
      <c r="G20" s="114">
        <v>3760</v>
      </c>
      <c r="H20" s="140">
        <v>3962</v>
      </c>
      <c r="I20" s="115">
        <v>27</v>
      </c>
      <c r="J20" s="116">
        <v>0.68147400302877337</v>
      </c>
      <c r="K20" s="110"/>
      <c r="L20" s="110"/>
      <c r="M20" s="110"/>
      <c r="N20" s="110"/>
      <c r="O20" s="110"/>
    </row>
    <row r="21" spans="1:15" s="110" customFormat="1" ht="24.95" customHeight="1" x14ac:dyDescent="0.2">
      <c r="A21" s="201" t="s">
        <v>150</v>
      </c>
      <c r="B21" s="202" t="s">
        <v>151</v>
      </c>
      <c r="C21" s="113">
        <v>2.5547859657090952</v>
      </c>
      <c r="D21" s="115">
        <v>2250</v>
      </c>
      <c r="E21" s="114">
        <v>2258</v>
      </c>
      <c r="F21" s="114">
        <v>2293</v>
      </c>
      <c r="G21" s="114">
        <v>2274</v>
      </c>
      <c r="H21" s="140">
        <v>2243</v>
      </c>
      <c r="I21" s="115">
        <v>7</v>
      </c>
      <c r="J21" s="116">
        <v>0.3120820329915292</v>
      </c>
    </row>
    <row r="22" spans="1:15" s="110" customFormat="1" ht="24.95" customHeight="1" x14ac:dyDescent="0.2">
      <c r="A22" s="201" t="s">
        <v>152</v>
      </c>
      <c r="B22" s="199" t="s">
        <v>153</v>
      </c>
      <c r="C22" s="113">
        <v>2.79777449755876</v>
      </c>
      <c r="D22" s="115">
        <v>2464</v>
      </c>
      <c r="E22" s="114">
        <v>2461</v>
      </c>
      <c r="F22" s="114">
        <v>2378</v>
      </c>
      <c r="G22" s="114">
        <v>2352</v>
      </c>
      <c r="H22" s="140">
        <v>2181</v>
      </c>
      <c r="I22" s="115">
        <v>283</v>
      </c>
      <c r="J22" s="116">
        <v>12.975699220541037</v>
      </c>
    </row>
    <row r="23" spans="1:15" s="110" customFormat="1" ht="24.95" customHeight="1" x14ac:dyDescent="0.2">
      <c r="A23" s="193" t="s">
        <v>154</v>
      </c>
      <c r="B23" s="199" t="s">
        <v>155</v>
      </c>
      <c r="C23" s="113">
        <v>1.8121948450096514</v>
      </c>
      <c r="D23" s="115">
        <v>1596</v>
      </c>
      <c r="E23" s="114">
        <v>1629</v>
      </c>
      <c r="F23" s="114">
        <v>1649</v>
      </c>
      <c r="G23" s="114">
        <v>1589</v>
      </c>
      <c r="H23" s="140">
        <v>1614</v>
      </c>
      <c r="I23" s="115">
        <v>-18</v>
      </c>
      <c r="J23" s="116">
        <v>-1.1152416356877324</v>
      </c>
    </row>
    <row r="24" spans="1:15" s="110" customFormat="1" ht="24.95" customHeight="1" x14ac:dyDescent="0.2">
      <c r="A24" s="193" t="s">
        <v>156</v>
      </c>
      <c r="B24" s="199" t="s">
        <v>221</v>
      </c>
      <c r="C24" s="113">
        <v>6.9035994095605764</v>
      </c>
      <c r="D24" s="115">
        <v>6080</v>
      </c>
      <c r="E24" s="114">
        <v>6035</v>
      </c>
      <c r="F24" s="114">
        <v>5972</v>
      </c>
      <c r="G24" s="114">
        <v>5963</v>
      </c>
      <c r="H24" s="140">
        <v>5968</v>
      </c>
      <c r="I24" s="115">
        <v>112</v>
      </c>
      <c r="J24" s="116">
        <v>1.8766756032171581</v>
      </c>
    </row>
    <row r="25" spans="1:15" s="110" customFormat="1" ht="24.95" customHeight="1" x14ac:dyDescent="0.2">
      <c r="A25" s="193" t="s">
        <v>222</v>
      </c>
      <c r="B25" s="204" t="s">
        <v>159</v>
      </c>
      <c r="C25" s="113">
        <v>6.0633586919495857</v>
      </c>
      <c r="D25" s="115">
        <v>5340</v>
      </c>
      <c r="E25" s="114">
        <v>5272</v>
      </c>
      <c r="F25" s="114">
        <v>5293</v>
      </c>
      <c r="G25" s="114">
        <v>5138</v>
      </c>
      <c r="H25" s="140">
        <v>5089</v>
      </c>
      <c r="I25" s="115">
        <v>251</v>
      </c>
      <c r="J25" s="116">
        <v>4.9322067203772839</v>
      </c>
    </row>
    <row r="26" spans="1:15" s="110" customFormat="1" ht="24.95" customHeight="1" x14ac:dyDescent="0.2">
      <c r="A26" s="201">
        <v>782.78300000000002</v>
      </c>
      <c r="B26" s="203" t="s">
        <v>160</v>
      </c>
      <c r="C26" s="113">
        <v>1.2399227886908142</v>
      </c>
      <c r="D26" s="115">
        <v>1092</v>
      </c>
      <c r="E26" s="114">
        <v>1065</v>
      </c>
      <c r="F26" s="114">
        <v>1177</v>
      </c>
      <c r="G26" s="114">
        <v>1139</v>
      </c>
      <c r="H26" s="140">
        <v>1160</v>
      </c>
      <c r="I26" s="115">
        <v>-68</v>
      </c>
      <c r="J26" s="116">
        <v>-5.8620689655172411</v>
      </c>
    </row>
    <row r="27" spans="1:15" s="110" customFormat="1" ht="24.95" customHeight="1" x14ac:dyDescent="0.2">
      <c r="A27" s="193" t="s">
        <v>161</v>
      </c>
      <c r="B27" s="199" t="s">
        <v>223</v>
      </c>
      <c r="C27" s="113">
        <v>6.6878619280118086</v>
      </c>
      <c r="D27" s="115">
        <v>5890</v>
      </c>
      <c r="E27" s="114">
        <v>5891</v>
      </c>
      <c r="F27" s="114">
        <v>5880</v>
      </c>
      <c r="G27" s="114">
        <v>5797</v>
      </c>
      <c r="H27" s="140">
        <v>5701</v>
      </c>
      <c r="I27" s="115">
        <v>189</v>
      </c>
      <c r="J27" s="116">
        <v>3.3152078582704787</v>
      </c>
    </row>
    <row r="28" spans="1:15" s="110" customFormat="1" ht="24.95" customHeight="1" x14ac:dyDescent="0.2">
      <c r="A28" s="193" t="s">
        <v>163</v>
      </c>
      <c r="B28" s="199" t="s">
        <v>164</v>
      </c>
      <c r="C28" s="113">
        <v>4.1989326671965479</v>
      </c>
      <c r="D28" s="115">
        <v>3698</v>
      </c>
      <c r="E28" s="114">
        <v>3694</v>
      </c>
      <c r="F28" s="114">
        <v>3642</v>
      </c>
      <c r="G28" s="114">
        <v>3537</v>
      </c>
      <c r="H28" s="140">
        <v>3560</v>
      </c>
      <c r="I28" s="115">
        <v>138</v>
      </c>
      <c r="J28" s="116">
        <v>3.8764044943820224</v>
      </c>
    </row>
    <row r="29" spans="1:15" s="110" customFormat="1" ht="24.95" customHeight="1" x14ac:dyDescent="0.2">
      <c r="A29" s="193">
        <v>86</v>
      </c>
      <c r="B29" s="199" t="s">
        <v>165</v>
      </c>
      <c r="C29" s="113">
        <v>8.2071079822868178</v>
      </c>
      <c r="D29" s="115">
        <v>7228</v>
      </c>
      <c r="E29" s="114">
        <v>7236</v>
      </c>
      <c r="F29" s="114">
        <v>7253</v>
      </c>
      <c r="G29" s="114">
        <v>7170</v>
      </c>
      <c r="H29" s="140">
        <v>7210</v>
      </c>
      <c r="I29" s="115">
        <v>18</v>
      </c>
      <c r="J29" s="116">
        <v>0.24965325936199723</v>
      </c>
    </row>
    <row r="30" spans="1:15" s="110" customFormat="1" ht="24.95" customHeight="1" x14ac:dyDescent="0.2">
      <c r="A30" s="193">
        <v>87.88</v>
      </c>
      <c r="B30" s="204" t="s">
        <v>166</v>
      </c>
      <c r="C30" s="113">
        <v>7.8108322924946068</v>
      </c>
      <c r="D30" s="115">
        <v>6879</v>
      </c>
      <c r="E30" s="114">
        <v>6901</v>
      </c>
      <c r="F30" s="114">
        <v>6888</v>
      </c>
      <c r="G30" s="114">
        <v>6514</v>
      </c>
      <c r="H30" s="140">
        <v>6698</v>
      </c>
      <c r="I30" s="115">
        <v>181</v>
      </c>
      <c r="J30" s="116">
        <v>2.7022991937891909</v>
      </c>
    </row>
    <row r="31" spans="1:15" s="110" customFormat="1" ht="24.95" customHeight="1" x14ac:dyDescent="0.2">
      <c r="A31" s="193" t="s">
        <v>167</v>
      </c>
      <c r="B31" s="199" t="s">
        <v>168</v>
      </c>
      <c r="C31" s="113">
        <v>3.0260020438287727</v>
      </c>
      <c r="D31" s="115">
        <v>2665</v>
      </c>
      <c r="E31" s="114">
        <v>2685</v>
      </c>
      <c r="F31" s="114">
        <v>2789</v>
      </c>
      <c r="G31" s="114">
        <v>2750</v>
      </c>
      <c r="H31" s="140">
        <v>2776</v>
      </c>
      <c r="I31" s="115">
        <v>-111</v>
      </c>
      <c r="J31" s="116">
        <v>-3.9985590778097984</v>
      </c>
    </row>
    <row r="32" spans="1:15" s="110" customFormat="1" ht="24.95" customHeight="1" x14ac:dyDescent="0.2">
      <c r="A32" s="193"/>
      <c r="B32" s="288" t="s">
        <v>224</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0.69717270353128191</v>
      </c>
      <c r="D34" s="115">
        <v>614</v>
      </c>
      <c r="E34" s="114">
        <v>583</v>
      </c>
      <c r="F34" s="114">
        <v>633</v>
      </c>
      <c r="G34" s="114">
        <v>653</v>
      </c>
      <c r="H34" s="140">
        <v>599</v>
      </c>
      <c r="I34" s="115">
        <v>15</v>
      </c>
      <c r="J34" s="116">
        <v>2.5041736227045077</v>
      </c>
    </row>
    <row r="35" spans="1:10" s="110" customFormat="1" ht="24.95" customHeight="1" x14ac:dyDescent="0.2">
      <c r="A35" s="292" t="s">
        <v>171</v>
      </c>
      <c r="B35" s="293" t="s">
        <v>172</v>
      </c>
      <c r="C35" s="113">
        <v>25.336664017258997</v>
      </c>
      <c r="D35" s="115">
        <v>22314</v>
      </c>
      <c r="E35" s="114">
        <v>22392</v>
      </c>
      <c r="F35" s="114">
        <v>22771</v>
      </c>
      <c r="G35" s="114">
        <v>22741</v>
      </c>
      <c r="H35" s="140">
        <v>22701</v>
      </c>
      <c r="I35" s="115">
        <v>-387</v>
      </c>
      <c r="J35" s="116">
        <v>-1.7047707149464781</v>
      </c>
    </row>
    <row r="36" spans="1:10" s="110" customFormat="1" ht="24.95" customHeight="1" x14ac:dyDescent="0.2">
      <c r="A36" s="294" t="s">
        <v>173</v>
      </c>
      <c r="B36" s="295" t="s">
        <v>174</v>
      </c>
      <c r="C36" s="125">
        <v>73.965027818780513</v>
      </c>
      <c r="D36" s="143">
        <v>65141</v>
      </c>
      <c r="E36" s="144">
        <v>65071</v>
      </c>
      <c r="F36" s="144">
        <v>65063</v>
      </c>
      <c r="G36" s="144">
        <v>63661</v>
      </c>
      <c r="H36" s="145">
        <v>64004</v>
      </c>
      <c r="I36" s="143">
        <v>1137</v>
      </c>
      <c r="J36" s="146">
        <v>1.7764514717830135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2020-09-25T08:48:42Z</dcterms:created>
  <dcterms:modified xsi:type="dcterms:W3CDTF">2020-09-28T08:08:31Z</dcterms:modified>
</cp:coreProperties>
</file>