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C29" i="24"/>
  <c r="C28" i="24"/>
  <c r="C27" i="24"/>
  <c r="C26" i="24"/>
  <c r="G26" i="24" s="1"/>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8" i="24" l="1"/>
  <c r="J28" i="24"/>
  <c r="H28" i="24"/>
  <c r="F28" i="24"/>
  <c r="D28" i="24"/>
  <c r="F35" i="24"/>
  <c r="D35" i="24"/>
  <c r="J35" i="24"/>
  <c r="H35" i="24"/>
  <c r="K35" i="24"/>
  <c r="K8" i="24"/>
  <c r="H8" i="24"/>
  <c r="F8" i="24"/>
  <c r="D8" i="24"/>
  <c r="J8" i="24"/>
  <c r="F33" i="24"/>
  <c r="D33" i="24"/>
  <c r="J33" i="24"/>
  <c r="H33" i="24"/>
  <c r="K33" i="24"/>
  <c r="K30" i="24"/>
  <c r="J30" i="24"/>
  <c r="H30" i="24"/>
  <c r="F30" i="24"/>
  <c r="D30" i="24"/>
  <c r="F27" i="24"/>
  <c r="D27" i="24"/>
  <c r="J27" i="24"/>
  <c r="H27" i="24"/>
  <c r="K27" i="24"/>
  <c r="D7" i="24"/>
  <c r="J7" i="24"/>
  <c r="H7" i="24"/>
  <c r="K7" i="24"/>
  <c r="F7" i="24"/>
  <c r="D9" i="24"/>
  <c r="J9" i="24"/>
  <c r="H9" i="24"/>
  <c r="K9" i="24"/>
  <c r="F9" i="24"/>
  <c r="I16" i="24"/>
  <c r="M16" i="24"/>
  <c r="E16" i="24"/>
  <c r="L16" i="24"/>
  <c r="G16" i="24"/>
  <c r="G29" i="24"/>
  <c r="M29" i="24"/>
  <c r="E29" i="24"/>
  <c r="L29" i="24"/>
  <c r="I29" i="24"/>
  <c r="I32" i="24"/>
  <c r="M32" i="24"/>
  <c r="E32" i="24"/>
  <c r="L32" i="24"/>
  <c r="G32" i="24"/>
  <c r="K16" i="24"/>
  <c r="H16" i="24"/>
  <c r="F16" i="24"/>
  <c r="D16" i="24"/>
  <c r="J16" i="24"/>
  <c r="H37" i="24"/>
  <c r="F37" i="24"/>
  <c r="D37" i="24"/>
  <c r="K37" i="24"/>
  <c r="J37" i="24"/>
  <c r="G23" i="24"/>
  <c r="M23" i="24"/>
  <c r="E23" i="24"/>
  <c r="L23" i="24"/>
  <c r="I23" i="24"/>
  <c r="K22" i="24"/>
  <c r="J22" i="24"/>
  <c r="H22" i="24"/>
  <c r="F22" i="24"/>
  <c r="D22" i="24"/>
  <c r="F25" i="24"/>
  <c r="D25" i="24"/>
  <c r="J25" i="24"/>
  <c r="H25" i="24"/>
  <c r="K25" i="24"/>
  <c r="F31" i="24"/>
  <c r="D31" i="24"/>
  <c r="J31" i="24"/>
  <c r="H31" i="24"/>
  <c r="K31"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D19" i="24"/>
  <c r="J19" i="24"/>
  <c r="H19" i="24"/>
  <c r="K19" i="24"/>
  <c r="F19" i="24"/>
  <c r="K34" i="24"/>
  <c r="J34" i="24"/>
  <c r="H34" i="24"/>
  <c r="F34" i="24"/>
  <c r="D34" i="24"/>
  <c r="D38" i="24"/>
  <c r="K38" i="24"/>
  <c r="J38" i="24"/>
  <c r="H38" i="24"/>
  <c r="F38" i="24"/>
  <c r="I8" i="24"/>
  <c r="M8" i="24"/>
  <c r="E8" i="24"/>
  <c r="L8" i="24"/>
  <c r="G8" i="24"/>
  <c r="G27" i="24"/>
  <c r="M27" i="24"/>
  <c r="E27" i="24"/>
  <c r="L27" i="24"/>
  <c r="I27" i="24"/>
  <c r="B6" i="24"/>
  <c r="B14" i="24"/>
  <c r="D17" i="24"/>
  <c r="J17" i="24"/>
  <c r="H17" i="24"/>
  <c r="K17" i="24"/>
  <c r="F17" i="24"/>
  <c r="F23" i="24"/>
  <c r="D23" i="24"/>
  <c r="J23" i="24"/>
  <c r="H23" i="24"/>
  <c r="K23" i="24"/>
  <c r="G21" i="24"/>
  <c r="M21" i="24"/>
  <c r="E21" i="24"/>
  <c r="L21" i="24"/>
  <c r="I21" i="24"/>
  <c r="I24" i="24"/>
  <c r="M24" i="24"/>
  <c r="E24" i="24"/>
  <c r="L24" i="24"/>
  <c r="G24" i="24"/>
  <c r="M38" i="24"/>
  <c r="E38" i="24"/>
  <c r="L38" i="24"/>
  <c r="G38" i="24"/>
  <c r="I38" i="24"/>
  <c r="K20" i="24"/>
  <c r="H20" i="24"/>
  <c r="F20" i="24"/>
  <c r="D20" i="24"/>
  <c r="J20" i="24"/>
  <c r="K26" i="24"/>
  <c r="J26" i="24"/>
  <c r="H26" i="24"/>
  <c r="F26" i="24"/>
  <c r="D26" i="24"/>
  <c r="F29" i="24"/>
  <c r="D29" i="24"/>
  <c r="J29" i="24"/>
  <c r="H29" i="24"/>
  <c r="K29" i="24"/>
  <c r="K32" i="24"/>
  <c r="J32" i="24"/>
  <c r="H32" i="24"/>
  <c r="F32" i="24"/>
  <c r="D32" i="24"/>
  <c r="G15" i="24"/>
  <c r="M15" i="24"/>
  <c r="E15" i="24"/>
  <c r="L15" i="24"/>
  <c r="I15" i="24"/>
  <c r="G31" i="24"/>
  <c r="M31" i="24"/>
  <c r="E31" i="24"/>
  <c r="L31" i="24"/>
  <c r="I31" i="24"/>
  <c r="D15" i="24"/>
  <c r="J15" i="24"/>
  <c r="H15" i="24"/>
  <c r="K15" i="24"/>
  <c r="F15" i="24"/>
  <c r="B45" i="24"/>
  <c r="B39" i="24"/>
  <c r="G25" i="24"/>
  <c r="M25" i="24"/>
  <c r="E25" i="24"/>
  <c r="L25" i="24"/>
  <c r="I25" i="24"/>
  <c r="I28" i="24"/>
  <c r="M28" i="24"/>
  <c r="E28" i="24"/>
  <c r="L28" i="24"/>
  <c r="G28" i="24"/>
  <c r="K18" i="24"/>
  <c r="H18" i="24"/>
  <c r="F18" i="24"/>
  <c r="D18" i="24"/>
  <c r="J18" i="24"/>
  <c r="D21" i="24"/>
  <c r="J21" i="24"/>
  <c r="H21" i="24"/>
  <c r="K21" i="24"/>
  <c r="F21" i="24"/>
  <c r="K24" i="24"/>
  <c r="J24" i="24"/>
  <c r="H24" i="24"/>
  <c r="F24" i="24"/>
  <c r="D24" i="24"/>
  <c r="G19" i="24"/>
  <c r="M19" i="24"/>
  <c r="E19" i="24"/>
  <c r="L19" i="24"/>
  <c r="I19" i="24"/>
  <c r="G35" i="24"/>
  <c r="M35" i="24"/>
  <c r="E35" i="24"/>
  <c r="L35" i="24"/>
  <c r="I35" i="24"/>
  <c r="C14" i="24"/>
  <c r="C6" i="24"/>
  <c r="I22" i="24"/>
  <c r="M22" i="24"/>
  <c r="E22" i="24"/>
  <c r="L22" i="24"/>
  <c r="I30" i="24"/>
  <c r="M30" i="24"/>
  <c r="E30" i="24"/>
  <c r="L30" i="24"/>
  <c r="C45" i="24"/>
  <c r="C39" i="24"/>
  <c r="G2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8" i="24"/>
  <c r="M18" i="24"/>
  <c r="E18" i="24"/>
  <c r="L18" i="24"/>
  <c r="I26" i="24"/>
  <c r="M26" i="24"/>
  <c r="E26" i="24"/>
  <c r="L26" i="24"/>
  <c r="I34" i="24"/>
  <c r="M34" i="24"/>
  <c r="E34" i="24"/>
  <c r="L34" i="24"/>
  <c r="G30" i="24"/>
  <c r="G1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H40" i="24"/>
  <c r="H42" i="24"/>
  <c r="H44" i="24"/>
  <c r="E40" i="24"/>
  <c r="E42" i="24"/>
  <c r="E44" i="24"/>
  <c r="I14" i="24" l="1"/>
  <c r="M14" i="24"/>
  <c r="E14" i="24"/>
  <c r="L14" i="24"/>
  <c r="G14" i="24"/>
  <c r="K14" i="24"/>
  <c r="H14" i="24"/>
  <c r="F14" i="24"/>
  <c r="D14" i="24"/>
  <c r="J14" i="24"/>
  <c r="I77" i="24"/>
  <c r="K6" i="24"/>
  <c r="H6" i="24"/>
  <c r="F6" i="24"/>
  <c r="D6" i="24"/>
  <c r="J6" i="24"/>
  <c r="J77" i="24"/>
  <c r="H39" i="24"/>
  <c r="F39" i="24"/>
  <c r="D39" i="24"/>
  <c r="K39" i="24"/>
  <c r="J39" i="24"/>
  <c r="K79" i="24"/>
  <c r="I39" i="24"/>
  <c r="G39" i="24"/>
  <c r="L39" i="24"/>
  <c r="M39" i="24"/>
  <c r="E39" i="24"/>
  <c r="H45" i="24"/>
  <c r="F45" i="24"/>
  <c r="D45" i="24"/>
  <c r="K45" i="24"/>
  <c r="J45" i="24"/>
  <c r="I45" i="24"/>
  <c r="G45" i="24"/>
  <c r="L45" i="24"/>
  <c r="M45" i="24"/>
  <c r="E45" i="24"/>
  <c r="I6" i="24"/>
  <c r="M6" i="24"/>
  <c r="E6" i="24"/>
  <c r="L6" i="24"/>
  <c r="G6" i="24"/>
  <c r="J79" i="24" l="1"/>
  <c r="J78" i="24"/>
  <c r="K78" i="24"/>
  <c r="I78" i="24"/>
  <c r="I79" i="24"/>
  <c r="I83" i="24" l="1"/>
  <c r="I82" i="24"/>
  <c r="I81" i="24"/>
</calcChain>
</file>

<file path=xl/sharedStrings.xml><?xml version="1.0" encoding="utf-8"?>
<sst xmlns="http://schemas.openxmlformats.org/spreadsheetml/2006/main" count="1659" uniqueCount="520">
  <si>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</si>
  <si>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</si>
  <si>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</si>
  <si>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</si>
  <si>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</si>
  <si>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</si>
  <si>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</si>
  <si>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</si>
  <si>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</si>
  <si>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</si>
  <si>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</si>
  <si>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</si>
  <si>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</si>
  <si>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Gießen (06531)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</si>
  <si>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</si>
  <si>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</si>
  <si>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</si>
  <si>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</si>
  <si>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</si>
  <si>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</si>
  <si>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</si>
  <si>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</si>
  <si>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</si>
  <si>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</si>
  <si>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</si>
  <si>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</si>
  <si>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</si>
  <si>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</si>
  <si>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</si>
  <si>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</si>
  <si>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</si>
  <si>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</si>
  <si>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</si>
  <si>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</si>
  <si>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</si>
  <si>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</si>
  <si>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</si>
  <si>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</si>
  <si>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</si>
  <si>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</si>
  <si>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</si>
  <si>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</si>
  <si>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</si>
  <si>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</si>
  <si>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</si>
  <si>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</si>
  <si>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</si>
  <si>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</si>
  <si>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</si>
  <si>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</si>
  <si>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</si>
  <si>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</si>
  <si>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</si>
  <si>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</si>
  <si>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</si>
  <si>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</si>
  <si>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</si>
  <si>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</si>
  <si>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</si>
  <si>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</si>
  <si>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</si>
  <si>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</si>
  <si>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</si>
  <si>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</si>
  <si>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</si>
  <si>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</si>
  <si>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</si>
  <si>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</si>
  <si>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</si>
  <si>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</si>
  <si>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</si>
  <si>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</si>
  <si>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</si>
  <si>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</si>
  <si>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</si>
  <si>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</si>
  <si>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</si>
  <si>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</si>
  <si>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</si>
  <si>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</si>
  <si>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</si>
  <si>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</si>
  <si>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</si>
  <si>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</si>
  <si>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</si>
  <si>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</si>
  <si>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</si>
  <si>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</si>
  <si>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</si>
  <si>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</si>
  <si>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</si>
  <si>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</si>
  <si>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Gießen (06531);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</si>
  <si>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</si>
  <si>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</si>
  <si>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</si>
  <si>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</si>
  <si>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</si>
  <si>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</si>
  <si>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</si>
  <si>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</si>
  <si>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</si>
  <si>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</si>
  <si>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</si>
  <si>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</si>
  <si>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</si>
  <si>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</si>
  <si>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</si>
  <si>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</si>
  <si>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</si>
  <si>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</si>
  <si>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</si>
  <si>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</si>
  <si>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</si>
  <si>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</si>
  <si>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</si>
  <si>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</si>
  <si>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</si>
  <si>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</si>
  <si>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</si>
  <si>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</si>
  <si>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</si>
  <si>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</si>
  <si>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</si>
  <si>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</si>
  <si>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</si>
  <si>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</si>
  <si>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</si>
  <si>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</si>
  <si>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</si>
  <si>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</si>
  <si>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</si>
  <si>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</si>
  <si>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</si>
  <si>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</si>
  <si>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</si>
  <si>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</si>
  <si>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</si>
  <si>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</si>
  <si>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</si>
  <si>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</si>
  <si>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</si>
  <si>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</si>
  <si>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</si>
  <si>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</si>
  <si>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</si>
  <si>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</si>
  <si>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</si>
  <si>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</si>
  <si>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</si>
  <si>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</si>
  <si>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</si>
  <si>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</si>
  <si>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</si>
  <si>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</si>
  <si>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</si>
  <si>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</si>
  <si>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</si>
  <si>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</si>
  <si>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</si>
  <si>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</si>
  <si>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</si>
  <si>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</si>
  <si>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</si>
  <si>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</si>
  <si>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</si>
  <si>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</si>
  <si>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</si>
  <si>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</si>
  <si>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</si>
  <si>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</si>
  <si>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</si>
  <si>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</si>
  <si>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</si>
  <si>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</si>
  <si>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</si>
  <si>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</si>
  <si>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</si>
  <si>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</si>
  <si>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</si>
  <si>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</si>
  <si>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</si>
  <si>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</si>
  <si>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Gießen (06531)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</si>
  <si>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</si>
  <si>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</si>
  <si>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</si>
  <si>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</si>
  <si>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</si>
  <si>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</si>
  <si>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</si>
  <si>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</si>
  <si>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</si>
  <si>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</si>
  <si>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</si>
  <si>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</si>
  <si>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</si>
  <si>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</si>
  <si>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</si>
  <si>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</si>
  <si>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</si>
  <si>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</si>
  <si>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</si>
  <si>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</si>
  <si>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</si>
  <si>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</si>
  <si>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</si>
  <si>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</si>
  <si>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</si>
  <si>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</si>
  <si>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</si>
  <si>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</si>
  <si>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</si>
  <si>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</si>
  <si>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</si>
  <si>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</si>
  <si>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</si>
  <si>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</si>
  <si>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</si>
  <si>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</si>
  <si>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</si>
  <si>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</si>
  <si>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</si>
  <si>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</si>
  <si>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</si>
  <si>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</si>
  <si>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</si>
  <si>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</si>
  <si>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</si>
  <si>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</si>
  <si>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</si>
  <si>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</si>
  <si>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</si>
  <si>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</si>
  <si>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</si>
  <si>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</si>
  <si>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</si>
  <si>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</si>
  <si>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</si>
  <si>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</si>
  <si>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</si>
  <si>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</si>
  <si>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</si>
  <si>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</si>
  <si>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</si>
  <si>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</si>
  <si>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</si>
  <si>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</si>
  <si>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</si>
  <si>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</si>
  <si>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</si>
  <si>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</si>
  <si>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</si>
  <si>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</si>
  <si>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</si>
  <si>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</si>
  <si>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</si>
  <si>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</si>
  <si>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</si>
  <si>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</si>
  <si>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</si>
  <si>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</si>
  <si>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</si>
  <si>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</si>
  <si>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</si>
  <si>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</si>
  <si>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</si>
  <si>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</si>
  <si>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</si>
  <si>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</si>
  <si>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</si>
  <si>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</si>
  <si>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</si>
  <si>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</si>
  <si>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</si>
  <si>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</si>
  <si>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</si>
  <si>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</si>
  <si>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</si>
  <si>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</si>
  <si>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</si>
  <si>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</si>
  <si>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</si>
  <si>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</si>
  <si>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</si>
  <si>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</si>
  <si>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</si>
  <si>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</si>
  <si>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</si>
  <si>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</si>
  <si>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</si>
  <si>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</si>
  <si>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</si>
  <si>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</si>
  <si>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</si>
  <si>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</si>
  <si>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</si>
  <si>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</si>
  <si>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</si>
  <si>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</si>
  <si>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</si>
  <si>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</si>
  <si>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</si>
  <si>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</si>
  <si>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</si>
  <si>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</si>
  <si>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</si>
  <si>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</si>
  <si>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</si>
  <si>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</si>
  <si>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</si>
  <si>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</si>
  <si>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</si>
  <si>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</si>
  <si>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</si>
  <si>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</si>
  <si>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</si>
  <si>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</si>
  <si>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</si>
  <si>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</si>
  <si>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</si>
  <si>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</si>
  <si>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</si>
  <si>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</si>
  <si>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</si>
  <si>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</si>
  <si>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</si>
  <si>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</si>
  <si>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</si>
  <si>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</si>
  <si>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</si>
  <si>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</si>
  <si>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</si>
  <si>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</si>
  <si>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</si>
  <si>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</si>
  <si>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</si>
  <si>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</si>
  <si>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</si>
  <si>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</si>
  <si>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</si>
  <si>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</si>
  <si>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</si>
  <si>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</si>
  <si>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</si>
  <si>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</si>
  <si>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</si>
  <si>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</si>
  <si>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</si>
  <si>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</si>
  <si>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</si>
  <si>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</si>
  <si>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</si>
  <si>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</si>
  <si>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</si>
  <si>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</si>
  <si>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</si>
  <si>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</si>
  <si>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</si>
  <si>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</si>
  <si>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</si>
  <si>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</si>
  <si>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</si>
  <si>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</si>
  <si>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</si>
  <si>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</si>
  <si>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</si>
  <si>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</si>
  <si>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</si>
  <si>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</si>
  <si>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</si>
  <si>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</si>
  <si>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</si>
  <si>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Gießen (06531);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</si>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</sst>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{5DF120CA-8D4A-45AA-999C-2E71D51F3704}</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9D10-42A3-9F93-E1558F13F301}"/>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{A44715AA-1474-44CF-8577-919BFE1A3CA9}</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9D10-42A3-9F93-E1558F13F30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{D4E62735-93C3-46FC-8986-A665BF1D41FE}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D10-42A3-9F93-E1558F13F30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{641BDF65-290A-4D6E-A5B3-4BFDEA63AF1D}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D10-42A3-9F93-E1558F13F30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2.655046001272483</c:v>
                </c:pt>
                <c:pt idx="1">
                  <c:v>1.1168123612881518</c:v>
                </c:pt>
                <c:pt idx="2">
                  <c:v>1.1186464311118853</c:v>
                </c:pt>
                <c:pt idx="3">
                  <c:v>1.0875687030768</c:v>
                </c:pt>
              </c:numCache>
            </c:numRef>
          </c:val>
          <c:extLst>
            <c:ext xmlns:c16="http://schemas.microsoft.com/office/drawing/2014/chart" uri="{C3380CC4-5D6E-409C-BE32-E72D297353CC}">
              <c16:uniqueId val="{00000004-9D10-42A3-9F93-E1558F13F30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{F62BA57E-F6EC-4587-B4FB-9F9318846B65}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D10-42A3-9F93-E1558F13F30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{7E8ECD1E-E89C-4283-B615-382DDB28C96E}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D10-42A3-9F93-E1558F13F30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{D04FFC6A-286A-4C92-A3F9-326E2F2A4AC3}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D10-42A3-9F93-E1558F13F30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{A17AA228-91C6-451D-A8C4-8B062B4E0BCE}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D10-42A3-9F93-E1558F13F3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D10-42A3-9F93-E1558F13F30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D10-42A3-9F93-E1558F13F30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{ABB92526-DF2B-4323-9C09-5A1060718E01}</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FA0F-42D0-AB98-61264D44A89E}"/>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{A84CB0AB-3FAE-4A67-AB72-DF1375E8D733}</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FA0F-42D0-AB98-61264D44A89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{F1192EED-B5E4-4A18-B482-F3DFCC2C620B}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A0F-42D0-AB98-61264D44A89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{01067584-AB9C-4800-A349-EADEB400C086}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A0F-42D0-AB98-61264D44A8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-1.6507780737417637</c:v>
                </c:pt>
                <c:pt idx="1">
                  <c:v>-2.6469525004774508</c:v>
                </c:pt>
                <c:pt idx="2">
                  <c:v>-2.7637010795899166</c:v>
                </c:pt>
                <c:pt idx="3">
                  <c:v>-2.8655893304673015</c:v>
                </c:pt>
              </c:numCache>
            </c:numRef>
          </c:val>
          <c:extLst>
            <c:ext xmlns:c16="http://schemas.microsoft.com/office/drawing/2014/chart" uri="{C3380CC4-5D6E-409C-BE32-E72D297353CC}">
              <c16:uniqueId val="{00000004-FA0F-42D0-AB98-61264D44A89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{98B25A68-0C44-41B7-B01A-03BA8E1EB473}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A0F-42D0-AB98-61264D44A89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{8D840293-C525-4C30-8CE9-967A8731FFAE}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A0F-42D0-AB98-61264D44A89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{52C5EABA-28C9-42AE-8509-BA1F937F0827}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A0F-42D0-AB98-61264D44A89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{F552B667-885B-4F7F-875F-45CF71E21A79}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A0F-42D0-AB98-61264D44A8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A0F-42D0-AB98-61264D44A89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A0F-42D0-AB98-61264D44A89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{6EFB2CBC-FD6F-4CFC-B4AC-E25F8F8EE750}</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6074-40B9-B6A8-5D70D3B3A7F7}"/>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{CCEF4101-5716-4A3B-B993-1F950D07C320}</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6074-40B9-B6A8-5D70D3B3A7F7}"/>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{6DB74132-3AB6-4E00-A757-2796793A4E7E}</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6074-40B9-B6A8-5D70D3B3A7F7}"/>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{4CCCC828-9A4C-4583-828B-CE188F5B405D}</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6074-40B9-B6A8-5D70D3B3A7F7}"/>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{488DB789-3AE2-4F62-98D2-0E78E86C276A}</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6074-40B9-B6A8-5D70D3B3A7F7}"/>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{8D9A046C-303E-402B-84B0-AC44D0693709}</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6074-40B9-B6A8-5D70D3B3A7F7}"/>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{B14456C0-F116-4BB0-A08E-DF7183777D70}</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6074-40B9-B6A8-5D70D3B3A7F7}"/>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{636496B0-C2FB-422D-A966-E021632E237C}</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6074-40B9-B6A8-5D70D3B3A7F7}"/>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{29BB6552-8C39-4AAC-9CB6-F7DE52298F40}</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6074-40B9-B6A8-5D70D3B3A7F7}"/>
                </c:ext>
              </c:extLst>
            </c:dLbl>
            <c:dLbl>
              <c:idx val="9"/>
              <c:tx>
                <c:strRef>
                  <c:f>Daten_Diagramme!$D$23</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{D44D0039-8552-472E-BA31-24BEF1C67073}</c15:txfldGUID>
                      <c15:f>Daten_Diagramme!$D$23</c15:f>
                      <c15:dlblFieldTableCache>
                        <c:ptCount val="1"/>
                        <c:pt idx="0">
                          <c:v>6.2</c:v>
                        </c:pt>
                      </c15:dlblFieldTableCache>
                    </c15:dlblFTEntry>
                  </c15:dlblFieldTable>
                  <c15:showDataLabelsRange val="0"/>
                </c:ext>
                <c:ext xmlns:c16="http://schemas.microsoft.com/office/drawing/2014/chart" uri="{C3380CC4-5D6E-409C-BE32-E72D297353CC}">
                  <c16:uniqueId val="{00000009-6074-40B9-B6A8-5D70D3B3A7F7}"/>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{0FFA6A5F-E769-452F-A3E9-EC0C5320C59A}</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6074-40B9-B6A8-5D70D3B3A7F7}"/>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{311E836A-A06A-4520-9412-E30BA9F15B0D}</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6074-40B9-B6A8-5D70D3B3A7F7}"/>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{74C6FE78-6FE8-48DF-8F6C-051CE67895BC}</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6074-40B9-B6A8-5D70D3B3A7F7}"/>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{FEE9B310-47F6-47E9-9150-A6025B902720}</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6074-40B9-B6A8-5D70D3B3A7F7}"/>
                </c:ext>
              </c:extLst>
            </c:dLbl>
            <c:dLbl>
              <c:idx val="14"/>
              <c:tx>
                <c:strRef>
                  <c:f>Daten_Diagramme!$D$28</c:f>
                  <c:strCache>
                    <c:ptCount val="1"/>
                    <c:pt idx="0">
                      <c:v>28.4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{D0D9F2B4-29B5-41D6-AA1C-D20B28F65C59}</c15:txfldGUID>
                      <c15:f>Daten_Diagramme!$D$28</c15:f>
                      <c15:dlblFieldTableCache>
                        <c:ptCount val="1"/>
                        <c:pt idx="0">
                          <c:v>28.4</c:v>
                        </c:pt>
                      </c15:dlblFieldTableCache>
                    </c15:dlblFTEntry>
                  </c15:dlblFieldTable>
                  <c15:showDataLabelsRange val="0"/>
                </c:ext>
                <c:ext xmlns:c16="http://schemas.microsoft.com/office/drawing/2014/chart" uri="{C3380CC4-5D6E-409C-BE32-E72D297353CC}">
                  <c16:uniqueId val="{0000000E-6074-40B9-B6A8-5D70D3B3A7F7}"/>
                </c:ext>
              </c:extLst>
            </c:dLbl>
            <c:dLbl>
              <c:idx val="15"/>
              <c:tx>
                <c:strRef>
                  <c:f>Daten_Diagramme!$D$29</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{2834E06E-9018-4748-AB16-CA3A863E6A3A}</c15:txfldGUID>
                      <c15:f>Daten_Diagramme!$D$29</c15:f>
                      <c15:dlblFieldTableCache>
                        <c:ptCount val="1"/>
                        <c:pt idx="0">
                          <c:v>-18.0</c:v>
                        </c:pt>
                      </c15:dlblFieldTableCache>
                    </c15:dlblFTEntry>
                  </c15:dlblFieldTable>
                  <c15:showDataLabelsRange val="0"/>
                </c:ext>
                <c:ext xmlns:c16="http://schemas.microsoft.com/office/drawing/2014/chart" uri="{C3380CC4-5D6E-409C-BE32-E72D297353CC}">
                  <c16:uniqueId val="{0000000F-6074-40B9-B6A8-5D70D3B3A7F7}"/>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{353BCE32-D948-48F5-8E23-9E7832A0D966}</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6074-40B9-B6A8-5D70D3B3A7F7}"/>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{19C53394-5A77-40DE-ABC5-7293B5475ED9}</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6074-40B9-B6A8-5D70D3B3A7F7}"/>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{A870E4D2-0E04-45DB-A691-CBB36D8F970B}</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6074-40B9-B6A8-5D70D3B3A7F7}"/>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{F14DA6B3-7598-46DC-A887-1F7EF5E59EC6}</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6074-40B9-B6A8-5D70D3B3A7F7}"/>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{83E8B91B-E8DB-4725-86F8-0792C61729C1}</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6074-40B9-B6A8-5D70D3B3A7F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{47A8D53B-C5E4-47EC-A9BD-D3E59EF0A2ED}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074-40B9-B6A8-5D70D3B3A7F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{A4431171-7D80-4080-926F-89DDBEA3ED87}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074-40B9-B6A8-5D70D3B3A7F7}"/>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{BCA37A85-8FBE-4F05-8F9A-73CF17CB1A07}</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6074-40B9-B6A8-5D70D3B3A7F7}"/>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{B973553F-1C0F-4A15-A29A-FDD00676B14B}</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6074-40B9-B6A8-5D70D3B3A7F7}"/>
                </c:ext>
              </c:extLst>
            </c:dLbl>
            <c:dLbl>
              <c:idx val="25"/>
              <c:tx>
                <c:strRef>
                  <c:f>Daten_Diagramme!$D$39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{AA363A21-482E-45B0-844D-7D3AA03DCE00}</c15:txfldGUID>
                      <c15:f>Daten_Diagramme!$D$39</c15:f>
                      <c15:dlblFieldTableCache>
                        <c:ptCount val="1"/>
                        <c:pt idx="0">
                          <c:v>3.6</c:v>
                        </c:pt>
                      </c15:dlblFieldTableCache>
                    </c15:dlblFTEntry>
                  </c15:dlblFieldTable>
                  <c15:showDataLabelsRange val="0"/>
                </c:ext>
                <c:ext xmlns:c16="http://schemas.microsoft.com/office/drawing/2014/chart" uri="{C3380CC4-5D6E-409C-BE32-E72D297353CC}">
                  <c16:uniqueId val="{00000019-6074-40B9-B6A8-5D70D3B3A7F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{4C47F13E-674B-439C-BF58-EC57C260575E}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074-40B9-B6A8-5D70D3B3A7F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{E57B1D86-2B7E-4422-BA06-F74FE2EFF6E9}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074-40B9-B6A8-5D70D3B3A7F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{E9BD2B6D-ECF1-4EFB-916B-673A6BC725FD}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074-40B9-B6A8-5D70D3B3A7F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{D63BBF46-A324-48A5-8518-56AA7E47E8BB}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074-40B9-B6A8-5D70D3B3A7F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{D5BD2D7C-B95A-4462-B3B7-C0EC04644549}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074-40B9-B6A8-5D70D3B3A7F7}"/>
                </c:ext>
              </c:extLst>
            </c:dLbl>
            <c:dLbl>
              <c:idx val="31"/>
              <c:tx>
                <c:strRef>
                  <c:f>Daten_Diagramme!$D$45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{0B9F88DE-991D-4ED3-BDA0-9817F42B6B16}</c15:txfldGUID>
                      <c15:f>Daten_Diagramme!$D$45</c15:f>
                      <c15:dlblFieldTableCache>
                        <c:ptCount val="1"/>
                        <c:pt idx="0">
                          <c:v>3.6</c:v>
                        </c:pt>
                      </c15:dlblFieldTableCache>
                    </c15:dlblFTEntry>
                  </c15:dlblFieldTable>
                  <c15:showDataLabelsRange val="0"/>
                </c:ext>
                <c:ext xmlns:c16="http://schemas.microsoft.com/office/drawing/2014/chart" uri="{C3380CC4-5D6E-409C-BE32-E72D297353CC}">
                  <c16:uniqueId val="{0000001F-6074-40B9-B6A8-5D70D3B3A7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2.655046001272483</c:v>
                </c:pt>
                <c:pt idx="1">
                  <c:v>-3.4364261168384878</c:v>
                </c:pt>
                <c:pt idx="2">
                  <c:v>0.19801980198019803</c:v>
                </c:pt>
                <c:pt idx="3">
                  <c:v>-0.97892371884026963</c:v>
                </c:pt>
                <c:pt idx="4">
                  <c:v>0.39630118890356669</c:v>
                </c:pt>
                <c:pt idx="5">
                  <c:v>-1.1945636623748213</c:v>
                </c:pt>
                <c:pt idx="6">
                  <c:v>-1.0233319688907081</c:v>
                </c:pt>
                <c:pt idx="7">
                  <c:v>3.0906011854360713</c:v>
                </c:pt>
                <c:pt idx="8">
                  <c:v>2.116665629085476</c:v>
                </c:pt>
                <c:pt idx="9">
                  <c:v>6.2343000685087917</c:v>
                </c:pt>
                <c:pt idx="10">
                  <c:v>-2.0237571491421029</c:v>
                </c:pt>
                <c:pt idx="11">
                  <c:v>3.8148524923702949</c:v>
                </c:pt>
                <c:pt idx="12">
                  <c:v>0.6116207951070336</c:v>
                </c:pt>
                <c:pt idx="13">
                  <c:v>3.0559050871831746</c:v>
                </c:pt>
                <c:pt idx="14">
                  <c:v>28.442376129208871</c:v>
                </c:pt>
                <c:pt idx="15">
                  <c:v>-17.960230917254652</c:v>
                </c:pt>
                <c:pt idx="16">
                  <c:v>2.6133175845267975</c:v>
                </c:pt>
                <c:pt idx="17">
                  <c:v>2.4282016516701592</c:v>
                </c:pt>
                <c:pt idx="18">
                  <c:v>3.9140811455847255</c:v>
                </c:pt>
                <c:pt idx="19">
                  <c:v>3.3793556870479948</c:v>
                </c:pt>
                <c:pt idx="20">
                  <c:v>1.632208922742111</c:v>
                </c:pt>
                <c:pt idx="21">
                  <c:v>0</c:v>
                </c:pt>
                <c:pt idx="23">
                  <c:v>-3.4364261168384878</c:v>
                </c:pt>
                <c:pt idx="24">
                  <c:v>-0.13636545943127582</c:v>
                </c:pt>
                <c:pt idx="25">
                  <c:v>3.6221966257876548</c:v>
                </c:pt>
              </c:numCache>
            </c:numRef>
          </c:val>
          <c:extLst>
            <c:ext xmlns:c16="http://schemas.microsoft.com/office/drawing/2014/chart" uri="{C3380CC4-5D6E-409C-BE32-E72D297353CC}">
              <c16:uniqueId val="{00000020-6074-40B9-B6A8-5D70D3B3A7F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{45949B55-B81E-4D9B-B78C-AAD58A72EF68}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074-40B9-B6A8-5D70D3B3A7F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{146DE1DF-D902-4723-AE1B-959449D58254}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074-40B9-B6A8-5D70D3B3A7F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{09ADAB6D-89CE-4C86-BEDE-8E1968E8AB8B}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074-40B9-B6A8-5D70D3B3A7F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{C4C14FCC-7225-4495-A9FA-A6118767E802}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074-40B9-B6A8-5D70D3B3A7F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{593DB3BD-8631-4615-8BEA-3AE2C5E1E6C9}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074-40B9-B6A8-5D70D3B3A7F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{3C42F8A3-271F-4A1B-8E7A-56A5A9596283}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074-40B9-B6A8-5D70D3B3A7F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{3BC752B8-43B9-434D-8B12-EA7C304827FB}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074-40B9-B6A8-5D70D3B3A7F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{F7BB645E-6182-4D6D-A359-DA852B491E62}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074-40B9-B6A8-5D70D3B3A7F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{EE6C7A3E-4B1D-494F-94E3-99D7DFD2469D}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074-40B9-B6A8-5D70D3B3A7F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{951B286C-64EA-4A15-830F-1CCEDB6D8CD8}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074-40B9-B6A8-5D70D3B3A7F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{BA700D80-DB9D-4AC6-9573-E9B57EF2A4A6}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074-40B9-B6A8-5D70D3B3A7F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{3CAA32A8-7640-42DF-8954-7BFEB56D22FF}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074-40B9-B6A8-5D70D3B3A7F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{57B3A360-9A62-4E1A-8A80-20FF3F6B5CAC}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074-40B9-B6A8-5D70D3B3A7F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{6EE435AA-7DC7-48E4-9DDA-91277CF11AEB}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074-40B9-B6A8-5D70D3B3A7F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{672F96C0-7DF4-46C1-A901-B76543C78EA9}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074-40B9-B6A8-5D70D3B3A7F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{CAD0A9DF-CBCF-4FCB-BAF6-23B148BCF961}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074-40B9-B6A8-5D70D3B3A7F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{AB6F8741-B525-449B-852C-F07E8BE66383}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074-40B9-B6A8-5D70D3B3A7F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{952EF534-6F63-4CBB-9EF2-1D53A2180179}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074-40B9-B6A8-5D70D3B3A7F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{71275676-A9D8-40D9-87A3-7B952342BF42}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074-40B9-B6A8-5D70D3B3A7F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{BF3BD962-C416-4E06-BB59-3CEDFBF9C331}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074-40B9-B6A8-5D70D3B3A7F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{1B03F2F5-E472-4114-A161-515F9022B30F}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074-40B9-B6A8-5D70D3B3A7F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{5F6E272D-8F97-40E2-B8FC-065C3177ED9E}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074-40B9-B6A8-5D70D3B3A7F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{C51E0B50-72F9-47F6-A51C-464E70C9A7FD}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074-40B9-B6A8-5D70D3B3A7F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{B663ADD3-DDA8-4528-AAFD-6BD3BBD113A8}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074-40B9-B6A8-5D70D3B3A7F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{52EADD8C-7F00-4E1C-8FAD-387F3B55D9FC}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074-40B9-B6A8-5D70D3B3A7F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{D3870F0A-166D-468D-B49B-D53B11122275}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074-40B9-B6A8-5D70D3B3A7F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{CBD09440-4D8D-44B3-BD87-E20DB5B2870E}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074-40B9-B6A8-5D70D3B3A7F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{59670C88-963C-4CE5-AAF2-57BA9F24DEDB}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074-40B9-B6A8-5D70D3B3A7F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{C86E441B-9CBC-4E60-BD2D-170B16452477}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074-40B9-B6A8-5D70D3B3A7F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{DC4D9FD5-398E-467F-BA46-CFB370748416}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074-40B9-B6A8-5D70D3B3A7F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{E0BD3B97-4F75-4193-AAA5-550617725439}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074-40B9-B6A8-5D70D3B3A7F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{F72D2605-1E33-419A-82F4-C71C75F359FF}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074-40B9-B6A8-5D70D3B3A7F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074-40B9-B6A8-5D70D3B3A7F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074-40B9-B6A8-5D70D3B3A7F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{1C3CB2F7-31DD-40FA-9D4A-A6493F69CF32}</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1904-4B05-8F42-3D4B511042F8}"/>
                </c:ext>
              </c:extLst>
            </c:dLbl>
            <c:dLbl>
              <c:idx val="1"/>
              <c:tx>
                <c:strRef>
                  <c:f>Daten_Diagramme!$E$15</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{37D312F3-575E-4001-8C33-46EA413F146A}</c15:txfldGUID>
                      <c15:f>Daten_Diagramme!$E$15</c15:f>
                      <c15:dlblFieldTableCache>
                        <c:ptCount val="1"/>
                        <c:pt idx="0">
                          <c:v>20.4</c:v>
                        </c:pt>
                      </c15:dlblFieldTableCache>
                    </c15:dlblFTEntry>
                  </c15:dlblFieldTable>
                  <c15:showDataLabelsRange val="0"/>
                </c:ext>
                <c:ext xmlns:c16="http://schemas.microsoft.com/office/drawing/2014/chart" uri="{C3380CC4-5D6E-409C-BE32-E72D297353CC}">
                  <c16:uniqueId val="{00000001-1904-4B05-8F42-3D4B511042F8}"/>
                </c:ext>
              </c:extLst>
            </c:dLbl>
            <c:dLbl>
              <c:idx val="2"/>
              <c:tx>
                <c:strRef>
                  <c:f>Daten_Diagramme!$E$16</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{71CCFAEB-5BB4-461D-A3AA-420A3A6AD68D}</c15:txfldGUID>
                      <c15:f>Daten_Diagramme!$E$16</c15:f>
                      <c15:dlblFieldTableCache>
                        <c:ptCount val="1"/>
                        <c:pt idx="0">
                          <c:v>7.7</c:v>
                        </c:pt>
                      </c15:dlblFieldTableCache>
                    </c15:dlblFTEntry>
                  </c15:dlblFieldTable>
                  <c15:showDataLabelsRange val="0"/>
                </c:ext>
                <c:ext xmlns:c16="http://schemas.microsoft.com/office/drawing/2014/chart" uri="{C3380CC4-5D6E-409C-BE32-E72D297353CC}">
                  <c16:uniqueId val="{00000002-1904-4B05-8F42-3D4B511042F8}"/>
                </c:ext>
              </c:extLst>
            </c:dLbl>
            <c:dLbl>
              <c:idx val="3"/>
              <c:tx>
                <c:strRef>
                  <c:f>Daten_Diagramme!$E$17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{F7FA832D-002D-41E3-8FFF-199F0DCF945C}</c15:txfldGUID>
                      <c15:f>Daten_Diagramme!$E$17</c15:f>
                      <c15:dlblFieldTableCache>
                        <c:ptCount val="1"/>
                        <c:pt idx="0">
                          <c:v>-2.3</c:v>
                        </c:pt>
                      </c15:dlblFieldTableCache>
                    </c15:dlblFTEntry>
                  </c15:dlblFieldTable>
                  <c15:showDataLabelsRange val="0"/>
                </c:ext>
                <c:ext xmlns:c16="http://schemas.microsoft.com/office/drawing/2014/chart" uri="{C3380CC4-5D6E-409C-BE32-E72D297353CC}">
                  <c16:uniqueId val="{00000003-1904-4B05-8F42-3D4B511042F8}"/>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{F54CD96A-4AC8-41A7-A7B4-13F48852CBED}</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1904-4B05-8F42-3D4B511042F8}"/>
                </c:ext>
              </c:extLst>
            </c:dLbl>
            <c:dLbl>
              <c:idx val="5"/>
              <c:tx>
                <c:strRef>
                  <c:f>Daten_Diagramme!$E$19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{62429580-DFF2-46C7-AB07-A9CABA6C0AFE}</c15:txfldGUID>
                      <c15:f>Daten_Diagramme!$E$19</c15:f>
                      <c15:dlblFieldTableCache>
                        <c:ptCount val="1"/>
                        <c:pt idx="0">
                          <c:v>-2.8</c:v>
                        </c:pt>
                      </c15:dlblFieldTableCache>
                    </c15:dlblFTEntry>
                  </c15:dlblFieldTable>
                  <c15:showDataLabelsRange val="0"/>
                </c:ext>
                <c:ext xmlns:c16="http://schemas.microsoft.com/office/drawing/2014/chart" uri="{C3380CC4-5D6E-409C-BE32-E72D297353CC}">
                  <c16:uniqueId val="{00000005-1904-4B05-8F42-3D4B511042F8}"/>
                </c:ext>
              </c:extLst>
            </c:dLbl>
            <c:dLbl>
              <c:idx val="6"/>
              <c:tx>
                <c:strRef>
                  <c:f>Daten_Diagramme!$E$20</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{F7BF9311-7AAE-4D82-A8B7-9EA15AA263F8}</c15:txfldGUID>
                      <c15:f>Daten_Diagramme!$E$20</c15:f>
                      <c15:dlblFieldTableCache>
                        <c:ptCount val="1"/>
                        <c:pt idx="0">
                          <c:v>-11.6</c:v>
                        </c:pt>
                      </c15:dlblFieldTableCache>
                    </c15:dlblFTEntry>
                  </c15:dlblFieldTable>
                  <c15:showDataLabelsRange val="0"/>
                </c:ext>
                <c:ext xmlns:c16="http://schemas.microsoft.com/office/drawing/2014/chart" uri="{C3380CC4-5D6E-409C-BE32-E72D297353CC}">
                  <c16:uniqueId val="{00000006-1904-4B05-8F42-3D4B511042F8}"/>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{89E9F964-2AFD-4C6A-A004-165742557D34}</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1904-4B05-8F42-3D4B511042F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{D947EEC8-F4AE-4A44-B09D-744015EB4AF6}</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1904-4B05-8F42-3D4B511042F8}"/>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{F0235B66-897F-4376-9B54-C3E7E756A980}</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1904-4B05-8F42-3D4B511042F8}"/>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{E405BEAC-8BB8-4C91-ADBB-DC78ECF0D1AA}</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1904-4B05-8F42-3D4B511042F8}"/>
                </c:ext>
              </c:extLst>
            </c:dLbl>
            <c:dLbl>
              <c:idx val="11"/>
              <c:tx>
                <c:strRef>
                  <c:f>Daten_Diagramme!$E$25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{3D85625D-8E3A-4F40-BA2B-7E63442F83E9}</c15:txfldGUID>
                      <c15:f>Daten_Diagramme!$E$25</c15:f>
                      <c15:dlblFieldTableCache>
                        <c:ptCount val="1"/>
                        <c:pt idx="0">
                          <c:v>-11.3</c:v>
                        </c:pt>
                      </c15:dlblFieldTableCache>
                    </c15:dlblFTEntry>
                  </c15:dlblFieldTable>
                  <c15:showDataLabelsRange val="0"/>
                </c:ext>
                <c:ext xmlns:c16="http://schemas.microsoft.com/office/drawing/2014/chart" uri="{C3380CC4-5D6E-409C-BE32-E72D297353CC}">
                  <c16:uniqueId val="{0000000B-1904-4B05-8F42-3D4B511042F8}"/>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{8E11CE6C-38B9-4C4C-8FB6-D7201957EDBE}</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1904-4B05-8F42-3D4B511042F8}"/>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{3729C7CD-777C-4F6A-8EE7-6C15CEEF81CE}</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1904-4B05-8F42-3D4B511042F8}"/>
                </c:ext>
              </c:extLst>
            </c:dLbl>
            <c:dLbl>
              <c:idx val="14"/>
              <c:tx>
                <c:strRef>
                  <c:f>Daten_Diagramme!$E$28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{AB04EEA7-C0E4-48F7-A229-2E0755290C6D}</c15:txfldGUID>
                      <c15:f>Daten_Diagramme!$E$28</c15:f>
                      <c15:dlblFieldTableCache>
                        <c:ptCount val="1"/>
                        <c:pt idx="0">
                          <c:v>-8.1</c:v>
                        </c:pt>
                      </c15:dlblFieldTableCache>
                    </c15:dlblFTEntry>
                  </c15:dlblFieldTable>
                  <c15:showDataLabelsRange val="0"/>
                </c:ext>
                <c:ext xmlns:c16="http://schemas.microsoft.com/office/drawing/2014/chart" uri="{C3380CC4-5D6E-409C-BE32-E72D297353CC}">
                  <c16:uniqueId val="{0000000E-1904-4B05-8F42-3D4B511042F8}"/>
                </c:ext>
              </c:extLst>
            </c:dLbl>
            <c:dLbl>
              <c:idx val="15"/>
              <c:tx>
                <c:strRef>
                  <c:f>Daten_Diagramme!$E$29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{2A1E5FC0-65D0-4731-BF99-9C35E89B20EE}</c15:txfldGUID>
                      <c15:f>Daten_Diagramme!$E$29</c15:f>
                      <c15:dlblFieldTableCache>
                        <c:ptCount val="1"/>
                        <c:pt idx="0">
                          <c:v>-8.5</c:v>
                        </c:pt>
                      </c15:dlblFieldTableCache>
                    </c15:dlblFTEntry>
                  </c15:dlblFieldTable>
                  <c15:showDataLabelsRange val="0"/>
                </c:ext>
                <c:ext xmlns:c16="http://schemas.microsoft.com/office/drawing/2014/chart" uri="{C3380CC4-5D6E-409C-BE32-E72D297353CC}">
                  <c16:uniqueId val="{0000000F-1904-4B05-8F42-3D4B511042F8}"/>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{2905E840-3F13-4420-B585-0DE61A2DF8DC}</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1904-4B05-8F42-3D4B511042F8}"/>
                </c:ext>
              </c:extLst>
            </c:dLbl>
            <c:dLbl>
              <c:idx val="17"/>
              <c:tx>
                <c:strRef>
                  <c:f>Daten_Diagramme!$E$31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{EE82E5EF-CFC3-42EB-B80F-3FC29A6EF7EC}</c15:txfldGUID>
                      <c15:f>Daten_Diagramme!$E$31</c15:f>
                      <c15:dlblFieldTableCache>
                        <c:ptCount val="1"/>
                        <c:pt idx="0">
                          <c:v>-5.2</c:v>
                        </c:pt>
                      </c15:dlblFieldTableCache>
                    </c15:dlblFTEntry>
                  </c15:dlblFieldTable>
                  <c15:showDataLabelsRange val="0"/>
                </c:ext>
                <c:ext xmlns:c16="http://schemas.microsoft.com/office/drawing/2014/chart" uri="{C3380CC4-5D6E-409C-BE32-E72D297353CC}">
                  <c16:uniqueId val="{00000011-1904-4B05-8F42-3D4B511042F8}"/>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{3C0A4E88-E80A-40CC-8557-6772FAC84306}</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1904-4B05-8F42-3D4B511042F8}"/>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{45A8EA56-92CD-44C0-A770-54809DE1C866}</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1904-4B05-8F42-3D4B511042F8}"/>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{C71B880F-27A0-4D23-AC65-088ED97AE737}</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1904-4B05-8F42-3D4B511042F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{91947BAF-7A36-4ED1-B423-6410E348E497}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904-4B05-8F42-3D4B511042F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{627146BB-9C6B-4F89-81F3-C9D3E38CDFAE}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904-4B05-8F42-3D4B511042F8}"/>
                </c:ext>
              </c:extLst>
            </c:dLbl>
            <c:dLbl>
              <c:idx val="23"/>
              <c:tx>
                <c:strRef>
                  <c:f>Daten_Diagramme!$E$37</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{AC87886C-7EEC-462A-A5FA-634A44E38CA9}</c15:txfldGUID>
                      <c15:f>Daten_Diagramme!$E$37</c15:f>
                      <c15:dlblFieldTableCache>
                        <c:ptCount val="1"/>
                        <c:pt idx="0">
                          <c:v>20.4</c:v>
                        </c:pt>
                      </c15:dlblFieldTableCache>
                    </c15:dlblFTEntry>
                  </c15:dlblFieldTable>
                  <c15:showDataLabelsRange val="0"/>
                </c:ext>
                <c:ext xmlns:c16="http://schemas.microsoft.com/office/drawing/2014/chart" uri="{C3380CC4-5D6E-409C-BE32-E72D297353CC}">
                  <c16:uniqueId val="{00000017-1904-4B05-8F42-3D4B511042F8}"/>
                </c:ext>
              </c:extLst>
            </c:dLbl>
            <c:dLbl>
              <c:idx val="24"/>
              <c:tx>
                <c:strRef>
                  <c:f>Daten_Diagramme!$E$38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{ECA6761F-A861-437A-A44A-F7442474C8A6}</c15:txfldGUID>
                      <c15:f>Daten_Diagramme!$E$38</c15:f>
                      <c15:dlblFieldTableCache>
                        <c:ptCount val="1"/>
                        <c:pt idx="0">
                          <c:v>-1.7</c:v>
                        </c:pt>
                      </c15:dlblFieldTableCache>
                    </c15:dlblFTEntry>
                  </c15:dlblFieldTable>
                  <c15:showDataLabelsRange val="0"/>
                </c:ext>
                <c:ext xmlns:c16="http://schemas.microsoft.com/office/drawing/2014/chart" uri="{C3380CC4-5D6E-409C-BE32-E72D297353CC}">
                  <c16:uniqueId val="{00000018-1904-4B05-8F42-3D4B511042F8}"/>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{7F010DC2-F252-40F1-A4D4-09D4ADFA4D60}</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1904-4B05-8F42-3D4B511042F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{148658EA-656F-47CC-A53A-61CFF38AD65D}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904-4B05-8F42-3D4B511042F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{4B1773D6-C8E5-4A5C-A0D3-23CD79F782F3}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904-4B05-8F42-3D4B511042F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{1848D3CE-D605-4985-AD7A-3813DD858458}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904-4B05-8F42-3D4B511042F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{5ED72849-B00A-4EBD-9B90-33AD36E131DB}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904-4B05-8F42-3D4B511042F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{B0813248-D4F9-4069-B7A4-AD5DEA767AE5}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904-4B05-8F42-3D4B511042F8}"/>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{A67D7788-A1E9-43B6-B7B4-29F6DDADBE2D}</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1904-4B05-8F42-3D4B511042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-1.6507780737417637</c:v>
                </c:pt>
                <c:pt idx="1">
                  <c:v>20.388349514563107</c:v>
                </c:pt>
                <c:pt idx="2">
                  <c:v>7.6923076923076925</c:v>
                </c:pt>
                <c:pt idx="3">
                  <c:v>-2.3364485981308412</c:v>
                </c:pt>
                <c:pt idx="4">
                  <c:v>1.2875536480686696</c:v>
                </c:pt>
                <c:pt idx="5">
                  <c:v>-2.816901408450704</c:v>
                </c:pt>
                <c:pt idx="6">
                  <c:v>-11.637931034482758</c:v>
                </c:pt>
                <c:pt idx="7">
                  <c:v>-1.2318029115341544</c:v>
                </c:pt>
                <c:pt idx="8">
                  <c:v>0.16799664006719867</c:v>
                </c:pt>
                <c:pt idx="9">
                  <c:v>3.03315306842229</c:v>
                </c:pt>
                <c:pt idx="10">
                  <c:v>-5.7596822244289969</c:v>
                </c:pt>
                <c:pt idx="11">
                  <c:v>-11.258278145695364</c:v>
                </c:pt>
                <c:pt idx="12">
                  <c:v>2.3622047244094486</c:v>
                </c:pt>
                <c:pt idx="13">
                  <c:v>-0.19193857965451055</c:v>
                </c:pt>
                <c:pt idx="14">
                  <c:v>-8.0927384076990379</c:v>
                </c:pt>
                <c:pt idx="15">
                  <c:v>-8.4848484848484844</c:v>
                </c:pt>
                <c:pt idx="16">
                  <c:v>1.0666666666666667</c:v>
                </c:pt>
                <c:pt idx="17">
                  <c:v>-5.1818634778276031</c:v>
                </c:pt>
                <c:pt idx="18">
                  <c:v>-0.67720090293453727</c:v>
                </c:pt>
                <c:pt idx="19">
                  <c:v>-0.24509803921568626</c:v>
                </c:pt>
                <c:pt idx="20">
                  <c:v>-2.708731676226896</c:v>
                </c:pt>
                <c:pt idx="21">
                  <c:v>0</c:v>
                </c:pt>
                <c:pt idx="23">
                  <c:v>20.388349514563107</c:v>
                </c:pt>
                <c:pt idx="24">
                  <c:v>-1.6772269847185985</c:v>
                </c:pt>
                <c:pt idx="25">
                  <c:v>-1.8250594704207777</c:v>
                </c:pt>
              </c:numCache>
            </c:numRef>
          </c:val>
          <c:extLst>
            <c:ext xmlns:c16="http://schemas.microsoft.com/office/drawing/2014/chart" uri="{C3380CC4-5D6E-409C-BE32-E72D297353CC}">
              <c16:uniqueId val="{00000020-1904-4B05-8F42-3D4B511042F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{12E35EA1-CA00-4B53-A54F-EE0ECFB34FEF}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904-4B05-8F42-3D4B511042F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{01930EE9-87C6-4E79-863E-D4F3C575DA9B}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904-4B05-8F42-3D4B511042F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{20EDDAB7-0F19-4867-9885-AC8D03F91C7D}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904-4B05-8F42-3D4B511042F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{A13CF465-B784-45F1-93A1-8DFEDF6C99BC}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904-4B05-8F42-3D4B511042F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{BEB8CF95-8421-49C2-9B11-14871EF58B16}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904-4B05-8F42-3D4B511042F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{2636523D-9450-4FA0-9112-9D93C0A2174D}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904-4B05-8F42-3D4B511042F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{2C9E3ECB-18C8-4076-8BB5-8B717104741A}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904-4B05-8F42-3D4B511042F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{5B6D5208-EAD9-4157-A473-85F35CBCC16F}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904-4B05-8F42-3D4B511042F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{852F3FBF-1F0D-41A2-8CC6-88179237B90E}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904-4B05-8F42-3D4B511042F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{DF10189C-3BC8-4871-AE43-C5432599785A}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904-4B05-8F42-3D4B511042F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{C4FA8059-96EC-4696-BE04-0B5978A7A0DC}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904-4B05-8F42-3D4B511042F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{CAC01D97-89F9-4F9C-B5DF-37E1252014EC}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904-4B05-8F42-3D4B511042F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{CFAEB1DA-8B82-40A4-B3A6-9054C621876E}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904-4B05-8F42-3D4B511042F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{86077928-27AC-46FB-99F3-7DFB3F9952EA}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904-4B05-8F42-3D4B511042F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{C3A34BC8-04B3-4A25-BB97-7F46C3EE4D73}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904-4B05-8F42-3D4B511042F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{45A7035C-EDCB-4B0D-94D8-67C7376645BD}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904-4B05-8F42-3D4B511042F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{066DFFEF-01C8-41B4-9CF5-1456C1F08EFE}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904-4B05-8F42-3D4B511042F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{E5494029-B120-428C-8143-0F6A77DE5DF1}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904-4B05-8F42-3D4B511042F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{CC6CB6EF-5E32-453F-9307-C54D0F7F8E76}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904-4B05-8F42-3D4B511042F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{202E4F95-67BC-4069-B43C-6D6137260A09}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904-4B05-8F42-3D4B511042F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{1FE7BD7E-2909-4CC1-A74B-359E5E2D4B35}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904-4B05-8F42-3D4B511042F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{552E3A87-C29D-41AE-82DF-8F3A5E9AC118}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904-4B05-8F42-3D4B511042F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{437D234B-39CD-4274-A2BD-EC27DC28398D}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904-4B05-8F42-3D4B511042F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{FFA1824E-C8E1-4670-827D-72922A23E77E}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904-4B05-8F42-3D4B511042F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{E2F3EBB8-8AC8-490C-AB33-FB50BB0963FE}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904-4B05-8F42-3D4B511042F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{2038D69C-F3B4-4368-987E-C2668857BF18}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904-4B05-8F42-3D4B511042F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{1C5A38C3-4932-4EF7-ACD3-459350CD358E}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904-4B05-8F42-3D4B511042F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{5A58FF27-7913-4C20-B6FB-AC835AA875DD}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904-4B05-8F42-3D4B511042F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{AF89057B-56FA-4120-8298-F089EB7448AB}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904-4B05-8F42-3D4B511042F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{4CBC2602-AC44-42E7-A112-542A9CF09C88}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904-4B05-8F42-3D4B511042F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{3A3AF5F8-3EC2-4BCF-B718-460D10644310}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904-4B05-8F42-3D4B511042F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{BF3A5A94-5BB2-4B6F-8B27-59FFF1B0133A}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904-4B05-8F42-3D4B511042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04-4B05-8F42-3D4B511042F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04-4B05-8F42-3D4B511042F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{309EC9FF-B39F-4155-A370-EE185F906F7D}</c15:txfldGUID>
                      <c15:f>Diagramm!$I$46</c15:f>
                      <c15:dlblFieldTableCache>
                        <c:ptCount val="1"/>
                      </c15:dlblFieldTableCache>
                    </c15:dlblFTEntry>
                  </c15:dlblFieldTable>
                  <c15:showDataLabelsRange val="0"/>
                </c:ext>
                <c:ext xmlns:c16="http://schemas.microsoft.com/office/drawing/2014/chart" uri="{C3380CC4-5D6E-409C-BE32-E72D297353CC}">
                  <c16:uniqueId val="{00000000-F1E0-41F6-9D90-142884755D8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{4691D31B-5EFF-4588-B971-55E331F10200}</c15:txfldGUID>
                      <c15:f>Diagramm!$I$47</c15:f>
                      <c15:dlblFieldTableCache>
                        <c:ptCount val="1"/>
                      </c15:dlblFieldTableCache>
                    </c15:dlblFTEntry>
                  </c15:dlblFieldTable>
                  <c15:showDataLabelsRange val="0"/>
                </c:ext>
                <c:ext xmlns:c16="http://schemas.microsoft.com/office/drawing/2014/chart" uri="{C3380CC4-5D6E-409C-BE32-E72D297353CC}">
                  <c16:uniqueId val="{00000001-F1E0-41F6-9D90-142884755D8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{726F5F60-DE84-45B8-84A1-4CC1590C84FC}</c15:txfldGUID>
                      <c15:f>Diagramm!$I$48</c15:f>
                      <c15:dlblFieldTableCache>
                        <c:ptCount val="1"/>
                      </c15:dlblFieldTableCache>
                    </c15:dlblFTEntry>
                  </c15:dlblFieldTable>
                  <c15:showDataLabelsRange val="0"/>
                </c:ext>
                <c:ext xmlns:c16="http://schemas.microsoft.com/office/drawing/2014/chart" uri="{C3380CC4-5D6E-409C-BE32-E72D297353CC}">
                  <c16:uniqueId val="{00000002-F1E0-41F6-9D90-142884755D8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{F6714666-CB82-4AB1-A9EF-731799C459A1}</c15:txfldGUID>
                      <c15:f>Diagramm!$I$49</c15:f>
                      <c15:dlblFieldTableCache>
                        <c:ptCount val="1"/>
                      </c15:dlblFieldTableCache>
                    </c15:dlblFTEntry>
                  </c15:dlblFieldTable>
                  <c15:showDataLabelsRange val="0"/>
                </c:ext>
                <c:ext xmlns:c16="http://schemas.microsoft.com/office/drawing/2014/chart" uri="{C3380CC4-5D6E-409C-BE32-E72D297353CC}">
                  <c16:uniqueId val="{00000003-F1E0-41F6-9D90-142884755D8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{D7C6DD5E-86C9-4C57-95C5-5ACAE65A47C5}</c15:txfldGUID>
                      <c15:f>Diagramm!$I$50</c15:f>
                      <c15:dlblFieldTableCache>
                        <c:ptCount val="1"/>
                      </c15:dlblFieldTableCache>
                    </c15:dlblFTEntry>
                  </c15:dlblFieldTable>
                  <c15:showDataLabelsRange val="0"/>
                </c:ext>
                <c:ext xmlns:c16="http://schemas.microsoft.com/office/drawing/2014/chart" uri="{C3380CC4-5D6E-409C-BE32-E72D297353CC}">
                  <c16:uniqueId val="{00000004-F1E0-41F6-9D90-142884755D8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{61019EDA-799E-438C-909A-1FF1DC0BC7D0}</c15:txfldGUID>
                      <c15:f>Diagramm!$I$51</c15:f>
                      <c15:dlblFieldTableCache>
                        <c:ptCount val="1"/>
                      </c15:dlblFieldTableCache>
                    </c15:dlblFTEntry>
                  </c15:dlblFieldTable>
                  <c15:showDataLabelsRange val="0"/>
                </c:ext>
                <c:ext xmlns:c16="http://schemas.microsoft.com/office/drawing/2014/chart" uri="{C3380CC4-5D6E-409C-BE32-E72D297353CC}">
                  <c16:uniqueId val="{00000005-F1E0-41F6-9D90-142884755D8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{7EF1901A-90A6-47C3-8486-0D4E442392D9}</c15:txfldGUID>
                      <c15:f>Diagramm!$I$52</c15:f>
                      <c15:dlblFieldTableCache>
                        <c:ptCount val="1"/>
                      </c15:dlblFieldTableCache>
                    </c15:dlblFTEntry>
                  </c15:dlblFieldTable>
                  <c15:showDataLabelsRange val="0"/>
                </c:ext>
                <c:ext xmlns:c16="http://schemas.microsoft.com/office/drawing/2014/chart" uri="{C3380CC4-5D6E-409C-BE32-E72D297353CC}">
                  <c16:uniqueId val="{00000006-F1E0-41F6-9D90-142884755D8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{D02D9B41-4AA1-4E90-9D15-926D3D3CD536}</c15:txfldGUID>
                      <c15:f>Diagramm!$I$53</c15:f>
                      <c15:dlblFieldTableCache>
                        <c:ptCount val="1"/>
                      </c15:dlblFieldTableCache>
                    </c15:dlblFTEntry>
                  </c15:dlblFieldTable>
                  <c15:showDataLabelsRange val="0"/>
                </c:ext>
                <c:ext xmlns:c16="http://schemas.microsoft.com/office/drawing/2014/chart" uri="{C3380CC4-5D6E-409C-BE32-E72D297353CC}">
                  <c16:uniqueId val="{00000007-F1E0-41F6-9D90-142884755D8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{4AFD9A9A-7B6D-46A6-A987-DC2CB22B6435}</c15:txfldGUID>
                      <c15:f>Diagramm!$I$54</c15:f>
                      <c15:dlblFieldTableCache>
                        <c:ptCount val="1"/>
                      </c15:dlblFieldTableCache>
                    </c15:dlblFTEntry>
                  </c15:dlblFieldTable>
                  <c15:showDataLabelsRange val="0"/>
                </c:ext>
                <c:ext xmlns:c16="http://schemas.microsoft.com/office/drawing/2014/chart" uri="{C3380CC4-5D6E-409C-BE32-E72D297353CC}">
                  <c16:uniqueId val="{00000008-F1E0-41F6-9D90-142884755D8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{2180C2F9-97D3-4A31-B8D7-47DA7E70E109}</c15:txfldGUID>
                      <c15:f>Diagramm!$I$55</c15:f>
                      <c15:dlblFieldTableCache>
                        <c:ptCount val="1"/>
                      </c15:dlblFieldTableCache>
                    </c15:dlblFTEntry>
                  </c15:dlblFieldTable>
                  <c15:showDataLabelsRange val="0"/>
                </c:ext>
                <c:ext xmlns:c16="http://schemas.microsoft.com/office/drawing/2014/chart" uri="{C3380CC4-5D6E-409C-BE32-E72D297353CC}">
                  <c16:uniqueId val="{00000009-F1E0-41F6-9D90-142884755D8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{C0A986E2-CAAF-4212-B180-CED900B04918}</c15:txfldGUID>
                      <c15:f>Diagramm!$I$56</c15:f>
                      <c15:dlblFieldTableCache>
                        <c:ptCount val="1"/>
                      </c15:dlblFieldTableCache>
                    </c15:dlblFTEntry>
                  </c15:dlblFieldTable>
                  <c15:showDataLabelsRange val="0"/>
                </c:ext>
                <c:ext xmlns:c16="http://schemas.microsoft.com/office/drawing/2014/chart" uri="{C3380CC4-5D6E-409C-BE32-E72D297353CC}">
                  <c16:uniqueId val="{0000000A-F1E0-41F6-9D90-142884755D8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{7FC0C208-780A-40B0-88D4-39B973B512B4}</c15:txfldGUID>
                      <c15:f>Diagramm!$I$57</c15:f>
                      <c15:dlblFieldTableCache>
                        <c:ptCount val="1"/>
                      </c15:dlblFieldTableCache>
                    </c15:dlblFTEntry>
                  </c15:dlblFieldTable>
                  <c15:showDataLabelsRange val="0"/>
                </c:ext>
                <c:ext xmlns:c16="http://schemas.microsoft.com/office/drawing/2014/chart" uri="{C3380CC4-5D6E-409C-BE32-E72D297353CC}">
                  <c16:uniqueId val="{0000000B-F1E0-41F6-9D90-142884755D8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{00A3BF48-0604-4D3B-A059-0B3A1B41E393}</c15:txfldGUID>
                      <c15:f>Diagramm!$I$58</c15:f>
                      <c15:dlblFieldTableCache>
                        <c:ptCount val="1"/>
                      </c15:dlblFieldTableCache>
                    </c15:dlblFTEntry>
                  </c15:dlblFieldTable>
                  <c15:showDataLabelsRange val="0"/>
                </c:ext>
                <c:ext xmlns:c16="http://schemas.microsoft.com/office/drawing/2014/chart" uri="{C3380CC4-5D6E-409C-BE32-E72D297353CC}">
                  <c16:uniqueId val="{0000000C-F1E0-41F6-9D90-142884755D8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{8446ED3F-7333-404F-ABB1-39F5FD5A4507}</c15:txfldGUID>
                      <c15:f>Diagramm!$I$59</c15:f>
                      <c15:dlblFieldTableCache>
                        <c:ptCount val="1"/>
                      </c15:dlblFieldTableCache>
                    </c15:dlblFTEntry>
                  </c15:dlblFieldTable>
                  <c15:showDataLabelsRange val="0"/>
                </c:ext>
                <c:ext xmlns:c16="http://schemas.microsoft.com/office/drawing/2014/chart" uri="{C3380CC4-5D6E-409C-BE32-E72D297353CC}">
                  <c16:uniqueId val="{0000000D-F1E0-41F6-9D90-142884755D8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{7AA0582F-F238-4311-A37A-2ED4C0886243}</c15:txfldGUID>
                      <c15:f>Diagramm!$I$60</c15:f>
                      <c15:dlblFieldTableCache>
                        <c:ptCount val="1"/>
                      </c15:dlblFieldTableCache>
                    </c15:dlblFTEntry>
                  </c15:dlblFieldTable>
                  <c15:showDataLabelsRange val="0"/>
                </c:ext>
                <c:ext xmlns:c16="http://schemas.microsoft.com/office/drawing/2014/chart" uri="{C3380CC4-5D6E-409C-BE32-E72D297353CC}">
                  <c16:uniqueId val="{0000000E-F1E0-41F6-9D90-142884755D8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{B9A1751D-3FF2-4371-8E07-0A54858799FE}</c15:txfldGUID>
                      <c15:f>Diagramm!$I$61</c15:f>
                      <c15:dlblFieldTableCache>
                        <c:ptCount val="1"/>
                      </c15:dlblFieldTableCache>
                    </c15:dlblFTEntry>
                  </c15:dlblFieldTable>
                  <c15:showDataLabelsRange val="0"/>
                </c:ext>
                <c:ext xmlns:c16="http://schemas.microsoft.com/office/drawing/2014/chart" uri="{C3380CC4-5D6E-409C-BE32-E72D297353CC}">
                  <c16:uniqueId val="{0000000F-F1E0-41F6-9D90-142884755D8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{C2C4DED0-EADE-4030-A660-C86AF8B43B48}</c15:txfldGUID>
                      <c15:f>Diagramm!$I$62</c15:f>
                      <c15:dlblFieldTableCache>
                        <c:ptCount val="1"/>
                      </c15:dlblFieldTableCache>
                    </c15:dlblFTEntry>
                  </c15:dlblFieldTable>
                  <c15:showDataLabelsRange val="0"/>
                </c:ext>
                <c:ext xmlns:c16="http://schemas.microsoft.com/office/drawing/2014/chart" uri="{C3380CC4-5D6E-409C-BE32-E72D297353CC}">
                  <c16:uniqueId val="{00000010-F1E0-41F6-9D90-142884755D8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{A1AD4766-C1A2-4A47-B2B0-53EAF0B5EE6B}</c15:txfldGUID>
                      <c15:f>Diagramm!$I$63</c15:f>
                      <c15:dlblFieldTableCache>
                        <c:ptCount val="1"/>
                      </c15:dlblFieldTableCache>
                    </c15:dlblFTEntry>
                  </c15:dlblFieldTable>
                  <c15:showDataLabelsRange val="0"/>
                </c:ext>
                <c:ext xmlns:c16="http://schemas.microsoft.com/office/drawing/2014/chart" uri="{C3380CC4-5D6E-409C-BE32-E72D297353CC}">
                  <c16:uniqueId val="{00000011-F1E0-41F6-9D90-142884755D8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{23A5761F-1EFC-4648-A0C4-C28E9D7D901C}</c15:txfldGUID>
                      <c15:f>Diagramm!$I$64</c15:f>
                      <c15:dlblFieldTableCache>
                        <c:ptCount val="1"/>
                      </c15:dlblFieldTableCache>
                    </c15:dlblFTEntry>
                  </c15:dlblFieldTable>
                  <c15:showDataLabelsRange val="0"/>
                </c:ext>
                <c:ext xmlns:c16="http://schemas.microsoft.com/office/drawing/2014/chart" uri="{C3380CC4-5D6E-409C-BE32-E72D297353CC}">
                  <c16:uniqueId val="{00000012-F1E0-41F6-9D90-142884755D8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{491B7C5E-7171-4731-B8FE-779C598E8C0D}</c15:txfldGUID>
                      <c15:f>Diagramm!$I$65</c15:f>
                      <c15:dlblFieldTableCache>
                        <c:ptCount val="1"/>
                      </c15:dlblFieldTableCache>
                    </c15:dlblFTEntry>
                  </c15:dlblFieldTable>
                  <c15:showDataLabelsRange val="0"/>
                </c:ext>
                <c:ext xmlns:c16="http://schemas.microsoft.com/office/drawing/2014/chart" uri="{C3380CC4-5D6E-409C-BE32-E72D297353CC}">
                  <c16:uniqueId val="{00000013-F1E0-41F6-9D90-142884755D8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{F3CB36D3-4415-4EA1-AD09-2A2C10C2405D}</c15:txfldGUID>
                      <c15:f>Diagramm!$I$66</c15:f>
                      <c15:dlblFieldTableCache>
                        <c:ptCount val="1"/>
                      </c15:dlblFieldTableCache>
                    </c15:dlblFTEntry>
                  </c15:dlblFieldTable>
                  <c15:showDataLabelsRange val="0"/>
                </c:ext>
                <c:ext xmlns:c16="http://schemas.microsoft.com/office/drawing/2014/chart" uri="{C3380CC4-5D6E-409C-BE32-E72D297353CC}">
                  <c16:uniqueId val="{00000014-F1E0-41F6-9D90-142884755D8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{0A179C07-FEA8-4180-9940-0B677625FFA1}</c15:txfldGUID>
                      <c15:f>Diagramm!$I$67</c15:f>
                      <c15:dlblFieldTableCache>
                        <c:ptCount val="1"/>
                      </c15:dlblFieldTableCache>
                    </c15:dlblFTEntry>
                  </c15:dlblFieldTable>
                  <c15:showDataLabelsRange val="0"/>
                </c:ext>
                <c:ext xmlns:c16="http://schemas.microsoft.com/office/drawing/2014/chart" uri="{C3380CC4-5D6E-409C-BE32-E72D297353CC}">
                  <c16:uniqueId val="{00000015-F1E0-41F6-9D90-142884755D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1E0-41F6-9D90-142884755D8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{EC908132-E34A-4232-9929-ED982B0D6055}</c15:txfldGUID>
                      <c15:f>Diagramm!$K$46</c15:f>
                      <c15:dlblFieldTableCache>
                        <c:ptCount val="1"/>
                      </c15:dlblFieldTableCache>
                    </c15:dlblFTEntry>
                  </c15:dlblFieldTable>
                  <c15:showDataLabelsRange val="0"/>
                </c:ext>
                <c:ext xmlns:c16="http://schemas.microsoft.com/office/drawing/2014/chart" uri="{C3380CC4-5D6E-409C-BE32-E72D297353CC}">
                  <c16:uniqueId val="{00000017-F1E0-41F6-9D90-142884755D8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{BE900449-B584-491E-8E0F-828623D4A9B2}</c15:txfldGUID>
                      <c15:f>Diagramm!$K$47</c15:f>
                      <c15:dlblFieldTableCache>
                        <c:ptCount val="1"/>
                      </c15:dlblFieldTableCache>
                    </c15:dlblFTEntry>
                  </c15:dlblFieldTable>
                  <c15:showDataLabelsRange val="0"/>
                </c:ext>
                <c:ext xmlns:c16="http://schemas.microsoft.com/office/drawing/2014/chart" uri="{C3380CC4-5D6E-409C-BE32-E72D297353CC}">
                  <c16:uniqueId val="{00000018-F1E0-41F6-9D90-142884755D8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{7A934637-4BDD-4B74-980A-0715DC46C0A3}</c15:txfldGUID>
                      <c15:f>Diagramm!$K$48</c15:f>
                      <c15:dlblFieldTableCache>
                        <c:ptCount val="1"/>
                      </c15:dlblFieldTableCache>
                    </c15:dlblFTEntry>
                  </c15:dlblFieldTable>
                  <c15:showDataLabelsRange val="0"/>
                </c:ext>
                <c:ext xmlns:c16="http://schemas.microsoft.com/office/drawing/2014/chart" uri="{C3380CC4-5D6E-409C-BE32-E72D297353CC}">
                  <c16:uniqueId val="{00000019-F1E0-41F6-9D90-142884755D8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{25F94977-4E43-4A28-9454-BA7DE5B1DAAA}</c15:txfldGUID>
                      <c15:f>Diagramm!$K$49</c15:f>
                      <c15:dlblFieldTableCache>
                        <c:ptCount val="1"/>
                      </c15:dlblFieldTableCache>
                    </c15:dlblFTEntry>
                  </c15:dlblFieldTable>
                  <c15:showDataLabelsRange val="0"/>
                </c:ext>
                <c:ext xmlns:c16="http://schemas.microsoft.com/office/drawing/2014/chart" uri="{C3380CC4-5D6E-409C-BE32-E72D297353CC}">
                  <c16:uniqueId val="{0000001A-F1E0-41F6-9D90-142884755D8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{0384414F-47DE-4EDB-A85E-3A80B909D5C8}</c15:txfldGUID>
                      <c15:f>Diagramm!$K$50</c15:f>
                      <c15:dlblFieldTableCache>
                        <c:ptCount val="1"/>
                      </c15:dlblFieldTableCache>
                    </c15:dlblFTEntry>
                  </c15:dlblFieldTable>
                  <c15:showDataLabelsRange val="0"/>
                </c:ext>
                <c:ext xmlns:c16="http://schemas.microsoft.com/office/drawing/2014/chart" uri="{C3380CC4-5D6E-409C-BE32-E72D297353CC}">
                  <c16:uniqueId val="{0000001B-F1E0-41F6-9D90-142884755D8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{044DA12C-E92F-4571-B034-8CECC331C41E}</c15:txfldGUID>
                      <c15:f>Diagramm!$K$51</c15:f>
                      <c15:dlblFieldTableCache>
                        <c:ptCount val="1"/>
                      </c15:dlblFieldTableCache>
                    </c15:dlblFTEntry>
                  </c15:dlblFieldTable>
                  <c15:showDataLabelsRange val="0"/>
                </c:ext>
                <c:ext xmlns:c16="http://schemas.microsoft.com/office/drawing/2014/chart" uri="{C3380CC4-5D6E-409C-BE32-E72D297353CC}">
                  <c16:uniqueId val="{0000001C-F1E0-41F6-9D90-142884755D8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{D3D202B3-D038-4AE4-A3D1-8B6CDFC8CB2E}</c15:txfldGUID>
                      <c15:f>Diagramm!$K$52</c15:f>
                      <c15:dlblFieldTableCache>
                        <c:ptCount val="1"/>
                      </c15:dlblFieldTableCache>
                    </c15:dlblFTEntry>
                  </c15:dlblFieldTable>
                  <c15:showDataLabelsRange val="0"/>
                </c:ext>
                <c:ext xmlns:c16="http://schemas.microsoft.com/office/drawing/2014/chart" uri="{C3380CC4-5D6E-409C-BE32-E72D297353CC}">
                  <c16:uniqueId val="{0000001D-F1E0-41F6-9D90-142884755D8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{8EA60807-BC3B-4374-8066-DB87FC5C5F30}</c15:txfldGUID>
                      <c15:f>Diagramm!$K$53</c15:f>
                      <c15:dlblFieldTableCache>
                        <c:ptCount val="1"/>
                      </c15:dlblFieldTableCache>
                    </c15:dlblFTEntry>
                  </c15:dlblFieldTable>
                  <c15:showDataLabelsRange val="0"/>
                </c:ext>
                <c:ext xmlns:c16="http://schemas.microsoft.com/office/drawing/2014/chart" uri="{C3380CC4-5D6E-409C-BE32-E72D297353CC}">
                  <c16:uniqueId val="{0000001E-F1E0-41F6-9D90-142884755D8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{E98F7E7E-039B-4B95-99E0-766714E42D01}</c15:txfldGUID>
                      <c15:f>Diagramm!$K$54</c15:f>
                      <c15:dlblFieldTableCache>
                        <c:ptCount val="1"/>
                      </c15:dlblFieldTableCache>
                    </c15:dlblFTEntry>
                  </c15:dlblFieldTable>
                  <c15:showDataLabelsRange val="0"/>
                </c:ext>
                <c:ext xmlns:c16="http://schemas.microsoft.com/office/drawing/2014/chart" uri="{C3380CC4-5D6E-409C-BE32-E72D297353CC}">
                  <c16:uniqueId val="{0000001F-F1E0-41F6-9D90-142884755D8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{27CC0356-8520-4809-B54D-A7061603142A}</c15:txfldGUID>
                      <c15:f>Diagramm!$K$55</c15:f>
                      <c15:dlblFieldTableCache>
                        <c:ptCount val="1"/>
                      </c15:dlblFieldTableCache>
                    </c15:dlblFTEntry>
                  </c15:dlblFieldTable>
                  <c15:showDataLabelsRange val="0"/>
                </c:ext>
                <c:ext xmlns:c16="http://schemas.microsoft.com/office/drawing/2014/chart" uri="{C3380CC4-5D6E-409C-BE32-E72D297353CC}">
                  <c16:uniqueId val="{00000020-F1E0-41F6-9D90-142884755D8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{60E7B44B-AB1E-4722-A047-9B87171E1ECE}</c15:txfldGUID>
                      <c15:f>Diagramm!$K$56</c15:f>
                      <c15:dlblFieldTableCache>
                        <c:ptCount val="1"/>
                      </c15:dlblFieldTableCache>
                    </c15:dlblFTEntry>
                  </c15:dlblFieldTable>
                  <c15:showDataLabelsRange val="0"/>
                </c:ext>
                <c:ext xmlns:c16="http://schemas.microsoft.com/office/drawing/2014/chart" uri="{C3380CC4-5D6E-409C-BE32-E72D297353CC}">
                  <c16:uniqueId val="{00000021-F1E0-41F6-9D90-142884755D8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{03F81920-5908-4643-BA05-50E3B9A726AB}</c15:txfldGUID>
                      <c15:f>Diagramm!$K$57</c15:f>
                      <c15:dlblFieldTableCache>
                        <c:ptCount val="1"/>
                      </c15:dlblFieldTableCache>
                    </c15:dlblFTEntry>
                  </c15:dlblFieldTable>
                  <c15:showDataLabelsRange val="0"/>
                </c:ext>
                <c:ext xmlns:c16="http://schemas.microsoft.com/office/drawing/2014/chart" uri="{C3380CC4-5D6E-409C-BE32-E72D297353CC}">
                  <c16:uniqueId val="{00000022-F1E0-41F6-9D90-142884755D8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{49C00F5B-3692-4385-BAA5-B1046D4D0573}</c15:txfldGUID>
                      <c15:f>Diagramm!$K$58</c15:f>
                      <c15:dlblFieldTableCache>
                        <c:ptCount val="1"/>
                      </c15:dlblFieldTableCache>
                    </c15:dlblFTEntry>
                  </c15:dlblFieldTable>
                  <c15:showDataLabelsRange val="0"/>
                </c:ext>
                <c:ext xmlns:c16="http://schemas.microsoft.com/office/drawing/2014/chart" uri="{C3380CC4-5D6E-409C-BE32-E72D297353CC}">
                  <c16:uniqueId val="{00000023-F1E0-41F6-9D90-142884755D8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{5FFCAFE5-6041-4C41-93C6-6281C4B4544E}</c15:txfldGUID>
                      <c15:f>Diagramm!$K$59</c15:f>
                      <c15:dlblFieldTableCache>
                        <c:ptCount val="1"/>
                      </c15:dlblFieldTableCache>
                    </c15:dlblFTEntry>
                  </c15:dlblFieldTable>
                  <c15:showDataLabelsRange val="0"/>
                </c:ext>
                <c:ext xmlns:c16="http://schemas.microsoft.com/office/drawing/2014/chart" uri="{C3380CC4-5D6E-409C-BE32-E72D297353CC}">
                  <c16:uniqueId val="{00000024-F1E0-41F6-9D90-142884755D8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{01856B49-D4C0-4CB9-BB3E-B79D6D828D17}</c15:txfldGUID>
                      <c15:f>Diagramm!$K$60</c15:f>
                      <c15:dlblFieldTableCache>
                        <c:ptCount val="1"/>
                      </c15:dlblFieldTableCache>
                    </c15:dlblFTEntry>
                  </c15:dlblFieldTable>
                  <c15:showDataLabelsRange val="0"/>
                </c:ext>
                <c:ext xmlns:c16="http://schemas.microsoft.com/office/drawing/2014/chart" uri="{C3380CC4-5D6E-409C-BE32-E72D297353CC}">
                  <c16:uniqueId val="{00000025-F1E0-41F6-9D90-142884755D8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{521DC278-9706-4548-8423-BA4E1725E161}</c15:txfldGUID>
                      <c15:f>Diagramm!$K$61</c15:f>
                      <c15:dlblFieldTableCache>
                        <c:ptCount val="1"/>
                      </c15:dlblFieldTableCache>
                    </c15:dlblFTEntry>
                  </c15:dlblFieldTable>
                  <c15:showDataLabelsRange val="0"/>
                </c:ext>
                <c:ext xmlns:c16="http://schemas.microsoft.com/office/drawing/2014/chart" uri="{C3380CC4-5D6E-409C-BE32-E72D297353CC}">
                  <c16:uniqueId val="{00000026-F1E0-41F6-9D90-142884755D8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{432CEA37-2AA6-45C4-AD84-ACE52BF55FB3}</c15:txfldGUID>
                      <c15:f>Diagramm!$K$62</c15:f>
                      <c15:dlblFieldTableCache>
                        <c:ptCount val="1"/>
                      </c15:dlblFieldTableCache>
                    </c15:dlblFTEntry>
                  </c15:dlblFieldTable>
                  <c15:showDataLabelsRange val="0"/>
                </c:ext>
                <c:ext xmlns:c16="http://schemas.microsoft.com/office/drawing/2014/chart" uri="{C3380CC4-5D6E-409C-BE32-E72D297353CC}">
                  <c16:uniqueId val="{00000027-F1E0-41F6-9D90-142884755D8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{34DDD584-3BCB-434E-B11A-A54E1E114840}</c15:txfldGUID>
                      <c15:f>Diagramm!$K$63</c15:f>
                      <c15:dlblFieldTableCache>
                        <c:ptCount val="1"/>
                      </c15:dlblFieldTableCache>
                    </c15:dlblFTEntry>
                  </c15:dlblFieldTable>
                  <c15:showDataLabelsRange val="0"/>
                </c:ext>
                <c:ext xmlns:c16="http://schemas.microsoft.com/office/drawing/2014/chart" uri="{C3380CC4-5D6E-409C-BE32-E72D297353CC}">
                  <c16:uniqueId val="{00000028-F1E0-41F6-9D90-142884755D8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{F3F93914-565E-4EED-A287-F854737846FB}</c15:txfldGUID>
                      <c15:f>Diagramm!$K$64</c15:f>
                      <c15:dlblFieldTableCache>
                        <c:ptCount val="1"/>
                      </c15:dlblFieldTableCache>
                    </c15:dlblFTEntry>
                  </c15:dlblFieldTable>
                  <c15:showDataLabelsRange val="0"/>
                </c:ext>
                <c:ext xmlns:c16="http://schemas.microsoft.com/office/drawing/2014/chart" uri="{C3380CC4-5D6E-409C-BE32-E72D297353CC}">
                  <c16:uniqueId val="{00000029-F1E0-41F6-9D90-142884755D8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{982651B4-60D4-4384-8F29-607D8729519C}</c15:txfldGUID>
                      <c15:f>Diagramm!$K$65</c15:f>
                      <c15:dlblFieldTableCache>
                        <c:ptCount val="1"/>
                      </c15:dlblFieldTableCache>
                    </c15:dlblFTEntry>
                  </c15:dlblFieldTable>
                  <c15:showDataLabelsRange val="0"/>
                </c:ext>
                <c:ext xmlns:c16="http://schemas.microsoft.com/office/drawing/2014/chart" uri="{C3380CC4-5D6E-409C-BE32-E72D297353CC}">
                  <c16:uniqueId val="{0000002A-F1E0-41F6-9D90-142884755D8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{116E7C5B-B70F-4FF2-B7AD-2ACD8F2E0D1F}</c15:txfldGUID>
                      <c15:f>Diagramm!$K$66</c15:f>
                      <c15:dlblFieldTableCache>
                        <c:ptCount val="1"/>
                      </c15:dlblFieldTableCache>
                    </c15:dlblFTEntry>
                  </c15:dlblFieldTable>
                  <c15:showDataLabelsRange val="0"/>
                </c:ext>
                <c:ext xmlns:c16="http://schemas.microsoft.com/office/drawing/2014/chart" uri="{C3380CC4-5D6E-409C-BE32-E72D297353CC}">
                  <c16:uniqueId val="{0000002B-F1E0-41F6-9D90-142884755D8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{47092FA6-A293-4C00-9425-33C0C426DFB2}</c15:txfldGUID>
                      <c15:f>Diagramm!$K$67</c15:f>
                      <c15:dlblFieldTableCache>
                        <c:ptCount val="1"/>
                      </c15:dlblFieldTableCache>
                    </c15:dlblFTEntry>
                  </c15:dlblFieldTable>
                  <c15:showDataLabelsRange val="0"/>
                </c:ext>
                <c:ext xmlns:c16="http://schemas.microsoft.com/office/drawing/2014/chart" uri="{C3380CC4-5D6E-409C-BE32-E72D297353CC}">
                  <c16:uniqueId val="{0000002C-F1E0-41F6-9D90-142884755D8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1E0-41F6-9D90-142884755D8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{92F546D6-537C-4F51-8F03-F1C25B31C9B3}</c15:txfldGUID>
                      <c15:f>Diagramm!$J$46</c15:f>
                      <c15:dlblFieldTableCache>
                        <c:ptCount val="1"/>
                      </c15:dlblFieldTableCache>
                    </c15:dlblFTEntry>
                  </c15:dlblFieldTable>
                  <c15:showDataLabelsRange val="0"/>
                </c:ext>
                <c:ext xmlns:c16="http://schemas.microsoft.com/office/drawing/2014/chart" uri="{C3380CC4-5D6E-409C-BE32-E72D297353CC}">
                  <c16:uniqueId val="{0000002E-F1E0-41F6-9D90-142884755D8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{EC657768-22A8-439B-8133-A265E964467B}</c15:txfldGUID>
                      <c15:f>Diagramm!$J$47</c15:f>
                      <c15:dlblFieldTableCache>
                        <c:ptCount val="1"/>
                      </c15:dlblFieldTableCache>
                    </c15:dlblFTEntry>
                  </c15:dlblFieldTable>
                  <c15:showDataLabelsRange val="0"/>
                </c:ext>
                <c:ext xmlns:c16="http://schemas.microsoft.com/office/drawing/2014/chart" uri="{C3380CC4-5D6E-409C-BE32-E72D297353CC}">
                  <c16:uniqueId val="{0000002F-F1E0-41F6-9D90-142884755D8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{4A96FF75-DDE2-4FEC-8044-20B3B362DBA6}</c15:txfldGUID>
                      <c15:f>Diagramm!$J$48</c15:f>
                      <c15:dlblFieldTableCache>
                        <c:ptCount val="1"/>
                      </c15:dlblFieldTableCache>
                    </c15:dlblFTEntry>
                  </c15:dlblFieldTable>
                  <c15:showDataLabelsRange val="0"/>
                </c:ext>
                <c:ext xmlns:c16="http://schemas.microsoft.com/office/drawing/2014/chart" uri="{C3380CC4-5D6E-409C-BE32-E72D297353CC}">
                  <c16:uniqueId val="{00000030-F1E0-41F6-9D90-142884755D8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{BA4EE110-D4DB-405E-ADE5-CF1B2107FEBF}</c15:txfldGUID>
                      <c15:f>Diagramm!$J$49</c15:f>
                      <c15:dlblFieldTableCache>
                        <c:ptCount val="1"/>
                      </c15:dlblFieldTableCache>
                    </c15:dlblFTEntry>
                  </c15:dlblFieldTable>
                  <c15:showDataLabelsRange val="0"/>
                </c:ext>
                <c:ext xmlns:c16="http://schemas.microsoft.com/office/drawing/2014/chart" uri="{C3380CC4-5D6E-409C-BE32-E72D297353CC}">
                  <c16:uniqueId val="{00000031-F1E0-41F6-9D90-142884755D8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{29C1C3C8-528B-4013-B194-27E2EC7B19CF}</c15:txfldGUID>
                      <c15:f>Diagramm!$J$50</c15:f>
                      <c15:dlblFieldTableCache>
                        <c:ptCount val="1"/>
                      </c15:dlblFieldTableCache>
                    </c15:dlblFTEntry>
                  </c15:dlblFieldTable>
                  <c15:showDataLabelsRange val="0"/>
                </c:ext>
                <c:ext xmlns:c16="http://schemas.microsoft.com/office/drawing/2014/chart" uri="{C3380CC4-5D6E-409C-BE32-E72D297353CC}">
                  <c16:uniqueId val="{00000032-F1E0-41F6-9D90-142884755D8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{4A815792-5FAA-4D0A-AD84-CDB4712B7D10}</c15:txfldGUID>
                      <c15:f>Diagramm!$J$51</c15:f>
                      <c15:dlblFieldTableCache>
                        <c:ptCount val="1"/>
                      </c15:dlblFieldTableCache>
                    </c15:dlblFTEntry>
                  </c15:dlblFieldTable>
                  <c15:showDataLabelsRange val="0"/>
                </c:ext>
                <c:ext xmlns:c16="http://schemas.microsoft.com/office/drawing/2014/chart" uri="{C3380CC4-5D6E-409C-BE32-E72D297353CC}">
                  <c16:uniqueId val="{00000033-F1E0-41F6-9D90-142884755D8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{8428A14C-06D0-4203-AA74-1B701C057513}</c15:txfldGUID>
                      <c15:f>Diagramm!$J$52</c15:f>
                      <c15:dlblFieldTableCache>
                        <c:ptCount val="1"/>
                      </c15:dlblFieldTableCache>
                    </c15:dlblFTEntry>
                  </c15:dlblFieldTable>
                  <c15:showDataLabelsRange val="0"/>
                </c:ext>
                <c:ext xmlns:c16="http://schemas.microsoft.com/office/drawing/2014/chart" uri="{C3380CC4-5D6E-409C-BE32-E72D297353CC}">
                  <c16:uniqueId val="{00000034-F1E0-41F6-9D90-142884755D8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{CB025EA5-CC50-4CE7-AF42-D21059D86A86}</c15:txfldGUID>
                      <c15:f>Diagramm!$J$53</c15:f>
                      <c15:dlblFieldTableCache>
                        <c:ptCount val="1"/>
                      </c15:dlblFieldTableCache>
                    </c15:dlblFTEntry>
                  </c15:dlblFieldTable>
                  <c15:showDataLabelsRange val="0"/>
                </c:ext>
                <c:ext xmlns:c16="http://schemas.microsoft.com/office/drawing/2014/chart" uri="{C3380CC4-5D6E-409C-BE32-E72D297353CC}">
                  <c16:uniqueId val="{00000035-F1E0-41F6-9D90-142884755D8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{002229D8-5B14-4298-A0F4-FF99DF5FCFED}</c15:txfldGUID>
                      <c15:f>Diagramm!$J$54</c15:f>
                      <c15:dlblFieldTableCache>
                        <c:ptCount val="1"/>
                      </c15:dlblFieldTableCache>
                    </c15:dlblFTEntry>
                  </c15:dlblFieldTable>
                  <c15:showDataLabelsRange val="0"/>
                </c:ext>
                <c:ext xmlns:c16="http://schemas.microsoft.com/office/drawing/2014/chart" uri="{C3380CC4-5D6E-409C-BE32-E72D297353CC}">
                  <c16:uniqueId val="{00000036-F1E0-41F6-9D90-142884755D8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{3D7F7357-6639-4BBE-85FF-1F5513C649EB}</c15:txfldGUID>
                      <c15:f>Diagramm!$J$55</c15:f>
                      <c15:dlblFieldTableCache>
                        <c:ptCount val="1"/>
                      </c15:dlblFieldTableCache>
                    </c15:dlblFTEntry>
                  </c15:dlblFieldTable>
                  <c15:showDataLabelsRange val="0"/>
                </c:ext>
                <c:ext xmlns:c16="http://schemas.microsoft.com/office/drawing/2014/chart" uri="{C3380CC4-5D6E-409C-BE32-E72D297353CC}">
                  <c16:uniqueId val="{00000037-F1E0-41F6-9D90-142884755D8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{F378C168-F190-45DD-AF31-95F0C21E7134}</c15:txfldGUID>
                      <c15:f>Diagramm!$J$56</c15:f>
                      <c15:dlblFieldTableCache>
                        <c:ptCount val="1"/>
                      </c15:dlblFieldTableCache>
                    </c15:dlblFTEntry>
                  </c15:dlblFieldTable>
                  <c15:showDataLabelsRange val="0"/>
                </c:ext>
                <c:ext xmlns:c16="http://schemas.microsoft.com/office/drawing/2014/chart" uri="{C3380CC4-5D6E-409C-BE32-E72D297353CC}">
                  <c16:uniqueId val="{00000038-F1E0-41F6-9D90-142884755D8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{C91DA48E-34F5-4A7A-9CD3-21C16F17C0BC}</c15:txfldGUID>
                      <c15:f>Diagramm!$J$57</c15:f>
                      <c15:dlblFieldTableCache>
                        <c:ptCount val="1"/>
                      </c15:dlblFieldTableCache>
                    </c15:dlblFTEntry>
                  </c15:dlblFieldTable>
                  <c15:showDataLabelsRange val="0"/>
                </c:ext>
                <c:ext xmlns:c16="http://schemas.microsoft.com/office/drawing/2014/chart" uri="{C3380CC4-5D6E-409C-BE32-E72D297353CC}">
                  <c16:uniqueId val="{00000039-F1E0-41F6-9D90-142884755D8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{8F07FEAD-E0BF-4CEB-86D0-001CFFACCFBA}</c15:txfldGUID>
                      <c15:f>Diagramm!$J$58</c15:f>
                      <c15:dlblFieldTableCache>
                        <c:ptCount val="1"/>
                      </c15:dlblFieldTableCache>
                    </c15:dlblFTEntry>
                  </c15:dlblFieldTable>
                  <c15:showDataLabelsRange val="0"/>
                </c:ext>
                <c:ext xmlns:c16="http://schemas.microsoft.com/office/drawing/2014/chart" uri="{C3380CC4-5D6E-409C-BE32-E72D297353CC}">
                  <c16:uniqueId val="{0000003A-F1E0-41F6-9D90-142884755D8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{DDF4BE16-B334-4EDE-B7E4-EEAB5BFAB60F}</c15:txfldGUID>
                      <c15:f>Diagramm!$J$59</c15:f>
                      <c15:dlblFieldTableCache>
                        <c:ptCount val="1"/>
                      </c15:dlblFieldTableCache>
                    </c15:dlblFTEntry>
                  </c15:dlblFieldTable>
                  <c15:showDataLabelsRange val="0"/>
                </c:ext>
                <c:ext xmlns:c16="http://schemas.microsoft.com/office/drawing/2014/chart" uri="{C3380CC4-5D6E-409C-BE32-E72D297353CC}">
                  <c16:uniqueId val="{0000003B-F1E0-41F6-9D90-142884755D8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{5626D4CE-0BE6-465D-9FE3-82611E1A880B}</c15:txfldGUID>
                      <c15:f>Diagramm!$J$60</c15:f>
                      <c15:dlblFieldTableCache>
                        <c:ptCount val="1"/>
                      </c15:dlblFieldTableCache>
                    </c15:dlblFTEntry>
                  </c15:dlblFieldTable>
                  <c15:showDataLabelsRange val="0"/>
                </c:ext>
                <c:ext xmlns:c16="http://schemas.microsoft.com/office/drawing/2014/chart" uri="{C3380CC4-5D6E-409C-BE32-E72D297353CC}">
                  <c16:uniqueId val="{0000003C-F1E0-41F6-9D90-142884755D8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{DC3D929D-DFF9-4302-815E-7AA1ABC60FA0}</c15:txfldGUID>
                      <c15:f>Diagramm!$J$61</c15:f>
                      <c15:dlblFieldTableCache>
                        <c:ptCount val="1"/>
                      </c15:dlblFieldTableCache>
                    </c15:dlblFTEntry>
                  </c15:dlblFieldTable>
                  <c15:showDataLabelsRange val="0"/>
                </c:ext>
                <c:ext xmlns:c16="http://schemas.microsoft.com/office/drawing/2014/chart" uri="{C3380CC4-5D6E-409C-BE32-E72D297353CC}">
                  <c16:uniqueId val="{0000003D-F1E0-41F6-9D90-142884755D8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{2FBDD70C-FB0E-4EF1-A717-2B1455314834}</c15:txfldGUID>
                      <c15:f>Diagramm!$J$62</c15:f>
                      <c15:dlblFieldTableCache>
                        <c:ptCount val="1"/>
                      </c15:dlblFieldTableCache>
                    </c15:dlblFTEntry>
                  </c15:dlblFieldTable>
                  <c15:showDataLabelsRange val="0"/>
                </c:ext>
                <c:ext xmlns:c16="http://schemas.microsoft.com/office/drawing/2014/chart" uri="{C3380CC4-5D6E-409C-BE32-E72D297353CC}">
                  <c16:uniqueId val="{0000003E-F1E0-41F6-9D90-142884755D8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{9A081410-17BC-48FD-8599-73C2DB6F0919}</c15:txfldGUID>
                      <c15:f>Diagramm!$J$63</c15:f>
                      <c15:dlblFieldTableCache>
                        <c:ptCount val="1"/>
                      </c15:dlblFieldTableCache>
                    </c15:dlblFTEntry>
                  </c15:dlblFieldTable>
                  <c15:showDataLabelsRange val="0"/>
                </c:ext>
                <c:ext xmlns:c16="http://schemas.microsoft.com/office/drawing/2014/chart" uri="{C3380CC4-5D6E-409C-BE32-E72D297353CC}">
                  <c16:uniqueId val="{0000003F-F1E0-41F6-9D90-142884755D8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{0399A1FF-FD62-44BA-9BCD-E96AC5C2685B}</c15:txfldGUID>
                      <c15:f>Diagramm!$J$64</c15:f>
                      <c15:dlblFieldTableCache>
                        <c:ptCount val="1"/>
                      </c15:dlblFieldTableCache>
                    </c15:dlblFTEntry>
                  </c15:dlblFieldTable>
                  <c15:showDataLabelsRange val="0"/>
                </c:ext>
                <c:ext xmlns:c16="http://schemas.microsoft.com/office/drawing/2014/chart" uri="{C3380CC4-5D6E-409C-BE32-E72D297353CC}">
                  <c16:uniqueId val="{00000040-F1E0-41F6-9D90-142884755D8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{D89B6F1B-0011-4DB5-9133-3761A023E06F}</c15:txfldGUID>
                      <c15:f>Diagramm!$J$65</c15:f>
                      <c15:dlblFieldTableCache>
                        <c:ptCount val="1"/>
                      </c15:dlblFieldTableCache>
                    </c15:dlblFTEntry>
                  </c15:dlblFieldTable>
                  <c15:showDataLabelsRange val="0"/>
                </c:ext>
                <c:ext xmlns:c16="http://schemas.microsoft.com/office/drawing/2014/chart" uri="{C3380CC4-5D6E-409C-BE32-E72D297353CC}">
                  <c16:uniqueId val="{00000041-F1E0-41F6-9D90-142884755D8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{5DE567A7-CA43-4720-9310-596ECF7656E6}</c15:txfldGUID>
                      <c15:f>Diagramm!$J$66</c15:f>
                      <c15:dlblFieldTableCache>
                        <c:ptCount val="1"/>
                      </c15:dlblFieldTableCache>
                    </c15:dlblFTEntry>
                  </c15:dlblFieldTable>
                  <c15:showDataLabelsRange val="0"/>
                </c:ext>
                <c:ext xmlns:c16="http://schemas.microsoft.com/office/drawing/2014/chart" uri="{C3380CC4-5D6E-409C-BE32-E72D297353CC}">
                  <c16:uniqueId val="{00000042-F1E0-41F6-9D90-142884755D8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{CA1A7CE3-E7D2-4E4E-BD4B-22CD08D61B1E}</c15:txfldGUID>
                      <c15:f>Diagramm!$J$67</c15:f>
                      <c15:dlblFieldTableCache>
                        <c:ptCount val="1"/>
                      </c15:dlblFieldTableCache>
                    </c15:dlblFTEntry>
                  </c15:dlblFieldTable>
                  <c15:showDataLabelsRange val="0"/>
                </c:ext>
                <c:ext xmlns:c16="http://schemas.microsoft.com/office/drawing/2014/chart" uri="{C3380CC4-5D6E-409C-BE32-E72D297353CC}">
                  <c16:uniqueId val="{00000043-F1E0-41F6-9D90-142884755D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1E0-41F6-9D90-142884755D8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C1-463A-B92A-AE78E12590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C1-463A-B92A-AE78E12590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C1-463A-B92A-AE78E12590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C1-463A-B92A-AE78E12590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C1-463A-B92A-AE78E12590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C1-463A-B92A-AE78E12590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C1-463A-B92A-AE78E12590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C1-463A-B92A-AE78E12590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C1-463A-B92A-AE78E12590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C1-463A-B92A-AE78E12590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C1-463A-B92A-AE78E12590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C1-463A-B92A-AE78E12590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5C1-463A-B92A-AE78E12590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5C1-463A-B92A-AE78E12590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C1-463A-B92A-AE78E12590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5C1-463A-B92A-AE78E12590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C1-463A-B92A-AE78E12590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5C1-463A-B92A-AE78E12590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5C1-463A-B92A-AE78E12590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5C1-463A-B92A-AE78E12590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5C1-463A-B92A-AE78E12590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5C1-463A-B92A-AE78E12590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C1-463A-B92A-AE78E12590F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5C1-463A-B92A-AE78E12590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5C1-463A-B92A-AE78E12590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5C1-463A-B92A-AE78E12590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5C1-463A-B92A-AE78E12590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5C1-463A-B92A-AE78E12590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5C1-463A-B92A-AE78E12590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5C1-463A-B92A-AE78E12590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5C1-463A-B92A-AE78E12590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5C1-463A-B92A-AE78E12590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5C1-463A-B92A-AE78E12590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5C1-463A-B92A-AE78E12590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5C1-463A-B92A-AE78E12590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5C1-463A-B92A-AE78E12590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5C1-463A-B92A-AE78E12590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5C1-463A-B92A-AE78E12590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5C1-463A-B92A-AE78E12590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5C1-463A-B92A-AE78E12590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5C1-463A-B92A-AE78E12590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5C1-463A-B92A-AE78E12590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5C1-463A-B92A-AE78E12590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5C1-463A-B92A-AE78E12590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5C1-463A-B92A-AE78E12590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C1-463A-B92A-AE78E12590F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5C1-463A-B92A-AE78E12590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5C1-463A-B92A-AE78E12590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5C1-463A-B92A-AE78E12590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5C1-463A-B92A-AE78E12590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5C1-463A-B92A-AE78E12590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5C1-463A-B92A-AE78E12590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5C1-463A-B92A-AE78E12590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5C1-463A-B92A-AE78E12590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5C1-463A-B92A-AE78E12590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5C1-463A-B92A-AE78E12590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5C1-463A-B92A-AE78E12590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5C1-463A-B92A-AE78E12590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5C1-463A-B92A-AE78E12590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5C1-463A-B92A-AE78E12590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5C1-463A-B92A-AE78E12590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5C1-463A-B92A-AE78E12590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5C1-463A-B92A-AE78E12590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5C1-463A-B92A-AE78E12590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5C1-463A-B92A-AE78E12590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5C1-463A-B92A-AE78E12590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5C1-463A-B92A-AE78E12590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5C1-463A-B92A-AE78E12590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C1-463A-B92A-AE78E12590F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100.82017933688108</c:v>
                </c:pt>
                <c:pt idx="2">
                  <c:v>102.08588819009259</c:v>
                </c:pt>
                <c:pt idx="3">
                  <c:v>101.71348851861435</c:v>
                </c:pt>
                <c:pt idx="4">
                  <c:v>101.483973313232</c:v>
                </c:pt>
                <c:pt idx="5">
                  <c:v>102.06901207204977</c:v>
                </c:pt>
                <c:pt idx="6">
                  <c:v>103.85675551005254</c:v>
                </c:pt>
                <c:pt idx="7">
                  <c:v>104.28878413194873</c:v>
                </c:pt>
                <c:pt idx="8">
                  <c:v>104.31353577174487</c:v>
                </c:pt>
                <c:pt idx="9">
                  <c:v>104.91770079767784</c:v>
                </c:pt>
                <c:pt idx="10">
                  <c:v>107.15434897561964</c:v>
                </c:pt>
                <c:pt idx="11">
                  <c:v>107.19597673345859</c:v>
                </c:pt>
                <c:pt idx="12">
                  <c:v>106.63231439082838</c:v>
                </c:pt>
                <c:pt idx="13">
                  <c:v>106.89670690683258</c:v>
                </c:pt>
                <c:pt idx="14">
                  <c:v>109.02309778022794</c:v>
                </c:pt>
                <c:pt idx="15">
                  <c:v>108.92184107197103</c:v>
                </c:pt>
                <c:pt idx="16">
                  <c:v>108.78458197855608</c:v>
                </c:pt>
                <c:pt idx="17">
                  <c:v>109.26836402911692</c:v>
                </c:pt>
                <c:pt idx="18">
                  <c:v>111.43750773488743</c:v>
                </c:pt>
                <c:pt idx="19">
                  <c:v>111.00097881484648</c:v>
                </c:pt>
                <c:pt idx="20">
                  <c:v>111.40375549880179</c:v>
                </c:pt>
                <c:pt idx="21">
                  <c:v>111.66814801480598</c:v>
                </c:pt>
                <c:pt idx="22">
                  <c:v>113.72478426695768</c:v>
                </c:pt>
                <c:pt idx="23">
                  <c:v>113.62802785684552</c:v>
                </c:pt>
                <c:pt idx="24">
                  <c:v>114.36157645444011</c:v>
                </c:pt>
              </c:numCache>
            </c:numRef>
          </c:val>
          <c:smooth val="0"/>
          <c:extLst>
            <c:ext xmlns:c16="http://schemas.microsoft.com/office/drawing/2014/chart" uri="{C3380CC4-5D6E-409C-BE32-E72D297353CC}">
              <c16:uniqueId val="{00000000-EA5B-41CC-ABE4-388CAA8618E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101.40459061322372</c:v>
                </c:pt>
                <c:pt idx="2">
                  <c:v>102.2838871759735</c:v>
                </c:pt>
                <c:pt idx="3">
                  <c:v>103.14034486696357</c:v>
                </c:pt>
                <c:pt idx="4">
                  <c:v>99.748772410642914</c:v>
                </c:pt>
                <c:pt idx="5">
                  <c:v>100.58239122987325</c:v>
                </c:pt>
                <c:pt idx="6">
                  <c:v>104.46499942902821</c:v>
                </c:pt>
                <c:pt idx="7">
                  <c:v>103.71131666095694</c:v>
                </c:pt>
                <c:pt idx="8">
                  <c:v>101.32465456206464</c:v>
                </c:pt>
                <c:pt idx="9">
                  <c:v>103.25453922576224</c:v>
                </c:pt>
                <c:pt idx="10">
                  <c:v>105.60694301701497</c:v>
                </c:pt>
                <c:pt idx="11">
                  <c:v>105.40139317117733</c:v>
                </c:pt>
                <c:pt idx="12">
                  <c:v>103.4144113280804</c:v>
                </c:pt>
                <c:pt idx="13">
                  <c:v>104.396482813749</c:v>
                </c:pt>
                <c:pt idx="14">
                  <c:v>106.76030604088157</c:v>
                </c:pt>
                <c:pt idx="15">
                  <c:v>106.70320886148224</c:v>
                </c:pt>
                <c:pt idx="16">
                  <c:v>105.69829850405389</c:v>
                </c:pt>
                <c:pt idx="17">
                  <c:v>107.69669978303071</c:v>
                </c:pt>
                <c:pt idx="18">
                  <c:v>109.66084275436793</c:v>
                </c:pt>
                <c:pt idx="19">
                  <c:v>107.41121388603403</c:v>
                </c:pt>
                <c:pt idx="20">
                  <c:v>107.68528034715087</c:v>
                </c:pt>
                <c:pt idx="21">
                  <c:v>107.29701952723536</c:v>
                </c:pt>
                <c:pt idx="22">
                  <c:v>111.08827223935138</c:v>
                </c:pt>
                <c:pt idx="23">
                  <c:v>112.03608541738038</c:v>
                </c:pt>
                <c:pt idx="24">
                  <c:v>109.26116249857256</c:v>
                </c:pt>
              </c:numCache>
            </c:numRef>
          </c:val>
          <c:smooth val="0"/>
          <c:extLst>
            <c:ext xmlns:c16="http://schemas.microsoft.com/office/drawing/2014/chart" uri="{C3380CC4-5D6E-409C-BE32-E72D297353CC}">
              <c16:uniqueId val="{00000001-EA5B-41CC-ABE4-388CAA8618E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103.45943856597574</c:v>
                </c:pt>
                <c:pt idx="2">
                  <c:v>99.347731555297869</c:v>
                </c:pt>
                <c:pt idx="3">
                  <c:v>102.68154805044209</c:v>
                </c:pt>
                <c:pt idx="4">
                  <c:v>96.337633473450254</c:v>
                </c:pt>
                <c:pt idx="5">
                  <c:v>98.671305020051221</c:v>
                </c:pt>
                <c:pt idx="6">
                  <c:v>94.984780402956943</c:v>
                </c:pt>
                <c:pt idx="7">
                  <c:v>98.308933661883373</c:v>
                </c:pt>
                <c:pt idx="8">
                  <c:v>94.825337005363096</c:v>
                </c:pt>
                <c:pt idx="9">
                  <c:v>99.226941102575253</c:v>
                </c:pt>
                <c:pt idx="10">
                  <c:v>95.612890757114556</c:v>
                </c:pt>
                <c:pt idx="11">
                  <c:v>98.168816736725134</c:v>
                </c:pt>
                <c:pt idx="12">
                  <c:v>94.235879596076728</c:v>
                </c:pt>
                <c:pt idx="13">
                  <c:v>96.294148910470113</c:v>
                </c:pt>
                <c:pt idx="14">
                  <c:v>92.544813257960087</c:v>
                </c:pt>
                <c:pt idx="15">
                  <c:v>96.690341595400298</c:v>
                </c:pt>
                <c:pt idx="16">
                  <c:v>93.16809199400879</c:v>
                </c:pt>
                <c:pt idx="17">
                  <c:v>97.357104894429142</c:v>
                </c:pt>
                <c:pt idx="18">
                  <c:v>94.255206068512337</c:v>
                </c:pt>
                <c:pt idx="19">
                  <c:v>95.738512827946082</c:v>
                </c:pt>
                <c:pt idx="20">
                  <c:v>92.29356911629705</c:v>
                </c:pt>
                <c:pt idx="21">
                  <c:v>95.240856162728889</c:v>
                </c:pt>
                <c:pt idx="22">
                  <c:v>91.655795525921633</c:v>
                </c:pt>
                <c:pt idx="23">
                  <c:v>94.810842151036383</c:v>
                </c:pt>
                <c:pt idx="24">
                  <c:v>89.351113687974106</c:v>
                </c:pt>
              </c:numCache>
            </c:numRef>
          </c:val>
          <c:smooth val="0"/>
          <c:extLst>
            <c:ext xmlns:c16="http://schemas.microsoft.com/office/drawing/2014/chart" uri="{C3380CC4-5D6E-409C-BE32-E72D297353CC}">
              <c16:uniqueId val="{00000002-EA5B-41CC-ABE4-388CAA8618E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A5B-41CC-ABE4-388CAA8618E3}"/>
                </c:ext>
              </c:extLst>
            </c:dLbl>
            <c:dLbl>
              <c:idx val="1"/>
              <c:delete val="1"/>
              <c:extLst>
                <c:ext xmlns:c15="http://schemas.microsoft.com/office/drawing/2012/chart" uri="{CE6537A1-D6FC-4f65-9D91-7224C49458BB}"/>
                <c:ext xmlns:c16="http://schemas.microsoft.com/office/drawing/2014/chart" uri="{C3380CC4-5D6E-409C-BE32-E72D297353CC}">
                  <c16:uniqueId val="{00000004-EA5B-41CC-ABE4-388CAA8618E3}"/>
                </c:ext>
              </c:extLst>
            </c:dLbl>
            <c:dLbl>
              <c:idx val="2"/>
              <c:delete val="1"/>
              <c:extLst>
                <c:ext xmlns:c15="http://schemas.microsoft.com/office/drawing/2012/chart" uri="{CE6537A1-D6FC-4f65-9D91-7224C49458BB}"/>
                <c:ext xmlns:c16="http://schemas.microsoft.com/office/drawing/2014/chart" uri="{C3380CC4-5D6E-409C-BE32-E72D297353CC}">
                  <c16:uniqueId val="{00000005-EA5B-41CC-ABE4-388CAA8618E3}"/>
                </c:ext>
              </c:extLst>
            </c:dLbl>
            <c:dLbl>
              <c:idx val="3"/>
              <c:delete val="1"/>
              <c:extLst>
                <c:ext xmlns:c15="http://schemas.microsoft.com/office/drawing/2012/chart" uri="{CE6537A1-D6FC-4f65-9D91-7224C49458BB}"/>
                <c:ext xmlns:c16="http://schemas.microsoft.com/office/drawing/2014/chart" uri="{C3380CC4-5D6E-409C-BE32-E72D297353CC}">
                  <c16:uniqueId val="{00000006-EA5B-41CC-ABE4-388CAA8618E3}"/>
                </c:ext>
              </c:extLst>
            </c:dLbl>
            <c:dLbl>
              <c:idx val="4"/>
              <c:delete val="1"/>
              <c:extLst>
                <c:ext xmlns:c15="http://schemas.microsoft.com/office/drawing/2012/chart" uri="{CE6537A1-D6FC-4f65-9D91-7224C49458BB}"/>
                <c:ext xmlns:c16="http://schemas.microsoft.com/office/drawing/2014/chart" uri="{C3380CC4-5D6E-409C-BE32-E72D297353CC}">
                  <c16:uniqueId val="{00000007-EA5B-41CC-ABE4-388CAA8618E3}"/>
                </c:ext>
              </c:extLst>
            </c:dLbl>
            <c:dLbl>
              <c:idx val="5"/>
              <c:delete val="1"/>
              <c:extLst>
                <c:ext xmlns:c15="http://schemas.microsoft.com/office/drawing/2012/chart" uri="{CE6537A1-D6FC-4f65-9D91-7224C49458BB}"/>
                <c:ext xmlns:c16="http://schemas.microsoft.com/office/drawing/2014/chart" uri="{C3380CC4-5D6E-409C-BE32-E72D297353CC}">
                  <c16:uniqueId val="{00000008-EA5B-41CC-ABE4-388CAA8618E3}"/>
                </c:ext>
              </c:extLst>
            </c:dLbl>
            <c:dLbl>
              <c:idx val="6"/>
              <c:delete val="1"/>
              <c:extLst>
                <c:ext xmlns:c15="http://schemas.microsoft.com/office/drawing/2012/chart" uri="{CE6537A1-D6FC-4f65-9D91-7224C49458BB}"/>
                <c:ext xmlns:c16="http://schemas.microsoft.com/office/drawing/2014/chart" uri="{C3380CC4-5D6E-409C-BE32-E72D297353CC}">
                  <c16:uniqueId val="{00000009-EA5B-41CC-ABE4-388CAA8618E3}"/>
                </c:ext>
              </c:extLst>
            </c:dLbl>
            <c:dLbl>
              <c:idx val="7"/>
              <c:delete val="1"/>
              <c:extLst>
                <c:ext xmlns:c15="http://schemas.microsoft.com/office/drawing/2012/chart" uri="{CE6537A1-D6FC-4f65-9D91-7224C49458BB}"/>
                <c:ext xmlns:c16="http://schemas.microsoft.com/office/drawing/2014/chart" uri="{C3380CC4-5D6E-409C-BE32-E72D297353CC}">
                  <c16:uniqueId val="{0000000A-EA5B-41CC-ABE4-388CAA8618E3}"/>
                </c:ext>
              </c:extLst>
            </c:dLbl>
            <c:dLbl>
              <c:idx val="8"/>
              <c:delete val="1"/>
              <c:extLst>
                <c:ext xmlns:c15="http://schemas.microsoft.com/office/drawing/2012/chart" uri="{CE6537A1-D6FC-4f65-9D91-7224C49458BB}"/>
                <c:ext xmlns:c16="http://schemas.microsoft.com/office/drawing/2014/chart" uri="{C3380CC4-5D6E-409C-BE32-E72D297353CC}">
                  <c16:uniqueId val="{0000000B-EA5B-41CC-ABE4-388CAA8618E3}"/>
                </c:ext>
              </c:extLst>
            </c:dLbl>
            <c:dLbl>
              <c:idx val="9"/>
              <c:delete val="1"/>
              <c:extLst>
                <c:ext xmlns:c15="http://schemas.microsoft.com/office/drawing/2012/chart" uri="{CE6537A1-D6FC-4f65-9D91-7224C49458BB}"/>
                <c:ext xmlns:c16="http://schemas.microsoft.com/office/drawing/2014/chart" uri="{C3380CC4-5D6E-409C-BE32-E72D297353CC}">
                  <c16:uniqueId val="{0000000C-EA5B-41CC-ABE4-388CAA8618E3}"/>
                </c:ext>
              </c:extLst>
            </c:dLbl>
            <c:dLbl>
              <c:idx val="10"/>
              <c:delete val="1"/>
              <c:extLst>
                <c:ext xmlns:c15="http://schemas.microsoft.com/office/drawing/2012/chart" uri="{CE6537A1-D6FC-4f65-9D91-7224C49458BB}"/>
                <c:ext xmlns:c16="http://schemas.microsoft.com/office/drawing/2014/chart" uri="{C3380CC4-5D6E-409C-BE32-E72D297353CC}">
                  <c16:uniqueId val="{0000000D-EA5B-41CC-ABE4-388CAA8618E3}"/>
                </c:ext>
              </c:extLst>
            </c:dLbl>
            <c:dLbl>
              <c:idx val="11"/>
              <c:delete val="1"/>
              <c:extLst>
                <c:ext xmlns:c15="http://schemas.microsoft.com/office/drawing/2012/chart" uri="{CE6537A1-D6FC-4f65-9D91-7224C49458BB}"/>
                <c:ext xmlns:c16="http://schemas.microsoft.com/office/drawing/2014/chart" uri="{C3380CC4-5D6E-409C-BE32-E72D297353CC}">
                  <c16:uniqueId val="{0000000E-EA5B-41CC-ABE4-388CAA8618E3}"/>
                </c:ext>
              </c:extLst>
            </c:dLbl>
            <c:dLbl>
              <c:idx val="12"/>
              <c:delete val="1"/>
              <c:extLst>
                <c:ext xmlns:c15="http://schemas.microsoft.com/office/drawing/2012/chart" uri="{CE6537A1-D6FC-4f65-9D91-7224C49458BB}"/>
                <c:ext xmlns:c16="http://schemas.microsoft.com/office/drawing/2014/chart" uri="{C3380CC4-5D6E-409C-BE32-E72D297353CC}">
                  <c16:uniqueId val="{0000000F-EA5B-41CC-ABE4-388CAA8618E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5B-41CC-ABE4-388CAA8618E3}"/>
                </c:ext>
              </c:extLst>
            </c:dLbl>
            <c:dLbl>
              <c:idx val="14"/>
              <c:delete val="1"/>
              <c:extLst>
                <c:ext xmlns:c15="http://schemas.microsoft.com/office/drawing/2012/chart" uri="{CE6537A1-D6FC-4f65-9D91-7224C49458BB}"/>
                <c:ext xmlns:c16="http://schemas.microsoft.com/office/drawing/2014/chart" uri="{C3380CC4-5D6E-409C-BE32-E72D297353CC}">
                  <c16:uniqueId val="{00000011-EA5B-41CC-ABE4-388CAA8618E3}"/>
                </c:ext>
              </c:extLst>
            </c:dLbl>
            <c:dLbl>
              <c:idx val="15"/>
              <c:delete val="1"/>
              <c:extLst>
                <c:ext xmlns:c15="http://schemas.microsoft.com/office/drawing/2012/chart" uri="{CE6537A1-D6FC-4f65-9D91-7224C49458BB}"/>
                <c:ext xmlns:c16="http://schemas.microsoft.com/office/drawing/2014/chart" uri="{C3380CC4-5D6E-409C-BE32-E72D297353CC}">
                  <c16:uniqueId val="{00000012-EA5B-41CC-ABE4-388CAA8618E3}"/>
                </c:ext>
              </c:extLst>
            </c:dLbl>
            <c:dLbl>
              <c:idx val="16"/>
              <c:delete val="1"/>
              <c:extLst>
                <c:ext xmlns:c15="http://schemas.microsoft.com/office/drawing/2012/chart" uri="{CE6537A1-D6FC-4f65-9D91-7224C49458BB}"/>
                <c:ext xmlns:c16="http://schemas.microsoft.com/office/drawing/2014/chart" uri="{C3380CC4-5D6E-409C-BE32-E72D297353CC}">
                  <c16:uniqueId val="{00000013-EA5B-41CC-ABE4-388CAA8618E3}"/>
                </c:ext>
              </c:extLst>
            </c:dLbl>
            <c:dLbl>
              <c:idx val="17"/>
              <c:delete val="1"/>
              <c:extLst>
                <c:ext xmlns:c15="http://schemas.microsoft.com/office/drawing/2012/chart" uri="{CE6537A1-D6FC-4f65-9D91-7224C49458BB}"/>
                <c:ext xmlns:c16="http://schemas.microsoft.com/office/drawing/2014/chart" uri="{C3380CC4-5D6E-409C-BE32-E72D297353CC}">
                  <c16:uniqueId val="{00000014-EA5B-41CC-ABE4-388CAA8618E3}"/>
                </c:ext>
              </c:extLst>
            </c:dLbl>
            <c:dLbl>
              <c:idx val="18"/>
              <c:delete val="1"/>
              <c:extLst>
                <c:ext xmlns:c15="http://schemas.microsoft.com/office/drawing/2012/chart" uri="{CE6537A1-D6FC-4f65-9D91-7224C49458BB}"/>
                <c:ext xmlns:c16="http://schemas.microsoft.com/office/drawing/2014/chart" uri="{C3380CC4-5D6E-409C-BE32-E72D297353CC}">
                  <c16:uniqueId val="{00000015-EA5B-41CC-ABE4-388CAA8618E3}"/>
                </c:ext>
              </c:extLst>
            </c:dLbl>
            <c:dLbl>
              <c:idx val="19"/>
              <c:delete val="1"/>
              <c:extLst>
                <c:ext xmlns:c15="http://schemas.microsoft.com/office/drawing/2012/chart" uri="{CE6537A1-D6FC-4f65-9D91-7224C49458BB}"/>
                <c:ext xmlns:c16="http://schemas.microsoft.com/office/drawing/2014/chart" uri="{C3380CC4-5D6E-409C-BE32-E72D297353CC}">
                  <c16:uniqueId val="{00000016-EA5B-41CC-ABE4-388CAA8618E3}"/>
                </c:ext>
              </c:extLst>
            </c:dLbl>
            <c:dLbl>
              <c:idx val="20"/>
              <c:delete val="1"/>
              <c:extLst>
                <c:ext xmlns:c15="http://schemas.microsoft.com/office/drawing/2012/chart" uri="{CE6537A1-D6FC-4f65-9D91-7224C49458BB}"/>
                <c:ext xmlns:c16="http://schemas.microsoft.com/office/drawing/2014/chart" uri="{C3380CC4-5D6E-409C-BE32-E72D297353CC}">
                  <c16:uniqueId val="{00000017-EA5B-41CC-ABE4-388CAA8618E3}"/>
                </c:ext>
              </c:extLst>
            </c:dLbl>
            <c:dLbl>
              <c:idx val="21"/>
              <c:delete val="1"/>
              <c:extLst>
                <c:ext xmlns:c15="http://schemas.microsoft.com/office/drawing/2012/chart" uri="{CE6537A1-D6FC-4f65-9D91-7224C49458BB}"/>
                <c:ext xmlns:c16="http://schemas.microsoft.com/office/drawing/2014/chart" uri="{C3380CC4-5D6E-409C-BE32-E72D297353CC}">
                  <c16:uniqueId val="{00000018-EA5B-41CC-ABE4-388CAA8618E3}"/>
                </c:ext>
              </c:extLst>
            </c:dLbl>
            <c:dLbl>
              <c:idx val="22"/>
              <c:delete val="1"/>
              <c:extLst>
                <c:ext xmlns:c15="http://schemas.microsoft.com/office/drawing/2012/chart" uri="{CE6537A1-D6FC-4f65-9D91-7224C49458BB}"/>
                <c:ext xmlns:c16="http://schemas.microsoft.com/office/drawing/2014/chart" uri="{C3380CC4-5D6E-409C-BE32-E72D297353CC}">
                  <c16:uniqueId val="{00000019-EA5B-41CC-ABE4-388CAA8618E3}"/>
                </c:ext>
              </c:extLst>
            </c:dLbl>
            <c:dLbl>
              <c:idx val="23"/>
              <c:delete val="1"/>
              <c:extLst>
                <c:ext xmlns:c15="http://schemas.microsoft.com/office/drawing/2012/chart" uri="{CE6537A1-D6FC-4f65-9D91-7224C49458BB}"/>
                <c:ext xmlns:c16="http://schemas.microsoft.com/office/drawing/2014/chart" uri="{C3380CC4-5D6E-409C-BE32-E72D297353CC}">
                  <c16:uniqueId val="{0000001A-EA5B-41CC-ABE4-388CAA8618E3}"/>
                </c:ext>
              </c:extLst>
            </c:dLbl>
            <c:dLbl>
              <c:idx val="24"/>
              <c:delete val="1"/>
              <c:extLst>
                <c:ext xmlns:c15="http://schemas.microsoft.com/office/drawing/2012/chart" uri="{CE6537A1-D6FC-4f65-9D91-7224C49458BB}"/>
                <c:ext xmlns:c16="http://schemas.microsoft.com/office/drawing/2014/chart" uri="{C3380CC4-5D6E-409C-BE32-E72D297353CC}">
                  <c16:uniqueId val="{0000001B-EA5B-41CC-ABE4-388CAA8618E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A5B-41CC-ABE4-388CAA8618E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Gießen (06531)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101648</v>
      </c>
      <c r="F11" s="238">
        <v>100996</v>
      </c>
      <c r="G11" s="238">
        <v>101082</v>
      </c>
      <c r="H11" s="238">
        <v>99254</v>
      </c>
      <c r="I11" s="265">
        <v>99019</v>
      </c>
      <c r="J11" s="263">
        <v>2629</v>
      </c>
      <c r="K11" s="266">
        <v>2.655046001272483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15.717967889186211</v>
      </c>
      <c r="E13" s="115">
        <v>15977</v>
      </c>
      <c r="F13" s="114">
        <v>15436</v>
      </c>
      <c r="G13" s="114">
        <v>15566</v>
      </c>
      <c r="H13" s="114">
        <v>15468</v>
      </c>
      <c r="I13" s="140">
        <v>15198</v>
      </c>
      <c r="J13" s="115">
        <v>779</v>
      </c>
      <c r="K13" s="116">
        <v>5.1256744308461641</v>
      </c>
    </row>
    <row r="14" spans="1:255" ht="14.1" customHeight="1" x14ac:dyDescent="0.2">
      <c r="A14" s="306" t="s">
        <v>230</v>
      </c>
      <c r="B14" s="307"/>
      <c r="C14" s="308"/>
      <c r="D14" s="113">
        <v>59.391232488588066</v>
      </c>
      <c r="E14" s="115">
        <v>60370</v>
      </c>
      <c r="F14" s="114">
        <v>60247</v>
      </c>
      <c r="G14" s="114">
        <v>60460</v>
      </c>
      <c r="H14" s="114">
        <v>58984</v>
      </c>
      <c r="I14" s="140">
        <v>59105</v>
      </c>
      <c r="J14" s="115">
        <v>1265</v>
      </c>
      <c r="K14" s="116">
        <v>2.1402588613484479</v>
      </c>
    </row>
    <row r="15" spans="1:255" ht="14.1" customHeight="1" x14ac:dyDescent="0.2">
      <c r="A15" s="306" t="s">
        <v>231</v>
      </c>
      <c r="B15" s="307"/>
      <c r="C15" s="308"/>
      <c r="D15" s="113">
        <v>10.995789390838974</v>
      </c>
      <c r="E15" s="115">
        <v>11177</v>
      </c>
      <c r="F15" s="114">
        <v>11159</v>
      </c>
      <c r="G15" s="114">
        <v>11146</v>
      </c>
      <c r="H15" s="114">
        <v>11007</v>
      </c>
      <c r="I15" s="140">
        <v>11042</v>
      </c>
      <c r="J15" s="115">
        <v>135</v>
      </c>
      <c r="K15" s="116">
        <v>1.2226046006158304</v>
      </c>
    </row>
    <row r="16" spans="1:255" ht="14.1" customHeight="1" x14ac:dyDescent="0.2">
      <c r="A16" s="306" t="s">
        <v>232</v>
      </c>
      <c r="B16" s="307"/>
      <c r="C16" s="308"/>
      <c r="D16" s="113">
        <v>13.738588068628994</v>
      </c>
      <c r="E16" s="115">
        <v>13965</v>
      </c>
      <c r="F16" s="114">
        <v>13999</v>
      </c>
      <c r="G16" s="114">
        <v>13752</v>
      </c>
      <c r="H16" s="114">
        <v>13664</v>
      </c>
      <c r="I16" s="140">
        <v>13534</v>
      </c>
      <c r="J16" s="115">
        <v>431</v>
      </c>
      <c r="K16" s="116">
        <v>3.1845721885621399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0.580434440421848</v>
      </c>
      <c r="E18" s="115">
        <v>590</v>
      </c>
      <c r="F18" s="114">
        <v>574</v>
      </c>
      <c r="G18" s="114">
        <v>600</v>
      </c>
      <c r="H18" s="114">
        <v>566</v>
      </c>
      <c r="I18" s="140">
        <v>565</v>
      </c>
      <c r="J18" s="115">
        <v>25</v>
      </c>
      <c r="K18" s="116">
        <v>4.4247787610619467</v>
      </c>
    </row>
    <row r="19" spans="1:255" ht="14.1" customHeight="1" x14ac:dyDescent="0.2">
      <c r="A19" s="306" t="s">
        <v>235</v>
      </c>
      <c r="B19" s="307" t="s">
        <v>236</v>
      </c>
      <c r="C19" s="308"/>
      <c r="D19" s="113">
        <v>0.31677947426412717</v>
      </c>
      <c r="E19" s="115">
        <v>322</v>
      </c>
      <c r="F19" s="114">
        <v>313</v>
      </c>
      <c r="G19" s="114">
        <v>333</v>
      </c>
      <c r="H19" s="114">
        <v>318</v>
      </c>
      <c r="I19" s="140">
        <v>311</v>
      </c>
      <c r="J19" s="115">
        <v>11</v>
      </c>
      <c r="K19" s="116">
        <v>3.536977491961415</v>
      </c>
    </row>
    <row r="20" spans="1:255" ht="14.1" customHeight="1" x14ac:dyDescent="0.2">
      <c r="A20" s="306">
        <v>12</v>
      </c>
      <c r="B20" s="307" t="s">
        <v>237</v>
      </c>
      <c r="C20" s="308"/>
      <c r="D20" s="113">
        <v>0.70832677475208561</v>
      </c>
      <c r="E20" s="115">
        <v>720</v>
      </c>
      <c r="F20" s="114">
        <v>721</v>
      </c>
      <c r="G20" s="114">
        <v>768</v>
      </c>
      <c r="H20" s="114">
        <v>757</v>
      </c>
      <c r="I20" s="140">
        <v>731</v>
      </c>
      <c r="J20" s="115">
        <v>-11</v>
      </c>
      <c r="K20" s="116">
        <v>-1.5047879616963065</v>
      </c>
    </row>
    <row r="21" spans="1:255" ht="14.1" customHeight="1" x14ac:dyDescent="0.2">
      <c r="A21" s="306">
        <v>21</v>
      </c>
      <c r="B21" s="307" t="s">
        <v>238</v>
      </c>
      <c r="C21" s="308"/>
      <c r="D21" s="113">
        <v>0.48992601920352591</v>
      </c>
      <c r="E21" s="115">
        <v>498</v>
      </c>
      <c r="F21" s="114">
        <v>516</v>
      </c>
      <c r="G21" s="114">
        <v>523</v>
      </c>
      <c r="H21" s="114">
        <v>505</v>
      </c>
      <c r="I21" s="140">
        <v>496</v>
      </c>
      <c r="J21" s="115">
        <v>2</v>
      </c>
      <c r="K21" s="116">
        <v>0.40322580645161288</v>
      </c>
    </row>
    <row r="22" spans="1:255" ht="14.1" customHeight="1" x14ac:dyDescent="0.2">
      <c r="A22" s="306">
        <v>22</v>
      </c>
      <c r="B22" s="307" t="s">
        <v>239</v>
      </c>
      <c r="C22" s="308"/>
      <c r="D22" s="113">
        <v>0.99362505902723119</v>
      </c>
      <c r="E22" s="115">
        <v>1010</v>
      </c>
      <c r="F22" s="114">
        <v>1036</v>
      </c>
      <c r="G22" s="114">
        <v>1039</v>
      </c>
      <c r="H22" s="114">
        <v>1031</v>
      </c>
      <c r="I22" s="140">
        <v>1060</v>
      </c>
      <c r="J22" s="115">
        <v>-50</v>
      </c>
      <c r="K22" s="116">
        <v>-4.716981132075472</v>
      </c>
    </row>
    <row r="23" spans="1:255" ht="14.1" customHeight="1" x14ac:dyDescent="0.2">
      <c r="A23" s="306">
        <v>23</v>
      </c>
      <c r="B23" s="307" t="s">
        <v>240</v>
      </c>
      <c r="C23" s="308"/>
      <c r="D23" s="113">
        <v>0.59912639697780579</v>
      </c>
      <c r="E23" s="115">
        <v>609</v>
      </c>
      <c r="F23" s="114">
        <v>605</v>
      </c>
      <c r="G23" s="114">
        <v>624</v>
      </c>
      <c r="H23" s="114">
        <v>621</v>
      </c>
      <c r="I23" s="140">
        <v>626</v>
      </c>
      <c r="J23" s="115">
        <v>-17</v>
      </c>
      <c r="K23" s="116">
        <v>-2.7156549520766773</v>
      </c>
    </row>
    <row r="24" spans="1:255" ht="14.1" customHeight="1" x14ac:dyDescent="0.2">
      <c r="A24" s="306">
        <v>24</v>
      </c>
      <c r="B24" s="307" t="s">
        <v>241</v>
      </c>
      <c r="C24" s="308"/>
      <c r="D24" s="113">
        <v>3.2701086101054622</v>
      </c>
      <c r="E24" s="115">
        <v>3324</v>
      </c>
      <c r="F24" s="114">
        <v>3335</v>
      </c>
      <c r="G24" s="114">
        <v>3420</v>
      </c>
      <c r="H24" s="114">
        <v>3448</v>
      </c>
      <c r="I24" s="140">
        <v>3483</v>
      </c>
      <c r="J24" s="115">
        <v>-159</v>
      </c>
      <c r="K24" s="116">
        <v>-4.565030146425495</v>
      </c>
    </row>
    <row r="25" spans="1:255" ht="14.1" customHeight="1" x14ac:dyDescent="0.2">
      <c r="A25" s="306">
        <v>25</v>
      </c>
      <c r="B25" s="307" t="s">
        <v>242</v>
      </c>
      <c r="C25" s="308"/>
      <c r="D25" s="113">
        <v>5.749252321737762</v>
      </c>
      <c r="E25" s="115">
        <v>5844</v>
      </c>
      <c r="F25" s="114">
        <v>5855</v>
      </c>
      <c r="G25" s="114">
        <v>5984</v>
      </c>
      <c r="H25" s="114">
        <v>5842</v>
      </c>
      <c r="I25" s="140">
        <v>5843</v>
      </c>
      <c r="J25" s="115">
        <v>1</v>
      </c>
      <c r="K25" s="116">
        <v>1.7114495978093443E-2</v>
      </c>
    </row>
    <row r="26" spans="1:255" ht="14.1" customHeight="1" x14ac:dyDescent="0.2">
      <c r="A26" s="306">
        <v>26</v>
      </c>
      <c r="B26" s="307" t="s">
        <v>243</v>
      </c>
      <c r="C26" s="308"/>
      <c r="D26" s="113">
        <v>3.2838816307256415</v>
      </c>
      <c r="E26" s="115">
        <v>3338</v>
      </c>
      <c r="F26" s="114">
        <v>3352</v>
      </c>
      <c r="G26" s="114">
        <v>3397</v>
      </c>
      <c r="H26" s="114">
        <v>3329</v>
      </c>
      <c r="I26" s="140">
        <v>3342</v>
      </c>
      <c r="J26" s="115">
        <v>-4</v>
      </c>
      <c r="K26" s="116">
        <v>-0.11968880909634949</v>
      </c>
    </row>
    <row r="27" spans="1:255" ht="14.1" customHeight="1" x14ac:dyDescent="0.2">
      <c r="A27" s="306">
        <v>27</v>
      </c>
      <c r="B27" s="307" t="s">
        <v>244</v>
      </c>
      <c r="C27" s="308"/>
      <c r="D27" s="113">
        <v>2.6926255312450809</v>
      </c>
      <c r="E27" s="115">
        <v>2737</v>
      </c>
      <c r="F27" s="114">
        <v>2726</v>
      </c>
      <c r="G27" s="114">
        <v>2745</v>
      </c>
      <c r="H27" s="114">
        <v>2736</v>
      </c>
      <c r="I27" s="140">
        <v>2733</v>
      </c>
      <c r="J27" s="115">
        <v>4</v>
      </c>
      <c r="K27" s="116">
        <v>0.14635931211123307</v>
      </c>
    </row>
    <row r="28" spans="1:255" ht="14.1" customHeight="1" x14ac:dyDescent="0.2">
      <c r="A28" s="306">
        <v>28</v>
      </c>
      <c r="B28" s="307" t="s">
        <v>245</v>
      </c>
      <c r="C28" s="308"/>
      <c r="D28" s="113">
        <v>0.13576263182748308</v>
      </c>
      <c r="E28" s="115">
        <v>138</v>
      </c>
      <c r="F28" s="114">
        <v>129</v>
      </c>
      <c r="G28" s="114">
        <v>127</v>
      </c>
      <c r="H28" s="114">
        <v>129</v>
      </c>
      <c r="I28" s="140">
        <v>137</v>
      </c>
      <c r="J28" s="115">
        <v>1</v>
      </c>
      <c r="K28" s="116">
        <v>0.72992700729927007</v>
      </c>
    </row>
    <row r="29" spans="1:255" ht="14.1" customHeight="1" x14ac:dyDescent="0.2">
      <c r="A29" s="306">
        <v>29</v>
      </c>
      <c r="B29" s="307" t="s">
        <v>246</v>
      </c>
      <c r="C29" s="308"/>
      <c r="D29" s="113">
        <v>2.170234534865418</v>
      </c>
      <c r="E29" s="115">
        <v>2206</v>
      </c>
      <c r="F29" s="114">
        <v>2100</v>
      </c>
      <c r="G29" s="114">
        <v>2077</v>
      </c>
      <c r="H29" s="114">
        <v>2159</v>
      </c>
      <c r="I29" s="140">
        <v>2097</v>
      </c>
      <c r="J29" s="115">
        <v>109</v>
      </c>
      <c r="K29" s="116">
        <v>5.19790176442537</v>
      </c>
    </row>
    <row r="30" spans="1:255" ht="14.1" customHeight="1" x14ac:dyDescent="0.2">
      <c r="A30" s="306" t="s">
        <v>247</v>
      </c>
      <c r="B30" s="307" t="s">
        <v>248</v>
      </c>
      <c r="C30" s="308"/>
      <c r="D30" s="113">
        <v>0.55485597355580041</v>
      </c>
      <c r="E30" s="115">
        <v>564</v>
      </c>
      <c r="F30" s="114">
        <v>515</v>
      </c>
      <c r="G30" s="114">
        <v>514</v>
      </c>
      <c r="H30" s="114">
        <v>586</v>
      </c>
      <c r="I30" s="140">
        <v>592</v>
      </c>
      <c r="J30" s="115">
        <v>-28</v>
      </c>
      <c r="K30" s="116">
        <v>-4.7297297297297298</v>
      </c>
    </row>
    <row r="31" spans="1:255" ht="14.1" customHeight="1" x14ac:dyDescent="0.2">
      <c r="A31" s="306" t="s">
        <v>249</v>
      </c>
      <c r="B31" s="307" t="s">
        <v>250</v>
      </c>
      <c r="C31" s="308"/>
      <c r="D31" s="113">
        <v>1.5838973713206359</v>
      </c>
      <c r="E31" s="115">
        <v>1610</v>
      </c>
      <c r="F31" s="114">
        <v>1552</v>
      </c>
      <c r="G31" s="114">
        <v>1529</v>
      </c>
      <c r="H31" s="114">
        <v>1540</v>
      </c>
      <c r="I31" s="140">
        <v>1473</v>
      </c>
      <c r="J31" s="115">
        <v>137</v>
      </c>
      <c r="K31" s="116">
        <v>9.3007467752885269</v>
      </c>
    </row>
    <row r="32" spans="1:255" ht="14.1" customHeight="1" x14ac:dyDescent="0.2">
      <c r="A32" s="306">
        <v>31</v>
      </c>
      <c r="B32" s="307" t="s">
        <v>251</v>
      </c>
      <c r="C32" s="308"/>
      <c r="D32" s="113">
        <v>0.70144026444199592</v>
      </c>
      <c r="E32" s="115">
        <v>713</v>
      </c>
      <c r="F32" s="114">
        <v>710</v>
      </c>
      <c r="G32" s="114">
        <v>710</v>
      </c>
      <c r="H32" s="114">
        <v>707</v>
      </c>
      <c r="I32" s="140">
        <v>697</v>
      </c>
      <c r="J32" s="115">
        <v>16</v>
      </c>
      <c r="K32" s="116">
        <v>2.2955523672883786</v>
      </c>
    </row>
    <row r="33" spans="1:11" ht="14.1" customHeight="1" x14ac:dyDescent="0.2">
      <c r="A33" s="306">
        <v>32</v>
      </c>
      <c r="B33" s="307" t="s">
        <v>252</v>
      </c>
      <c r="C33" s="308"/>
      <c r="D33" s="113">
        <v>1.4048481032583031</v>
      </c>
      <c r="E33" s="115">
        <v>1428</v>
      </c>
      <c r="F33" s="114">
        <v>1408</v>
      </c>
      <c r="G33" s="114">
        <v>1467</v>
      </c>
      <c r="H33" s="114">
        <v>1390</v>
      </c>
      <c r="I33" s="140">
        <v>1276</v>
      </c>
      <c r="J33" s="115">
        <v>152</v>
      </c>
      <c r="K33" s="116">
        <v>11.912225705329154</v>
      </c>
    </row>
    <row r="34" spans="1:11" ht="14.1" customHeight="1" x14ac:dyDescent="0.2">
      <c r="A34" s="306">
        <v>33</v>
      </c>
      <c r="B34" s="307" t="s">
        <v>253</v>
      </c>
      <c r="C34" s="308"/>
      <c r="D34" s="113">
        <v>1.0369116952620809</v>
      </c>
      <c r="E34" s="115">
        <v>1054</v>
      </c>
      <c r="F34" s="114">
        <v>1036</v>
      </c>
      <c r="G34" s="114">
        <v>1091</v>
      </c>
      <c r="H34" s="114">
        <v>1041</v>
      </c>
      <c r="I34" s="140">
        <v>1023</v>
      </c>
      <c r="J34" s="115">
        <v>31</v>
      </c>
      <c r="K34" s="116">
        <v>3.0303030303030303</v>
      </c>
    </row>
    <row r="35" spans="1:11" ht="14.1" customHeight="1" x14ac:dyDescent="0.2">
      <c r="A35" s="306">
        <v>34</v>
      </c>
      <c r="B35" s="307" t="s">
        <v>254</v>
      </c>
      <c r="C35" s="308"/>
      <c r="D35" s="113">
        <v>2.3118998898158352</v>
      </c>
      <c r="E35" s="115">
        <v>2350</v>
      </c>
      <c r="F35" s="114">
        <v>2378</v>
      </c>
      <c r="G35" s="114">
        <v>2379</v>
      </c>
      <c r="H35" s="114">
        <v>2364</v>
      </c>
      <c r="I35" s="140">
        <v>2381</v>
      </c>
      <c r="J35" s="115">
        <v>-31</v>
      </c>
      <c r="K35" s="116">
        <v>-1.3019739605207896</v>
      </c>
    </row>
    <row r="36" spans="1:11" ht="14.1" customHeight="1" x14ac:dyDescent="0.2">
      <c r="A36" s="306">
        <v>41</v>
      </c>
      <c r="B36" s="307" t="s">
        <v>255</v>
      </c>
      <c r="C36" s="308"/>
      <c r="D36" s="113">
        <v>1.0073980796474107</v>
      </c>
      <c r="E36" s="115">
        <v>1024</v>
      </c>
      <c r="F36" s="114">
        <v>1022</v>
      </c>
      <c r="G36" s="114">
        <v>1008</v>
      </c>
      <c r="H36" s="114">
        <v>997</v>
      </c>
      <c r="I36" s="140">
        <v>1000</v>
      </c>
      <c r="J36" s="115">
        <v>24</v>
      </c>
      <c r="K36" s="116">
        <v>2.4</v>
      </c>
    </row>
    <row r="37" spans="1:11" ht="14.1" customHeight="1" x14ac:dyDescent="0.2">
      <c r="A37" s="306">
        <v>42</v>
      </c>
      <c r="B37" s="307" t="s">
        <v>256</v>
      </c>
      <c r="C37" s="308"/>
      <c r="D37" s="113">
        <v>0.18691956555957814</v>
      </c>
      <c r="E37" s="115">
        <v>190</v>
      </c>
      <c r="F37" s="114">
        <v>178</v>
      </c>
      <c r="G37" s="114">
        <v>179</v>
      </c>
      <c r="H37" s="114">
        <v>171</v>
      </c>
      <c r="I37" s="140">
        <v>166</v>
      </c>
      <c r="J37" s="115">
        <v>24</v>
      </c>
      <c r="K37" s="116">
        <v>14.457831325301205</v>
      </c>
    </row>
    <row r="38" spans="1:11" ht="14.1" customHeight="1" x14ac:dyDescent="0.2">
      <c r="A38" s="306">
        <v>43</v>
      </c>
      <c r="B38" s="307" t="s">
        <v>257</v>
      </c>
      <c r="C38" s="308"/>
      <c r="D38" s="113">
        <v>2.1023532189516763</v>
      </c>
      <c r="E38" s="115">
        <v>2137</v>
      </c>
      <c r="F38" s="114">
        <v>2114</v>
      </c>
      <c r="G38" s="114">
        <v>2102</v>
      </c>
      <c r="H38" s="114">
        <v>2012</v>
      </c>
      <c r="I38" s="140">
        <v>2017</v>
      </c>
      <c r="J38" s="115">
        <v>120</v>
      </c>
      <c r="K38" s="116">
        <v>5.9494298463063959</v>
      </c>
    </row>
    <row r="39" spans="1:11" ht="14.1" customHeight="1" x14ac:dyDescent="0.2">
      <c r="A39" s="306">
        <v>51</v>
      </c>
      <c r="B39" s="307" t="s">
        <v>258</v>
      </c>
      <c r="C39" s="308"/>
      <c r="D39" s="113">
        <v>6.5795687076971507</v>
      </c>
      <c r="E39" s="115">
        <v>6688</v>
      </c>
      <c r="F39" s="114">
        <v>6488</v>
      </c>
      <c r="G39" s="114">
        <v>6503</v>
      </c>
      <c r="H39" s="114">
        <v>6168</v>
      </c>
      <c r="I39" s="140">
        <v>6129</v>
      </c>
      <c r="J39" s="115">
        <v>559</v>
      </c>
      <c r="K39" s="116">
        <v>9.1205743188122046</v>
      </c>
    </row>
    <row r="40" spans="1:11" ht="14.1" customHeight="1" x14ac:dyDescent="0.2">
      <c r="A40" s="306" t="s">
        <v>259</v>
      </c>
      <c r="B40" s="307" t="s">
        <v>260</v>
      </c>
      <c r="C40" s="308"/>
      <c r="D40" s="113">
        <v>5.8623878482606644</v>
      </c>
      <c r="E40" s="115">
        <v>5959</v>
      </c>
      <c r="F40" s="114">
        <v>5764</v>
      </c>
      <c r="G40" s="114">
        <v>5781</v>
      </c>
      <c r="H40" s="114">
        <v>5582</v>
      </c>
      <c r="I40" s="140">
        <v>5560</v>
      </c>
      <c r="J40" s="115">
        <v>399</v>
      </c>
      <c r="K40" s="116">
        <v>7.1762589928057556</v>
      </c>
    </row>
    <row r="41" spans="1:11" ht="14.1" customHeight="1" x14ac:dyDescent="0.2">
      <c r="A41" s="306"/>
      <c r="B41" s="307" t="s">
        <v>261</v>
      </c>
      <c r="C41" s="308"/>
      <c r="D41" s="113">
        <v>4.400480088147332</v>
      </c>
      <c r="E41" s="115">
        <v>4473</v>
      </c>
      <c r="F41" s="114">
        <v>4311</v>
      </c>
      <c r="G41" s="114">
        <v>4396</v>
      </c>
      <c r="H41" s="114">
        <v>4299</v>
      </c>
      <c r="I41" s="140">
        <v>4257</v>
      </c>
      <c r="J41" s="115">
        <v>216</v>
      </c>
      <c r="K41" s="116">
        <v>5.07399577167019</v>
      </c>
    </row>
    <row r="42" spans="1:11" ht="14.1" customHeight="1" x14ac:dyDescent="0.2">
      <c r="A42" s="306">
        <v>52</v>
      </c>
      <c r="B42" s="307" t="s">
        <v>262</v>
      </c>
      <c r="C42" s="308"/>
      <c r="D42" s="113">
        <v>3.445222729419172</v>
      </c>
      <c r="E42" s="115">
        <v>3502</v>
      </c>
      <c r="F42" s="114">
        <v>3498</v>
      </c>
      <c r="G42" s="114">
        <v>3481</v>
      </c>
      <c r="H42" s="114">
        <v>3448</v>
      </c>
      <c r="I42" s="140">
        <v>3468</v>
      </c>
      <c r="J42" s="115">
        <v>34</v>
      </c>
      <c r="K42" s="116">
        <v>0.98039215686274506</v>
      </c>
    </row>
    <row r="43" spans="1:11" ht="14.1" customHeight="1" x14ac:dyDescent="0.2">
      <c r="A43" s="306" t="s">
        <v>263</v>
      </c>
      <c r="B43" s="307" t="s">
        <v>264</v>
      </c>
      <c r="C43" s="308"/>
      <c r="D43" s="113">
        <v>3.025145600503699</v>
      </c>
      <c r="E43" s="115">
        <v>3075</v>
      </c>
      <c r="F43" s="114">
        <v>3086</v>
      </c>
      <c r="G43" s="114">
        <v>3068</v>
      </c>
      <c r="H43" s="114">
        <v>3037</v>
      </c>
      <c r="I43" s="140">
        <v>3057</v>
      </c>
      <c r="J43" s="115">
        <v>18</v>
      </c>
      <c r="K43" s="116">
        <v>0.58881256133464177</v>
      </c>
    </row>
    <row r="44" spans="1:11" ht="14.1" customHeight="1" x14ac:dyDescent="0.2">
      <c r="A44" s="306">
        <v>53</v>
      </c>
      <c r="B44" s="307" t="s">
        <v>265</v>
      </c>
      <c r="C44" s="308"/>
      <c r="D44" s="113">
        <v>0.99657642058869822</v>
      </c>
      <c r="E44" s="115">
        <v>1013</v>
      </c>
      <c r="F44" s="114">
        <v>992</v>
      </c>
      <c r="G44" s="114">
        <v>968</v>
      </c>
      <c r="H44" s="114">
        <v>989</v>
      </c>
      <c r="I44" s="140">
        <v>955</v>
      </c>
      <c r="J44" s="115">
        <v>58</v>
      </c>
      <c r="K44" s="116">
        <v>6.0732984293193715</v>
      </c>
    </row>
    <row r="45" spans="1:11" ht="14.1" customHeight="1" x14ac:dyDescent="0.2">
      <c r="A45" s="306" t="s">
        <v>266</v>
      </c>
      <c r="B45" s="307" t="s">
        <v>267</v>
      </c>
      <c r="C45" s="308"/>
      <c r="D45" s="113">
        <v>0.94935463560522593</v>
      </c>
      <c r="E45" s="115">
        <v>965</v>
      </c>
      <c r="F45" s="114">
        <v>942</v>
      </c>
      <c r="G45" s="114">
        <v>917</v>
      </c>
      <c r="H45" s="114">
        <v>938</v>
      </c>
      <c r="I45" s="140">
        <v>902</v>
      </c>
      <c r="J45" s="115">
        <v>63</v>
      </c>
      <c r="K45" s="116">
        <v>6.9844789356984478</v>
      </c>
    </row>
    <row r="46" spans="1:11" ht="14.1" customHeight="1" x14ac:dyDescent="0.2">
      <c r="A46" s="306">
        <v>54</v>
      </c>
      <c r="B46" s="307" t="s">
        <v>268</v>
      </c>
      <c r="C46" s="308"/>
      <c r="D46" s="113">
        <v>3.3901306469384545</v>
      </c>
      <c r="E46" s="115">
        <v>3446</v>
      </c>
      <c r="F46" s="114">
        <v>2995</v>
      </c>
      <c r="G46" s="114">
        <v>2958</v>
      </c>
      <c r="H46" s="114">
        <v>2945</v>
      </c>
      <c r="I46" s="140">
        <v>2940</v>
      </c>
      <c r="J46" s="115">
        <v>506</v>
      </c>
      <c r="K46" s="116">
        <v>17.210884353741495</v>
      </c>
    </row>
    <row r="47" spans="1:11" ht="14.1" customHeight="1" x14ac:dyDescent="0.2">
      <c r="A47" s="306">
        <v>61</v>
      </c>
      <c r="B47" s="307" t="s">
        <v>269</v>
      </c>
      <c r="C47" s="308"/>
      <c r="D47" s="113">
        <v>3.2386274201164804</v>
      </c>
      <c r="E47" s="115">
        <v>3292</v>
      </c>
      <c r="F47" s="114">
        <v>3300</v>
      </c>
      <c r="G47" s="114">
        <v>3294</v>
      </c>
      <c r="H47" s="114">
        <v>3243</v>
      </c>
      <c r="I47" s="140">
        <v>3252</v>
      </c>
      <c r="J47" s="115">
        <v>40</v>
      </c>
      <c r="K47" s="116">
        <v>1.2300123001230012</v>
      </c>
    </row>
    <row r="48" spans="1:11" ht="14.1" customHeight="1" x14ac:dyDescent="0.2">
      <c r="A48" s="306">
        <v>62</v>
      </c>
      <c r="B48" s="307" t="s">
        <v>270</v>
      </c>
      <c r="C48" s="308"/>
      <c r="D48" s="113">
        <v>6.7379584448292142</v>
      </c>
      <c r="E48" s="115">
        <v>6849</v>
      </c>
      <c r="F48" s="114">
        <v>6942</v>
      </c>
      <c r="G48" s="114">
        <v>6977</v>
      </c>
      <c r="H48" s="114">
        <v>6778</v>
      </c>
      <c r="I48" s="140">
        <v>6775</v>
      </c>
      <c r="J48" s="115">
        <v>74</v>
      </c>
      <c r="K48" s="116">
        <v>1.0922509225092252</v>
      </c>
    </row>
    <row r="49" spans="1:11" ht="14.1" customHeight="1" x14ac:dyDescent="0.2">
      <c r="A49" s="306">
        <v>63</v>
      </c>
      <c r="B49" s="307" t="s">
        <v>271</v>
      </c>
      <c r="C49" s="308"/>
      <c r="D49" s="113">
        <v>1.7718007240673697</v>
      </c>
      <c r="E49" s="115">
        <v>1801</v>
      </c>
      <c r="F49" s="114">
        <v>1809</v>
      </c>
      <c r="G49" s="114">
        <v>1841</v>
      </c>
      <c r="H49" s="114">
        <v>1858</v>
      </c>
      <c r="I49" s="140">
        <v>1796</v>
      </c>
      <c r="J49" s="115">
        <v>5</v>
      </c>
      <c r="K49" s="116">
        <v>0.27839643652561247</v>
      </c>
    </row>
    <row r="50" spans="1:11" ht="14.1" customHeight="1" x14ac:dyDescent="0.2">
      <c r="A50" s="306" t="s">
        <v>272</v>
      </c>
      <c r="B50" s="307" t="s">
        <v>273</v>
      </c>
      <c r="C50" s="308"/>
      <c r="D50" s="113">
        <v>0.26759011490634343</v>
      </c>
      <c r="E50" s="115">
        <v>272</v>
      </c>
      <c r="F50" s="114">
        <v>282</v>
      </c>
      <c r="G50" s="114">
        <v>285</v>
      </c>
      <c r="H50" s="114">
        <v>291</v>
      </c>
      <c r="I50" s="140">
        <v>296</v>
      </c>
      <c r="J50" s="115">
        <v>-24</v>
      </c>
      <c r="K50" s="116">
        <v>-8.1081081081081088</v>
      </c>
    </row>
    <row r="51" spans="1:11" ht="14.1" customHeight="1" x14ac:dyDescent="0.2">
      <c r="A51" s="306" t="s">
        <v>274</v>
      </c>
      <c r="B51" s="307" t="s">
        <v>275</v>
      </c>
      <c r="C51" s="308"/>
      <c r="D51" s="113">
        <v>1.1529985833464504</v>
      </c>
      <c r="E51" s="115">
        <v>1172</v>
      </c>
      <c r="F51" s="114">
        <v>1160</v>
      </c>
      <c r="G51" s="114">
        <v>1192</v>
      </c>
      <c r="H51" s="114">
        <v>1210</v>
      </c>
      <c r="I51" s="140">
        <v>1147</v>
      </c>
      <c r="J51" s="115">
        <v>25</v>
      </c>
      <c r="K51" s="116">
        <v>2.1795989537925022</v>
      </c>
    </row>
    <row r="52" spans="1:11" ht="14.1" customHeight="1" x14ac:dyDescent="0.2">
      <c r="A52" s="306">
        <v>71</v>
      </c>
      <c r="B52" s="307" t="s">
        <v>276</v>
      </c>
      <c r="C52" s="308"/>
      <c r="D52" s="113">
        <v>11.325358098536125</v>
      </c>
      <c r="E52" s="115">
        <v>11512</v>
      </c>
      <c r="F52" s="114">
        <v>11493</v>
      </c>
      <c r="G52" s="114">
        <v>11513</v>
      </c>
      <c r="H52" s="114">
        <v>11311</v>
      </c>
      <c r="I52" s="140">
        <v>11320</v>
      </c>
      <c r="J52" s="115">
        <v>192</v>
      </c>
      <c r="K52" s="116">
        <v>1.6961130742049471</v>
      </c>
    </row>
    <row r="53" spans="1:11" ht="14.1" customHeight="1" x14ac:dyDescent="0.2">
      <c r="A53" s="306" t="s">
        <v>277</v>
      </c>
      <c r="B53" s="307" t="s">
        <v>278</v>
      </c>
      <c r="C53" s="308"/>
      <c r="D53" s="113">
        <v>4.1397764835510786</v>
      </c>
      <c r="E53" s="115">
        <v>4208</v>
      </c>
      <c r="F53" s="114">
        <v>4226</v>
      </c>
      <c r="G53" s="114">
        <v>4222</v>
      </c>
      <c r="H53" s="114">
        <v>4131</v>
      </c>
      <c r="I53" s="140">
        <v>4135</v>
      </c>
      <c r="J53" s="115">
        <v>73</v>
      </c>
      <c r="K53" s="116">
        <v>1.7654171704957677</v>
      </c>
    </row>
    <row r="54" spans="1:11" ht="14.1" customHeight="1" x14ac:dyDescent="0.2">
      <c r="A54" s="306" t="s">
        <v>279</v>
      </c>
      <c r="B54" s="307" t="s">
        <v>280</v>
      </c>
      <c r="C54" s="308"/>
      <c r="D54" s="113">
        <v>6.0335668188257516</v>
      </c>
      <c r="E54" s="115">
        <v>6133</v>
      </c>
      <c r="F54" s="114">
        <v>6120</v>
      </c>
      <c r="G54" s="114">
        <v>6149</v>
      </c>
      <c r="H54" s="114">
        <v>6058</v>
      </c>
      <c r="I54" s="140">
        <v>6060</v>
      </c>
      <c r="J54" s="115">
        <v>73</v>
      </c>
      <c r="K54" s="116">
        <v>1.2046204620462047</v>
      </c>
    </row>
    <row r="55" spans="1:11" ht="14.1" customHeight="1" x14ac:dyDescent="0.2">
      <c r="A55" s="306">
        <v>72</v>
      </c>
      <c r="B55" s="307" t="s">
        <v>281</v>
      </c>
      <c r="C55" s="308"/>
      <c r="D55" s="113">
        <v>3.6793640799622227</v>
      </c>
      <c r="E55" s="115">
        <v>3740</v>
      </c>
      <c r="F55" s="114">
        <v>3768</v>
      </c>
      <c r="G55" s="114">
        <v>3753</v>
      </c>
      <c r="H55" s="114">
        <v>3666</v>
      </c>
      <c r="I55" s="140">
        <v>3682</v>
      </c>
      <c r="J55" s="115">
        <v>58</v>
      </c>
      <c r="K55" s="116">
        <v>1.5752308527973926</v>
      </c>
    </row>
    <row r="56" spans="1:11" ht="14.1" customHeight="1" x14ac:dyDescent="0.2">
      <c r="A56" s="306" t="s">
        <v>282</v>
      </c>
      <c r="B56" s="307" t="s">
        <v>283</v>
      </c>
      <c r="C56" s="308"/>
      <c r="D56" s="113">
        <v>1.9557689280654809</v>
      </c>
      <c r="E56" s="115">
        <v>1988</v>
      </c>
      <c r="F56" s="114">
        <v>2024</v>
      </c>
      <c r="G56" s="114">
        <v>2013</v>
      </c>
      <c r="H56" s="114">
        <v>1975</v>
      </c>
      <c r="I56" s="140">
        <v>1983</v>
      </c>
      <c r="J56" s="115">
        <v>5</v>
      </c>
      <c r="K56" s="116">
        <v>0.25214321734745337</v>
      </c>
    </row>
    <row r="57" spans="1:11" ht="14.1" customHeight="1" x14ac:dyDescent="0.2">
      <c r="A57" s="306" t="s">
        <v>284</v>
      </c>
      <c r="B57" s="307" t="s">
        <v>285</v>
      </c>
      <c r="C57" s="308"/>
      <c r="D57" s="113">
        <v>1.0959389264914214</v>
      </c>
      <c r="E57" s="115">
        <v>1114</v>
      </c>
      <c r="F57" s="114">
        <v>1103</v>
      </c>
      <c r="G57" s="114">
        <v>1096</v>
      </c>
      <c r="H57" s="114">
        <v>1068</v>
      </c>
      <c r="I57" s="140">
        <v>1073</v>
      </c>
      <c r="J57" s="115">
        <v>41</v>
      </c>
      <c r="K57" s="116">
        <v>3.8210624417520971</v>
      </c>
    </row>
    <row r="58" spans="1:11" ht="14.1" customHeight="1" x14ac:dyDescent="0.2">
      <c r="A58" s="306">
        <v>73</v>
      </c>
      <c r="B58" s="307" t="s">
        <v>286</v>
      </c>
      <c r="C58" s="308"/>
      <c r="D58" s="113">
        <v>4.5657563355894855</v>
      </c>
      <c r="E58" s="115">
        <v>4641</v>
      </c>
      <c r="F58" s="114">
        <v>4672</v>
      </c>
      <c r="G58" s="114">
        <v>4674</v>
      </c>
      <c r="H58" s="114">
        <v>4546</v>
      </c>
      <c r="I58" s="140">
        <v>4558</v>
      </c>
      <c r="J58" s="115">
        <v>83</v>
      </c>
      <c r="K58" s="116">
        <v>1.8209741114523914</v>
      </c>
    </row>
    <row r="59" spans="1:11" ht="14.1" customHeight="1" x14ac:dyDescent="0.2">
      <c r="A59" s="306" t="s">
        <v>287</v>
      </c>
      <c r="B59" s="307" t="s">
        <v>288</v>
      </c>
      <c r="C59" s="308"/>
      <c r="D59" s="113">
        <v>3.8269321580355737</v>
      </c>
      <c r="E59" s="115">
        <v>3890</v>
      </c>
      <c r="F59" s="114">
        <v>3885</v>
      </c>
      <c r="G59" s="114">
        <v>3868</v>
      </c>
      <c r="H59" s="114">
        <v>3749</v>
      </c>
      <c r="I59" s="140">
        <v>3750</v>
      </c>
      <c r="J59" s="115">
        <v>140</v>
      </c>
      <c r="K59" s="116">
        <v>3.7333333333333334</v>
      </c>
    </row>
    <row r="60" spans="1:11" ht="14.1" customHeight="1" x14ac:dyDescent="0.2">
      <c r="A60" s="306">
        <v>81</v>
      </c>
      <c r="B60" s="307" t="s">
        <v>289</v>
      </c>
      <c r="C60" s="308"/>
      <c r="D60" s="113">
        <v>10.42125767354006</v>
      </c>
      <c r="E60" s="115">
        <v>10593</v>
      </c>
      <c r="F60" s="114">
        <v>10544</v>
      </c>
      <c r="G60" s="114">
        <v>10447</v>
      </c>
      <c r="H60" s="114">
        <v>10301</v>
      </c>
      <c r="I60" s="140">
        <v>10293</v>
      </c>
      <c r="J60" s="115">
        <v>300</v>
      </c>
      <c r="K60" s="116">
        <v>2.914602156805596</v>
      </c>
    </row>
    <row r="61" spans="1:11" ht="14.1" customHeight="1" x14ac:dyDescent="0.2">
      <c r="A61" s="306" t="s">
        <v>290</v>
      </c>
      <c r="B61" s="307" t="s">
        <v>291</v>
      </c>
      <c r="C61" s="308"/>
      <c r="D61" s="113">
        <v>2.4624193294506531</v>
      </c>
      <c r="E61" s="115">
        <v>2503</v>
      </c>
      <c r="F61" s="114">
        <v>2475</v>
      </c>
      <c r="G61" s="114">
        <v>2486</v>
      </c>
      <c r="H61" s="114">
        <v>2378</v>
      </c>
      <c r="I61" s="140">
        <v>2411</v>
      </c>
      <c r="J61" s="115">
        <v>92</v>
      </c>
      <c r="K61" s="116">
        <v>3.8158440481128162</v>
      </c>
    </row>
    <row r="62" spans="1:11" ht="14.1" customHeight="1" x14ac:dyDescent="0.2">
      <c r="A62" s="306" t="s">
        <v>292</v>
      </c>
      <c r="B62" s="307" t="s">
        <v>293</v>
      </c>
      <c r="C62" s="308"/>
      <c r="D62" s="113">
        <v>4.3080040925546985</v>
      </c>
      <c r="E62" s="115">
        <v>4379</v>
      </c>
      <c r="F62" s="114">
        <v>4384</v>
      </c>
      <c r="G62" s="114">
        <v>4336</v>
      </c>
      <c r="H62" s="114">
        <v>4313</v>
      </c>
      <c r="I62" s="140">
        <v>4294</v>
      </c>
      <c r="J62" s="115">
        <v>85</v>
      </c>
      <c r="K62" s="116">
        <v>1.9795062878435026</v>
      </c>
    </row>
    <row r="63" spans="1:11" ht="14.1" customHeight="1" x14ac:dyDescent="0.2">
      <c r="A63" s="306"/>
      <c r="B63" s="307" t="s">
        <v>294</v>
      </c>
      <c r="C63" s="308"/>
      <c r="D63" s="113">
        <v>3.862348496773178</v>
      </c>
      <c r="E63" s="115">
        <v>3926</v>
      </c>
      <c r="F63" s="114">
        <v>3938</v>
      </c>
      <c r="G63" s="114">
        <v>3891</v>
      </c>
      <c r="H63" s="114">
        <v>3878</v>
      </c>
      <c r="I63" s="140">
        <v>3864</v>
      </c>
      <c r="J63" s="115">
        <v>62</v>
      </c>
      <c r="K63" s="116">
        <v>1.6045548654244306</v>
      </c>
    </row>
    <row r="64" spans="1:11" ht="14.1" customHeight="1" x14ac:dyDescent="0.2">
      <c r="A64" s="306" t="s">
        <v>295</v>
      </c>
      <c r="B64" s="307" t="s">
        <v>296</v>
      </c>
      <c r="C64" s="308"/>
      <c r="D64" s="113">
        <v>1.4323941444986621</v>
      </c>
      <c r="E64" s="115">
        <v>1456</v>
      </c>
      <c r="F64" s="114">
        <v>1423</v>
      </c>
      <c r="G64" s="114">
        <v>1405</v>
      </c>
      <c r="H64" s="114">
        <v>1406</v>
      </c>
      <c r="I64" s="140">
        <v>1396</v>
      </c>
      <c r="J64" s="115">
        <v>60</v>
      </c>
      <c r="K64" s="116">
        <v>4.2979942693409745</v>
      </c>
    </row>
    <row r="65" spans="1:11" ht="14.1" customHeight="1" x14ac:dyDescent="0.2">
      <c r="A65" s="306" t="s">
        <v>297</v>
      </c>
      <c r="B65" s="307" t="s">
        <v>298</v>
      </c>
      <c r="C65" s="308"/>
      <c r="D65" s="113">
        <v>0.74964583661262396</v>
      </c>
      <c r="E65" s="115">
        <v>762</v>
      </c>
      <c r="F65" s="114">
        <v>764</v>
      </c>
      <c r="G65" s="114">
        <v>754</v>
      </c>
      <c r="H65" s="114">
        <v>759</v>
      </c>
      <c r="I65" s="140">
        <v>744</v>
      </c>
      <c r="J65" s="115">
        <v>18</v>
      </c>
      <c r="K65" s="116">
        <v>2.4193548387096775</v>
      </c>
    </row>
    <row r="66" spans="1:11" ht="14.1" customHeight="1" x14ac:dyDescent="0.2">
      <c r="A66" s="306">
        <v>82</v>
      </c>
      <c r="B66" s="307" t="s">
        <v>299</v>
      </c>
      <c r="C66" s="308"/>
      <c r="D66" s="113">
        <v>2.7910042499606487</v>
      </c>
      <c r="E66" s="115">
        <v>2837</v>
      </c>
      <c r="F66" s="114">
        <v>2867</v>
      </c>
      <c r="G66" s="114">
        <v>2833</v>
      </c>
      <c r="H66" s="114">
        <v>2702</v>
      </c>
      <c r="I66" s="140">
        <v>2711</v>
      </c>
      <c r="J66" s="115">
        <v>126</v>
      </c>
      <c r="K66" s="116">
        <v>4.6477314644042789</v>
      </c>
    </row>
    <row r="67" spans="1:11" ht="14.1" customHeight="1" x14ac:dyDescent="0.2">
      <c r="A67" s="306" t="s">
        <v>300</v>
      </c>
      <c r="B67" s="307" t="s">
        <v>301</v>
      </c>
      <c r="C67" s="308"/>
      <c r="D67" s="113">
        <v>1.7383519597040769</v>
      </c>
      <c r="E67" s="115">
        <v>1767</v>
      </c>
      <c r="F67" s="114">
        <v>1788</v>
      </c>
      <c r="G67" s="114">
        <v>1741</v>
      </c>
      <c r="H67" s="114">
        <v>1675</v>
      </c>
      <c r="I67" s="140">
        <v>1662</v>
      </c>
      <c r="J67" s="115">
        <v>105</v>
      </c>
      <c r="K67" s="116">
        <v>6.3176895306859207</v>
      </c>
    </row>
    <row r="68" spans="1:11" ht="14.1" customHeight="1" x14ac:dyDescent="0.2">
      <c r="A68" s="306" t="s">
        <v>302</v>
      </c>
      <c r="B68" s="307" t="s">
        <v>303</v>
      </c>
      <c r="C68" s="308"/>
      <c r="D68" s="113">
        <v>0.54796946324571072</v>
      </c>
      <c r="E68" s="115">
        <v>557</v>
      </c>
      <c r="F68" s="114">
        <v>568</v>
      </c>
      <c r="G68" s="114">
        <v>573</v>
      </c>
      <c r="H68" s="114">
        <v>527</v>
      </c>
      <c r="I68" s="140">
        <v>552</v>
      </c>
      <c r="J68" s="115">
        <v>5</v>
      </c>
      <c r="K68" s="116">
        <v>0.90579710144927539</v>
      </c>
    </row>
    <row r="69" spans="1:11" ht="14.1" customHeight="1" x14ac:dyDescent="0.2">
      <c r="A69" s="306">
        <v>83</v>
      </c>
      <c r="B69" s="307" t="s">
        <v>304</v>
      </c>
      <c r="C69" s="308"/>
      <c r="D69" s="113">
        <v>5.9046906973083582</v>
      </c>
      <c r="E69" s="115">
        <v>6002</v>
      </c>
      <c r="F69" s="114">
        <v>5853</v>
      </c>
      <c r="G69" s="114">
        <v>5796</v>
      </c>
      <c r="H69" s="114">
        <v>5695</v>
      </c>
      <c r="I69" s="140">
        <v>5721</v>
      </c>
      <c r="J69" s="115">
        <v>281</v>
      </c>
      <c r="K69" s="116">
        <v>4.9117287187554624</v>
      </c>
    </row>
    <row r="70" spans="1:11" ht="14.1" customHeight="1" x14ac:dyDescent="0.2">
      <c r="A70" s="306" t="s">
        <v>305</v>
      </c>
      <c r="B70" s="307" t="s">
        <v>306</v>
      </c>
      <c r="C70" s="308"/>
      <c r="D70" s="113">
        <v>4.9828821029434911</v>
      </c>
      <c r="E70" s="115">
        <v>5065</v>
      </c>
      <c r="F70" s="114">
        <v>5029</v>
      </c>
      <c r="G70" s="114">
        <v>4986</v>
      </c>
      <c r="H70" s="114">
        <v>4895</v>
      </c>
      <c r="I70" s="140">
        <v>4928</v>
      </c>
      <c r="J70" s="115">
        <v>137</v>
      </c>
      <c r="K70" s="116">
        <v>2.7800324675324677</v>
      </c>
    </row>
    <row r="71" spans="1:11" ht="14.1" customHeight="1" x14ac:dyDescent="0.2">
      <c r="A71" s="306"/>
      <c r="B71" s="307" t="s">
        <v>307</v>
      </c>
      <c r="C71" s="308"/>
      <c r="D71" s="113">
        <v>2.6217928537698727</v>
      </c>
      <c r="E71" s="115">
        <v>2665</v>
      </c>
      <c r="F71" s="114">
        <v>2662</v>
      </c>
      <c r="G71" s="114">
        <v>2637</v>
      </c>
      <c r="H71" s="114">
        <v>2576</v>
      </c>
      <c r="I71" s="140">
        <v>2602</v>
      </c>
      <c r="J71" s="115">
        <v>63</v>
      </c>
      <c r="K71" s="116">
        <v>2.4212144504227515</v>
      </c>
    </row>
    <row r="72" spans="1:11" ht="14.1" customHeight="1" x14ac:dyDescent="0.2">
      <c r="A72" s="306">
        <v>84</v>
      </c>
      <c r="B72" s="307" t="s">
        <v>308</v>
      </c>
      <c r="C72" s="308"/>
      <c r="D72" s="113">
        <v>3.6193530615457266</v>
      </c>
      <c r="E72" s="115">
        <v>3679</v>
      </c>
      <c r="F72" s="114">
        <v>3820</v>
      </c>
      <c r="G72" s="114">
        <v>3624</v>
      </c>
      <c r="H72" s="114">
        <v>3664</v>
      </c>
      <c r="I72" s="140">
        <v>3585</v>
      </c>
      <c r="J72" s="115">
        <v>94</v>
      </c>
      <c r="K72" s="116">
        <v>2.6220362622036264</v>
      </c>
    </row>
    <row r="73" spans="1:11" ht="14.1" customHeight="1" x14ac:dyDescent="0.2">
      <c r="A73" s="306" t="s">
        <v>309</v>
      </c>
      <c r="B73" s="307" t="s">
        <v>310</v>
      </c>
      <c r="C73" s="308"/>
      <c r="D73" s="113">
        <v>0.44663938296867622</v>
      </c>
      <c r="E73" s="115">
        <v>454</v>
      </c>
      <c r="F73" s="114">
        <v>454</v>
      </c>
      <c r="G73" s="114">
        <v>430</v>
      </c>
      <c r="H73" s="114">
        <v>401</v>
      </c>
      <c r="I73" s="140">
        <v>449</v>
      </c>
      <c r="J73" s="115">
        <v>5</v>
      </c>
      <c r="K73" s="116">
        <v>1.1135857461024499</v>
      </c>
    </row>
    <row r="74" spans="1:11" ht="14.1" customHeight="1" x14ac:dyDescent="0.2">
      <c r="A74" s="306" t="s">
        <v>311</v>
      </c>
      <c r="B74" s="307" t="s">
        <v>312</v>
      </c>
      <c r="C74" s="308"/>
      <c r="D74" s="113">
        <v>0.25086573272469698</v>
      </c>
      <c r="E74" s="115">
        <v>255</v>
      </c>
      <c r="F74" s="114">
        <v>255</v>
      </c>
      <c r="G74" s="114">
        <v>256</v>
      </c>
      <c r="H74" s="114">
        <v>250</v>
      </c>
      <c r="I74" s="140">
        <v>257</v>
      </c>
      <c r="J74" s="115">
        <v>-2</v>
      </c>
      <c r="K74" s="116">
        <v>-0.77821011673151752</v>
      </c>
    </row>
    <row r="75" spans="1:11" ht="14.1" customHeight="1" x14ac:dyDescent="0.2">
      <c r="A75" s="306" t="s">
        <v>313</v>
      </c>
      <c r="B75" s="307" t="s">
        <v>314</v>
      </c>
      <c r="C75" s="308"/>
      <c r="D75" s="113">
        <v>2.5165276247442154</v>
      </c>
      <c r="E75" s="115">
        <v>2558</v>
      </c>
      <c r="F75" s="114">
        <v>2703</v>
      </c>
      <c r="G75" s="114">
        <v>2537</v>
      </c>
      <c r="H75" s="114">
        <v>2637</v>
      </c>
      <c r="I75" s="140">
        <v>2503</v>
      </c>
      <c r="J75" s="115">
        <v>55</v>
      </c>
      <c r="K75" s="116">
        <v>2.1973631642029563</v>
      </c>
    </row>
    <row r="76" spans="1:11" ht="14.1" customHeight="1" x14ac:dyDescent="0.2">
      <c r="A76" s="306">
        <v>91</v>
      </c>
      <c r="B76" s="307" t="s">
        <v>315</v>
      </c>
      <c r="C76" s="308"/>
      <c r="D76" s="113">
        <v>0.37974185424209034</v>
      </c>
      <c r="E76" s="115">
        <v>386</v>
      </c>
      <c r="F76" s="114">
        <v>379</v>
      </c>
      <c r="G76" s="114">
        <v>368</v>
      </c>
      <c r="H76" s="114">
        <v>360</v>
      </c>
      <c r="I76" s="140">
        <v>352</v>
      </c>
      <c r="J76" s="115">
        <v>34</v>
      </c>
      <c r="K76" s="116">
        <v>9.6590909090909083</v>
      </c>
    </row>
    <row r="77" spans="1:11" ht="14.1" customHeight="1" x14ac:dyDescent="0.2">
      <c r="A77" s="306">
        <v>92</v>
      </c>
      <c r="B77" s="307" t="s">
        <v>316</v>
      </c>
      <c r="C77" s="308"/>
      <c r="D77" s="113">
        <v>1.0861010546198646</v>
      </c>
      <c r="E77" s="115">
        <v>1104</v>
      </c>
      <c r="F77" s="114">
        <v>1105</v>
      </c>
      <c r="G77" s="114">
        <v>1128</v>
      </c>
      <c r="H77" s="114">
        <v>1152</v>
      </c>
      <c r="I77" s="140">
        <v>1158</v>
      </c>
      <c r="J77" s="115">
        <v>-54</v>
      </c>
      <c r="K77" s="116">
        <v>-4.6632124352331603</v>
      </c>
    </row>
    <row r="78" spans="1:11" ht="14.1" customHeight="1" x14ac:dyDescent="0.2">
      <c r="A78" s="306">
        <v>93</v>
      </c>
      <c r="B78" s="307" t="s">
        <v>317</v>
      </c>
      <c r="C78" s="308"/>
      <c r="D78" s="113">
        <v>0.17609790650086574</v>
      </c>
      <c r="E78" s="115">
        <v>179</v>
      </c>
      <c r="F78" s="114">
        <v>176</v>
      </c>
      <c r="G78" s="114">
        <v>177</v>
      </c>
      <c r="H78" s="114">
        <v>179</v>
      </c>
      <c r="I78" s="140">
        <v>179</v>
      </c>
      <c r="J78" s="115">
        <v>0</v>
      </c>
      <c r="K78" s="116">
        <v>0</v>
      </c>
    </row>
    <row r="79" spans="1:11" ht="14.1" customHeight="1" x14ac:dyDescent="0.2">
      <c r="A79" s="306">
        <v>94</v>
      </c>
      <c r="B79" s="307" t="s">
        <v>318</v>
      </c>
      <c r="C79" s="308"/>
      <c r="D79" s="113">
        <v>0.30694160239257046</v>
      </c>
      <c r="E79" s="115">
        <v>312</v>
      </c>
      <c r="F79" s="114">
        <v>342</v>
      </c>
      <c r="G79" s="114">
        <v>345</v>
      </c>
      <c r="H79" s="114">
        <v>308</v>
      </c>
      <c r="I79" s="140">
        <v>328</v>
      </c>
      <c r="J79" s="115">
        <v>-16</v>
      </c>
      <c r="K79" s="116">
        <v>-4.8780487804878048</v>
      </c>
    </row>
    <row r="80" spans="1:11" ht="14.1" customHeight="1" x14ac:dyDescent="0.2">
      <c r="A80" s="306" t="s">
        <v>319</v>
      </c>
      <c r="B80" s="307" t="s">
        <v>320</v>
      </c>
      <c r="C80" s="308"/>
      <c r="D80" s="113">
        <v>2.9513615614670235E-3</v>
      </c>
      <c r="E80" s="115">
        <v>3</v>
      </c>
      <c r="F80" s="114">
        <v>3</v>
      </c>
      <c r="G80" s="114">
        <v>4</v>
      </c>
      <c r="H80" s="114">
        <v>5</v>
      </c>
      <c r="I80" s="140">
        <v>4</v>
      </c>
      <c r="J80" s="115">
        <v>-1</v>
      </c>
      <c r="K80" s="116">
        <v>-25</v>
      </c>
    </row>
    <row r="81" spans="1:11" ht="14.1" customHeight="1" x14ac:dyDescent="0.2">
      <c r="A81" s="310" t="s">
        <v>321</v>
      </c>
      <c r="B81" s="311" t="s">
        <v>224</v>
      </c>
      <c r="C81" s="312"/>
      <c r="D81" s="125">
        <v>0.15642216275775225</v>
      </c>
      <c r="E81" s="143">
        <v>159</v>
      </c>
      <c r="F81" s="144">
        <v>155</v>
      </c>
      <c r="G81" s="144">
        <v>158</v>
      </c>
      <c r="H81" s="144">
        <v>131</v>
      </c>
      <c r="I81" s="145">
        <v>140</v>
      </c>
      <c r="J81" s="143">
        <v>19</v>
      </c>
      <c r="K81" s="146">
        <v>13.571428571428571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28061</v>
      </c>
      <c r="E12" s="114">
        <v>29434</v>
      </c>
      <c r="F12" s="114">
        <v>28698</v>
      </c>
      <c r="G12" s="114">
        <v>29108</v>
      </c>
      <c r="H12" s="140">
        <v>28532</v>
      </c>
      <c r="I12" s="115">
        <v>-471</v>
      </c>
      <c r="J12" s="116">
        <v>-1.6507780737417637</v>
      </c>
      <c r="K12"/>
      <c r="L12"/>
      <c r="M12"/>
      <c r="N12"/>
      <c r="O12"/>
      <c r="P12"/>
    </row>
    <row r="13" spans="1:16" s="110" customFormat="1" ht="14.45" customHeight="1" x14ac:dyDescent="0.2">
      <c r="A13" s="120" t="s">
        <v>105</v>
      </c>
      <c r="B13" s="119" t="s">
        <v>106</v>
      </c>
      <c r="C13" s="113">
        <v>43.391183493104307</v>
      </c>
      <c r="D13" s="115">
        <v>12176</v>
      </c>
      <c r="E13" s="114">
        <v>12676</v>
      </c>
      <c r="F13" s="114">
        <v>12294</v>
      </c>
      <c r="G13" s="114">
        <v>12494</v>
      </c>
      <c r="H13" s="140">
        <v>12262</v>
      </c>
      <c r="I13" s="115">
        <v>-86</v>
      </c>
      <c r="J13" s="116">
        <v>-0.70135377589300274</v>
      </c>
      <c r="K13"/>
      <c r="L13"/>
      <c r="M13"/>
      <c r="N13"/>
      <c r="O13"/>
      <c r="P13"/>
    </row>
    <row r="14" spans="1:16" s="110" customFormat="1" ht="14.45" customHeight="1" x14ac:dyDescent="0.2">
      <c r="A14" s="120"/>
      <c r="B14" s="119" t="s">
        <v>107</v>
      </c>
      <c r="C14" s="113">
        <v>56.608816506895693</v>
      </c>
      <c r="D14" s="115">
        <v>15885</v>
      </c>
      <c r="E14" s="114">
        <v>16758</v>
      </c>
      <c r="F14" s="114">
        <v>16404</v>
      </c>
      <c r="G14" s="114">
        <v>16614</v>
      </c>
      <c r="H14" s="140">
        <v>16270</v>
      </c>
      <c r="I14" s="115">
        <v>-385</v>
      </c>
      <c r="J14" s="116">
        <v>-2.3663183773816843</v>
      </c>
      <c r="K14"/>
      <c r="L14"/>
      <c r="M14"/>
      <c r="N14"/>
      <c r="O14"/>
      <c r="P14"/>
    </row>
    <row r="15" spans="1:16" s="110" customFormat="1" ht="14.45" customHeight="1" x14ac:dyDescent="0.2">
      <c r="A15" s="118" t="s">
        <v>105</v>
      </c>
      <c r="B15" s="121" t="s">
        <v>108</v>
      </c>
      <c r="C15" s="113">
        <v>25.070382381240869</v>
      </c>
      <c r="D15" s="115">
        <v>7035</v>
      </c>
      <c r="E15" s="114">
        <v>7755</v>
      </c>
      <c r="F15" s="114">
        <v>7155</v>
      </c>
      <c r="G15" s="114">
        <v>7542</v>
      </c>
      <c r="H15" s="140">
        <v>7053</v>
      </c>
      <c r="I15" s="115">
        <v>-18</v>
      </c>
      <c r="J15" s="116">
        <v>-0.25521054870267973</v>
      </c>
      <c r="K15"/>
      <c r="L15"/>
      <c r="M15"/>
      <c r="N15"/>
      <c r="O15"/>
      <c r="P15"/>
    </row>
    <row r="16" spans="1:16" s="110" customFormat="1" ht="14.45" customHeight="1" x14ac:dyDescent="0.2">
      <c r="A16" s="118"/>
      <c r="B16" s="121" t="s">
        <v>109</v>
      </c>
      <c r="C16" s="113">
        <v>45.857239585189411</v>
      </c>
      <c r="D16" s="115">
        <v>12868</v>
      </c>
      <c r="E16" s="114">
        <v>13377</v>
      </c>
      <c r="F16" s="114">
        <v>13273</v>
      </c>
      <c r="G16" s="114">
        <v>13409</v>
      </c>
      <c r="H16" s="140">
        <v>13443</v>
      </c>
      <c r="I16" s="115">
        <v>-575</v>
      </c>
      <c r="J16" s="116">
        <v>-4.2773190508071117</v>
      </c>
      <c r="K16"/>
      <c r="L16"/>
      <c r="M16"/>
      <c r="N16"/>
      <c r="O16"/>
      <c r="P16"/>
    </row>
    <row r="17" spans="1:16" s="110" customFormat="1" ht="14.45" customHeight="1" x14ac:dyDescent="0.2">
      <c r="A17" s="118"/>
      <c r="B17" s="121" t="s">
        <v>110</v>
      </c>
      <c r="C17" s="113">
        <v>15.701507430241261</v>
      </c>
      <c r="D17" s="115">
        <v>4406</v>
      </c>
      <c r="E17" s="114">
        <v>4465</v>
      </c>
      <c r="F17" s="114">
        <v>4475</v>
      </c>
      <c r="G17" s="114">
        <v>4456</v>
      </c>
      <c r="H17" s="140">
        <v>4394</v>
      </c>
      <c r="I17" s="115">
        <v>12</v>
      </c>
      <c r="J17" s="116">
        <v>0.27309968138370505</v>
      </c>
      <c r="K17"/>
      <c r="L17"/>
      <c r="M17"/>
      <c r="N17"/>
      <c r="O17"/>
      <c r="P17"/>
    </row>
    <row r="18" spans="1:16" s="110" customFormat="1" ht="14.45" customHeight="1" x14ac:dyDescent="0.2">
      <c r="A18" s="120"/>
      <c r="B18" s="121" t="s">
        <v>111</v>
      </c>
      <c r="C18" s="113">
        <v>13.370870603328463</v>
      </c>
      <c r="D18" s="115">
        <v>3752</v>
      </c>
      <c r="E18" s="114">
        <v>3837</v>
      </c>
      <c r="F18" s="114">
        <v>3795</v>
      </c>
      <c r="G18" s="114">
        <v>3701</v>
      </c>
      <c r="H18" s="140">
        <v>3642</v>
      </c>
      <c r="I18" s="115">
        <v>110</v>
      </c>
      <c r="J18" s="116">
        <v>3.0203185063152116</v>
      </c>
      <c r="K18"/>
      <c r="L18"/>
      <c r="M18"/>
      <c r="N18"/>
      <c r="O18"/>
      <c r="P18"/>
    </row>
    <row r="19" spans="1:16" s="110" customFormat="1" ht="14.45" customHeight="1" x14ac:dyDescent="0.2">
      <c r="A19" s="120"/>
      <c r="B19" s="121" t="s">
        <v>112</v>
      </c>
      <c r="C19" s="113">
        <v>1.3577563165959874</v>
      </c>
      <c r="D19" s="115">
        <v>381</v>
      </c>
      <c r="E19" s="114">
        <v>376</v>
      </c>
      <c r="F19" s="114">
        <v>392</v>
      </c>
      <c r="G19" s="114">
        <v>308</v>
      </c>
      <c r="H19" s="140">
        <v>295</v>
      </c>
      <c r="I19" s="115">
        <v>86</v>
      </c>
      <c r="J19" s="116">
        <v>29.152542372881356</v>
      </c>
      <c r="K19"/>
      <c r="L19"/>
      <c r="M19"/>
      <c r="N19"/>
      <c r="O19"/>
      <c r="P19"/>
    </row>
    <row r="20" spans="1:16" s="110" customFormat="1" ht="14.45" customHeight="1" x14ac:dyDescent="0.2">
      <c r="A20" s="120" t="s">
        <v>113</v>
      </c>
      <c r="B20" s="119" t="s">
        <v>116</v>
      </c>
      <c r="C20" s="113">
        <v>89.102312818502554</v>
      </c>
      <c r="D20" s="115">
        <v>25003</v>
      </c>
      <c r="E20" s="114">
        <v>26347</v>
      </c>
      <c r="F20" s="114">
        <v>25675</v>
      </c>
      <c r="G20" s="114">
        <v>26032</v>
      </c>
      <c r="H20" s="140">
        <v>25492</v>
      </c>
      <c r="I20" s="115">
        <v>-489</v>
      </c>
      <c r="J20" s="116">
        <v>-1.9182488623882001</v>
      </c>
      <c r="K20"/>
      <c r="L20"/>
      <c r="M20"/>
      <c r="N20"/>
      <c r="O20"/>
      <c r="P20"/>
    </row>
    <row r="21" spans="1:16" s="110" customFormat="1" ht="14.45" customHeight="1" x14ac:dyDescent="0.2">
      <c r="A21" s="123"/>
      <c r="B21" s="124" t="s">
        <v>117</v>
      </c>
      <c r="C21" s="125">
        <v>10.57695734293147</v>
      </c>
      <c r="D21" s="143">
        <v>2968</v>
      </c>
      <c r="E21" s="144">
        <v>2993</v>
      </c>
      <c r="F21" s="144">
        <v>2934</v>
      </c>
      <c r="G21" s="144">
        <v>2975</v>
      </c>
      <c r="H21" s="145">
        <v>2950</v>
      </c>
      <c r="I21" s="143">
        <v>18</v>
      </c>
      <c r="J21" s="146">
        <v>0.61016949152542377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27914</v>
      </c>
      <c r="E56" s="114">
        <v>29354</v>
      </c>
      <c r="F56" s="114">
        <v>28550</v>
      </c>
      <c r="G56" s="114">
        <v>28985</v>
      </c>
      <c r="H56" s="140">
        <v>28314</v>
      </c>
      <c r="I56" s="115">
        <v>-400</v>
      </c>
      <c r="J56" s="116">
        <v>-1.4127286854559582</v>
      </c>
      <c r="K56"/>
      <c r="L56"/>
      <c r="M56"/>
      <c r="N56"/>
      <c r="O56"/>
      <c r="P56"/>
    </row>
    <row r="57" spans="1:16" s="110" customFormat="1" ht="14.45" customHeight="1" x14ac:dyDescent="0.2">
      <c r="A57" s="120" t="s">
        <v>105</v>
      </c>
      <c r="B57" s="119" t="s">
        <v>106</v>
      </c>
      <c r="C57" s="113">
        <v>42.290606863939239</v>
      </c>
      <c r="D57" s="115">
        <v>11805</v>
      </c>
      <c r="E57" s="114">
        <v>12311</v>
      </c>
      <c r="F57" s="114">
        <v>11944</v>
      </c>
      <c r="G57" s="114">
        <v>12113</v>
      </c>
      <c r="H57" s="140">
        <v>11827</v>
      </c>
      <c r="I57" s="115">
        <v>-22</v>
      </c>
      <c r="J57" s="116">
        <v>-0.18601505030861587</v>
      </c>
    </row>
    <row r="58" spans="1:16" s="110" customFormat="1" ht="14.45" customHeight="1" x14ac:dyDescent="0.2">
      <c r="A58" s="120"/>
      <c r="B58" s="119" t="s">
        <v>107</v>
      </c>
      <c r="C58" s="113">
        <v>57.709393136060761</v>
      </c>
      <c r="D58" s="115">
        <v>16109</v>
      </c>
      <c r="E58" s="114">
        <v>17043</v>
      </c>
      <c r="F58" s="114">
        <v>16606</v>
      </c>
      <c r="G58" s="114">
        <v>16872</v>
      </c>
      <c r="H58" s="140">
        <v>16487</v>
      </c>
      <c r="I58" s="115">
        <v>-378</v>
      </c>
      <c r="J58" s="116">
        <v>-2.2927154727967491</v>
      </c>
    </row>
    <row r="59" spans="1:16" s="110" customFormat="1" ht="14.45" customHeight="1" x14ac:dyDescent="0.2">
      <c r="A59" s="118" t="s">
        <v>105</v>
      </c>
      <c r="B59" s="121" t="s">
        <v>108</v>
      </c>
      <c r="C59" s="113">
        <v>25.789926201905853</v>
      </c>
      <c r="D59" s="115">
        <v>7199</v>
      </c>
      <c r="E59" s="114">
        <v>7902</v>
      </c>
      <c r="F59" s="114">
        <v>7281</v>
      </c>
      <c r="G59" s="114">
        <v>7686</v>
      </c>
      <c r="H59" s="140">
        <v>7248</v>
      </c>
      <c r="I59" s="115">
        <v>-49</v>
      </c>
      <c r="J59" s="116">
        <v>-0.67604856512141276</v>
      </c>
    </row>
    <row r="60" spans="1:16" s="110" customFormat="1" ht="14.45" customHeight="1" x14ac:dyDescent="0.2">
      <c r="A60" s="118"/>
      <c r="B60" s="121" t="s">
        <v>109</v>
      </c>
      <c r="C60" s="113">
        <v>46.188292613025723</v>
      </c>
      <c r="D60" s="115">
        <v>12893</v>
      </c>
      <c r="E60" s="114">
        <v>13411</v>
      </c>
      <c r="F60" s="114">
        <v>13270</v>
      </c>
      <c r="G60" s="114">
        <v>13423</v>
      </c>
      <c r="H60" s="140">
        <v>13329</v>
      </c>
      <c r="I60" s="115">
        <v>-436</v>
      </c>
      <c r="J60" s="116">
        <v>-3.2710630955060394</v>
      </c>
    </row>
    <row r="61" spans="1:16" s="110" customFormat="1" ht="14.45" customHeight="1" x14ac:dyDescent="0.2">
      <c r="A61" s="118"/>
      <c r="B61" s="121" t="s">
        <v>110</v>
      </c>
      <c r="C61" s="113">
        <v>15.13935659525686</v>
      </c>
      <c r="D61" s="115">
        <v>4226</v>
      </c>
      <c r="E61" s="114">
        <v>4325</v>
      </c>
      <c r="F61" s="114">
        <v>4307</v>
      </c>
      <c r="G61" s="114">
        <v>4259</v>
      </c>
      <c r="H61" s="140">
        <v>4202</v>
      </c>
      <c r="I61" s="115">
        <v>24</v>
      </c>
      <c r="J61" s="116">
        <v>0.57115659209900049</v>
      </c>
    </row>
    <row r="62" spans="1:16" s="110" customFormat="1" ht="14.45" customHeight="1" x14ac:dyDescent="0.2">
      <c r="A62" s="120"/>
      <c r="B62" s="121" t="s">
        <v>111</v>
      </c>
      <c r="C62" s="113">
        <v>12.882424589811563</v>
      </c>
      <c r="D62" s="115">
        <v>3596</v>
      </c>
      <c r="E62" s="114">
        <v>3716</v>
      </c>
      <c r="F62" s="114">
        <v>3692</v>
      </c>
      <c r="G62" s="114">
        <v>3617</v>
      </c>
      <c r="H62" s="140">
        <v>3535</v>
      </c>
      <c r="I62" s="115">
        <v>61</v>
      </c>
      <c r="J62" s="116">
        <v>1.7256011315417257</v>
      </c>
    </row>
    <row r="63" spans="1:16" s="110" customFormat="1" ht="14.45" customHeight="1" x14ac:dyDescent="0.2">
      <c r="A63" s="120"/>
      <c r="B63" s="121" t="s">
        <v>112</v>
      </c>
      <c r="C63" s="113">
        <v>1.2359389553629003</v>
      </c>
      <c r="D63" s="115">
        <v>345</v>
      </c>
      <c r="E63" s="114">
        <v>362</v>
      </c>
      <c r="F63" s="114">
        <v>390</v>
      </c>
      <c r="G63" s="114">
        <v>321</v>
      </c>
      <c r="H63" s="140">
        <v>302</v>
      </c>
      <c r="I63" s="115">
        <v>43</v>
      </c>
      <c r="J63" s="116">
        <v>14.23841059602649</v>
      </c>
    </row>
    <row r="64" spans="1:16" s="110" customFormat="1" ht="14.45" customHeight="1" x14ac:dyDescent="0.2">
      <c r="A64" s="120" t="s">
        <v>113</v>
      </c>
      <c r="B64" s="119" t="s">
        <v>116</v>
      </c>
      <c r="C64" s="113">
        <v>88.804900766640401</v>
      </c>
      <c r="D64" s="115">
        <v>24789</v>
      </c>
      <c r="E64" s="114">
        <v>26098</v>
      </c>
      <c r="F64" s="114">
        <v>25417</v>
      </c>
      <c r="G64" s="114">
        <v>25827</v>
      </c>
      <c r="H64" s="140">
        <v>25256</v>
      </c>
      <c r="I64" s="115">
        <v>-467</v>
      </c>
      <c r="J64" s="116">
        <v>-1.8490655685777637</v>
      </c>
    </row>
    <row r="65" spans="1:10" s="110" customFormat="1" ht="14.45" customHeight="1" x14ac:dyDescent="0.2">
      <c r="A65" s="123"/>
      <c r="B65" s="124" t="s">
        <v>117</v>
      </c>
      <c r="C65" s="125">
        <v>10.847603353156122</v>
      </c>
      <c r="D65" s="143">
        <v>3028</v>
      </c>
      <c r="E65" s="144">
        <v>3157</v>
      </c>
      <c r="F65" s="144">
        <v>3045</v>
      </c>
      <c r="G65" s="144">
        <v>3059</v>
      </c>
      <c r="H65" s="145">
        <v>2969</v>
      </c>
      <c r="I65" s="143">
        <v>59</v>
      </c>
      <c r="J65" s="146">
        <v>1.9872010778039744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28061</v>
      </c>
      <c r="G11" s="114">
        <v>29434</v>
      </c>
      <c r="H11" s="114">
        <v>28698</v>
      </c>
      <c r="I11" s="114">
        <v>29108</v>
      </c>
      <c r="J11" s="140">
        <v>28532</v>
      </c>
      <c r="K11" s="114">
        <v>-471</v>
      </c>
      <c r="L11" s="116">
        <v>-1.6507780737417637</v>
      </c>
    </row>
    <row r="12" spans="1:17" s="110" customFormat="1" ht="24" customHeight="1" x14ac:dyDescent="0.2">
      <c r="A12" s="604" t="s">
        <v>185</v>
      </c>
      <c r="B12" s="605"/>
      <c r="C12" s="605"/>
      <c r="D12" s="606"/>
      <c r="E12" s="113">
        <v>43.391183493104307</v>
      </c>
      <c r="F12" s="115">
        <v>12176</v>
      </c>
      <c r="G12" s="114">
        <v>12676</v>
      </c>
      <c r="H12" s="114">
        <v>12294</v>
      </c>
      <c r="I12" s="114">
        <v>12494</v>
      </c>
      <c r="J12" s="140">
        <v>12262</v>
      </c>
      <c r="K12" s="114">
        <v>-86</v>
      </c>
      <c r="L12" s="116">
        <v>-0.70135377589300274</v>
      </c>
    </row>
    <row r="13" spans="1:17" s="110" customFormat="1" ht="15" customHeight="1" x14ac:dyDescent="0.2">
      <c r="A13" s="120"/>
      <c r="B13" s="612" t="s">
        <v>107</v>
      </c>
      <c r="C13" s="612"/>
      <c r="E13" s="113">
        <v>56.608816506895693</v>
      </c>
      <c r="F13" s="115">
        <v>15885</v>
      </c>
      <c r="G13" s="114">
        <v>16758</v>
      </c>
      <c r="H13" s="114">
        <v>16404</v>
      </c>
      <c r="I13" s="114">
        <v>16614</v>
      </c>
      <c r="J13" s="140">
        <v>16270</v>
      </c>
      <c r="K13" s="114">
        <v>-385</v>
      </c>
      <c r="L13" s="116">
        <v>-2.3663183773816843</v>
      </c>
    </row>
    <row r="14" spans="1:17" s="110" customFormat="1" ht="22.5" customHeight="1" x14ac:dyDescent="0.2">
      <c r="A14" s="604" t="s">
        <v>186</v>
      </c>
      <c r="B14" s="605"/>
      <c r="C14" s="605"/>
      <c r="D14" s="606"/>
      <c r="E14" s="113">
        <v>25.070382381240869</v>
      </c>
      <c r="F14" s="115">
        <v>7035</v>
      </c>
      <c r="G14" s="114">
        <v>7755</v>
      </c>
      <c r="H14" s="114">
        <v>7155</v>
      </c>
      <c r="I14" s="114">
        <v>7542</v>
      </c>
      <c r="J14" s="140">
        <v>7053</v>
      </c>
      <c r="K14" s="114">
        <v>-18</v>
      </c>
      <c r="L14" s="116">
        <v>-0.25521054870267973</v>
      </c>
    </row>
    <row r="15" spans="1:17" s="110" customFormat="1" ht="15" customHeight="1" x14ac:dyDescent="0.2">
      <c r="A15" s="120"/>
      <c r="B15" s="119"/>
      <c r="C15" s="258" t="s">
        <v>106</v>
      </c>
      <c r="E15" s="113">
        <v>47.363184079601993</v>
      </c>
      <c r="F15" s="115">
        <v>3332</v>
      </c>
      <c r="G15" s="114">
        <v>3591</v>
      </c>
      <c r="H15" s="114">
        <v>3267</v>
      </c>
      <c r="I15" s="114">
        <v>3409</v>
      </c>
      <c r="J15" s="140">
        <v>3248</v>
      </c>
      <c r="K15" s="114">
        <v>84</v>
      </c>
      <c r="L15" s="116">
        <v>2.5862068965517242</v>
      </c>
    </row>
    <row r="16" spans="1:17" s="110" customFormat="1" ht="15" customHeight="1" x14ac:dyDescent="0.2">
      <c r="A16" s="120"/>
      <c r="B16" s="119"/>
      <c r="C16" s="258" t="s">
        <v>107</v>
      </c>
      <c r="E16" s="113">
        <v>52.636815920398007</v>
      </c>
      <c r="F16" s="115">
        <v>3703</v>
      </c>
      <c r="G16" s="114">
        <v>4164</v>
      </c>
      <c r="H16" s="114">
        <v>3888</v>
      </c>
      <c r="I16" s="114">
        <v>4133</v>
      </c>
      <c r="J16" s="140">
        <v>3805</v>
      </c>
      <c r="K16" s="114">
        <v>-102</v>
      </c>
      <c r="L16" s="116">
        <v>-2.6806833114323259</v>
      </c>
    </row>
    <row r="17" spans="1:12" s="110" customFormat="1" ht="15" customHeight="1" x14ac:dyDescent="0.2">
      <c r="A17" s="120"/>
      <c r="B17" s="121" t="s">
        <v>109</v>
      </c>
      <c r="C17" s="258"/>
      <c r="E17" s="113">
        <v>45.857239585189411</v>
      </c>
      <c r="F17" s="115">
        <v>12868</v>
      </c>
      <c r="G17" s="114">
        <v>13377</v>
      </c>
      <c r="H17" s="114">
        <v>13273</v>
      </c>
      <c r="I17" s="114">
        <v>13409</v>
      </c>
      <c r="J17" s="140">
        <v>13443</v>
      </c>
      <c r="K17" s="114">
        <v>-575</v>
      </c>
      <c r="L17" s="116">
        <v>-4.2773190508071117</v>
      </c>
    </row>
    <row r="18" spans="1:12" s="110" customFormat="1" ht="15" customHeight="1" x14ac:dyDescent="0.2">
      <c r="A18" s="120"/>
      <c r="B18" s="119"/>
      <c r="C18" s="258" t="s">
        <v>106</v>
      </c>
      <c r="E18" s="113">
        <v>40.907677960833077</v>
      </c>
      <c r="F18" s="115">
        <v>5264</v>
      </c>
      <c r="G18" s="114">
        <v>5428</v>
      </c>
      <c r="H18" s="114">
        <v>5350</v>
      </c>
      <c r="I18" s="114">
        <v>5439</v>
      </c>
      <c r="J18" s="140">
        <v>5405</v>
      </c>
      <c r="K18" s="114">
        <v>-141</v>
      </c>
      <c r="L18" s="116">
        <v>-2.6086956521739131</v>
      </c>
    </row>
    <row r="19" spans="1:12" s="110" customFormat="1" ht="15" customHeight="1" x14ac:dyDescent="0.2">
      <c r="A19" s="120"/>
      <c r="B19" s="119"/>
      <c r="C19" s="258" t="s">
        <v>107</v>
      </c>
      <c r="E19" s="113">
        <v>59.092322039166923</v>
      </c>
      <c r="F19" s="115">
        <v>7604</v>
      </c>
      <c r="G19" s="114">
        <v>7949</v>
      </c>
      <c r="H19" s="114">
        <v>7923</v>
      </c>
      <c r="I19" s="114">
        <v>7970</v>
      </c>
      <c r="J19" s="140">
        <v>8038</v>
      </c>
      <c r="K19" s="114">
        <v>-434</v>
      </c>
      <c r="L19" s="116">
        <v>-5.3993530729037076</v>
      </c>
    </row>
    <row r="20" spans="1:12" s="110" customFormat="1" ht="15" customHeight="1" x14ac:dyDescent="0.2">
      <c r="A20" s="120"/>
      <c r="B20" s="121" t="s">
        <v>110</v>
      </c>
      <c r="C20" s="258"/>
      <c r="E20" s="113">
        <v>15.701507430241261</v>
      </c>
      <c r="F20" s="115">
        <v>4406</v>
      </c>
      <c r="G20" s="114">
        <v>4465</v>
      </c>
      <c r="H20" s="114">
        <v>4475</v>
      </c>
      <c r="I20" s="114">
        <v>4456</v>
      </c>
      <c r="J20" s="140">
        <v>4394</v>
      </c>
      <c r="K20" s="114">
        <v>12</v>
      </c>
      <c r="L20" s="116">
        <v>0.27309968138370505</v>
      </c>
    </row>
    <row r="21" spans="1:12" s="110" customFormat="1" ht="15" customHeight="1" x14ac:dyDescent="0.2">
      <c r="A21" s="120"/>
      <c r="B21" s="119"/>
      <c r="C21" s="258" t="s">
        <v>106</v>
      </c>
      <c r="E21" s="113">
        <v>35.973672265093057</v>
      </c>
      <c r="F21" s="115">
        <v>1585</v>
      </c>
      <c r="G21" s="114">
        <v>1628</v>
      </c>
      <c r="H21" s="114">
        <v>1634</v>
      </c>
      <c r="I21" s="114">
        <v>1650</v>
      </c>
      <c r="J21" s="140">
        <v>1625</v>
      </c>
      <c r="K21" s="114">
        <v>-40</v>
      </c>
      <c r="L21" s="116">
        <v>-2.4615384615384617</v>
      </c>
    </row>
    <row r="22" spans="1:12" s="110" customFormat="1" ht="15" customHeight="1" x14ac:dyDescent="0.2">
      <c r="A22" s="120"/>
      <c r="B22" s="119"/>
      <c r="C22" s="258" t="s">
        <v>107</v>
      </c>
      <c r="E22" s="113">
        <v>64.026327734906943</v>
      </c>
      <c r="F22" s="115">
        <v>2821</v>
      </c>
      <c r="G22" s="114">
        <v>2837</v>
      </c>
      <c r="H22" s="114">
        <v>2841</v>
      </c>
      <c r="I22" s="114">
        <v>2806</v>
      </c>
      <c r="J22" s="140">
        <v>2769</v>
      </c>
      <c r="K22" s="114">
        <v>52</v>
      </c>
      <c r="L22" s="116">
        <v>1.8779342723004695</v>
      </c>
    </row>
    <row r="23" spans="1:12" s="110" customFormat="1" ht="15" customHeight="1" x14ac:dyDescent="0.2">
      <c r="A23" s="120"/>
      <c r="B23" s="121" t="s">
        <v>111</v>
      </c>
      <c r="C23" s="258"/>
      <c r="E23" s="113">
        <v>13.370870603328463</v>
      </c>
      <c r="F23" s="115">
        <v>3752</v>
      </c>
      <c r="G23" s="114">
        <v>3837</v>
      </c>
      <c r="H23" s="114">
        <v>3795</v>
      </c>
      <c r="I23" s="114">
        <v>3701</v>
      </c>
      <c r="J23" s="140">
        <v>3642</v>
      </c>
      <c r="K23" s="114">
        <v>110</v>
      </c>
      <c r="L23" s="116">
        <v>3.0203185063152116</v>
      </c>
    </row>
    <row r="24" spans="1:12" s="110" customFormat="1" ht="15" customHeight="1" x14ac:dyDescent="0.2">
      <c r="A24" s="120"/>
      <c r="B24" s="119"/>
      <c r="C24" s="258" t="s">
        <v>106</v>
      </c>
      <c r="E24" s="113">
        <v>53.171641791044777</v>
      </c>
      <c r="F24" s="115">
        <v>1995</v>
      </c>
      <c r="G24" s="114">
        <v>2029</v>
      </c>
      <c r="H24" s="114">
        <v>2043</v>
      </c>
      <c r="I24" s="114">
        <v>1996</v>
      </c>
      <c r="J24" s="140">
        <v>1984</v>
      </c>
      <c r="K24" s="114">
        <v>11</v>
      </c>
      <c r="L24" s="116">
        <v>0.55443548387096775</v>
      </c>
    </row>
    <row r="25" spans="1:12" s="110" customFormat="1" ht="15" customHeight="1" x14ac:dyDescent="0.2">
      <c r="A25" s="120"/>
      <c r="B25" s="119"/>
      <c r="C25" s="258" t="s">
        <v>107</v>
      </c>
      <c r="E25" s="113">
        <v>46.828358208955223</v>
      </c>
      <c r="F25" s="115">
        <v>1757</v>
      </c>
      <c r="G25" s="114">
        <v>1808</v>
      </c>
      <c r="H25" s="114">
        <v>1752</v>
      </c>
      <c r="I25" s="114">
        <v>1705</v>
      </c>
      <c r="J25" s="140">
        <v>1658</v>
      </c>
      <c r="K25" s="114">
        <v>99</v>
      </c>
      <c r="L25" s="116">
        <v>5.9710494571773225</v>
      </c>
    </row>
    <row r="26" spans="1:12" s="110" customFormat="1" ht="15" customHeight="1" x14ac:dyDescent="0.2">
      <c r="A26" s="120"/>
      <c r="C26" s="121" t="s">
        <v>187</v>
      </c>
      <c r="D26" s="110" t="s">
        <v>188</v>
      </c>
      <c r="E26" s="113">
        <v>1.3577563165959874</v>
      </c>
      <c r="F26" s="115">
        <v>381</v>
      </c>
      <c r="G26" s="114">
        <v>376</v>
      </c>
      <c r="H26" s="114">
        <v>392</v>
      </c>
      <c r="I26" s="114">
        <v>308</v>
      </c>
      <c r="J26" s="140">
        <v>295</v>
      </c>
      <c r="K26" s="114">
        <v>86</v>
      </c>
      <c r="L26" s="116">
        <v>29.152542372881356</v>
      </c>
    </row>
    <row r="27" spans="1:12" s="110" customFormat="1" ht="15" customHeight="1" x14ac:dyDescent="0.2">
      <c r="A27" s="120"/>
      <c r="B27" s="119"/>
      <c r="D27" s="259" t="s">
        <v>106</v>
      </c>
      <c r="E27" s="113">
        <v>43.30708661417323</v>
      </c>
      <c r="F27" s="115">
        <v>165</v>
      </c>
      <c r="G27" s="114">
        <v>173</v>
      </c>
      <c r="H27" s="114">
        <v>188</v>
      </c>
      <c r="I27" s="114">
        <v>154</v>
      </c>
      <c r="J27" s="140">
        <v>142</v>
      </c>
      <c r="K27" s="114">
        <v>23</v>
      </c>
      <c r="L27" s="116">
        <v>16.197183098591548</v>
      </c>
    </row>
    <row r="28" spans="1:12" s="110" customFormat="1" ht="15" customHeight="1" x14ac:dyDescent="0.2">
      <c r="A28" s="120"/>
      <c r="B28" s="119"/>
      <c r="D28" s="259" t="s">
        <v>107</v>
      </c>
      <c r="E28" s="113">
        <v>56.69291338582677</v>
      </c>
      <c r="F28" s="115">
        <v>216</v>
      </c>
      <c r="G28" s="114">
        <v>203</v>
      </c>
      <c r="H28" s="114">
        <v>204</v>
      </c>
      <c r="I28" s="114">
        <v>154</v>
      </c>
      <c r="J28" s="140">
        <v>153</v>
      </c>
      <c r="K28" s="114">
        <v>63</v>
      </c>
      <c r="L28" s="116">
        <v>41.176470588235297</v>
      </c>
    </row>
    <row r="29" spans="1:12" s="110" customFormat="1" ht="24" customHeight="1" x14ac:dyDescent="0.2">
      <c r="A29" s="604" t="s">
        <v>189</v>
      </c>
      <c r="B29" s="605"/>
      <c r="C29" s="605"/>
      <c r="D29" s="606"/>
      <c r="E29" s="113">
        <v>89.102312818502554</v>
      </c>
      <c r="F29" s="115">
        <v>25003</v>
      </c>
      <c r="G29" s="114">
        <v>26347</v>
      </c>
      <c r="H29" s="114">
        <v>25675</v>
      </c>
      <c r="I29" s="114">
        <v>26032</v>
      </c>
      <c r="J29" s="140">
        <v>25492</v>
      </c>
      <c r="K29" s="114">
        <v>-489</v>
      </c>
      <c r="L29" s="116">
        <v>-1.9182488623882001</v>
      </c>
    </row>
    <row r="30" spans="1:12" s="110" customFormat="1" ht="15" customHeight="1" x14ac:dyDescent="0.2">
      <c r="A30" s="120"/>
      <c r="B30" s="119"/>
      <c r="C30" s="258" t="s">
        <v>106</v>
      </c>
      <c r="E30" s="113">
        <v>42.418909730832297</v>
      </c>
      <c r="F30" s="115">
        <v>10606</v>
      </c>
      <c r="G30" s="114">
        <v>11094</v>
      </c>
      <c r="H30" s="114">
        <v>10778</v>
      </c>
      <c r="I30" s="114">
        <v>10931</v>
      </c>
      <c r="J30" s="140">
        <v>10716</v>
      </c>
      <c r="K30" s="114">
        <v>-110</v>
      </c>
      <c r="L30" s="116">
        <v>-1.0265024262784621</v>
      </c>
    </row>
    <row r="31" spans="1:12" s="110" customFormat="1" ht="15" customHeight="1" x14ac:dyDescent="0.2">
      <c r="A31" s="120"/>
      <c r="B31" s="119"/>
      <c r="C31" s="258" t="s">
        <v>107</v>
      </c>
      <c r="E31" s="113">
        <v>57.581090269167703</v>
      </c>
      <c r="F31" s="115">
        <v>14397</v>
      </c>
      <c r="G31" s="114">
        <v>15253</v>
      </c>
      <c r="H31" s="114">
        <v>14897</v>
      </c>
      <c r="I31" s="114">
        <v>15101</v>
      </c>
      <c r="J31" s="140">
        <v>14776</v>
      </c>
      <c r="K31" s="114">
        <v>-379</v>
      </c>
      <c r="L31" s="116">
        <v>-2.564970221981592</v>
      </c>
    </row>
    <row r="32" spans="1:12" s="110" customFormat="1" ht="15" customHeight="1" x14ac:dyDescent="0.2">
      <c r="A32" s="120"/>
      <c r="B32" s="119" t="s">
        <v>117</v>
      </c>
      <c r="C32" s="258"/>
      <c r="E32" s="113">
        <v>10.57695734293147</v>
      </c>
      <c r="F32" s="114">
        <v>2968</v>
      </c>
      <c r="G32" s="114">
        <v>2993</v>
      </c>
      <c r="H32" s="114">
        <v>2934</v>
      </c>
      <c r="I32" s="114">
        <v>2975</v>
      </c>
      <c r="J32" s="140">
        <v>2950</v>
      </c>
      <c r="K32" s="114">
        <v>18</v>
      </c>
      <c r="L32" s="116">
        <v>0.61016949152542377</v>
      </c>
    </row>
    <row r="33" spans="1:12" s="110" customFormat="1" ht="15" customHeight="1" x14ac:dyDescent="0.2">
      <c r="A33" s="120"/>
      <c r="B33" s="119"/>
      <c r="C33" s="258" t="s">
        <v>106</v>
      </c>
      <c r="E33" s="113">
        <v>51.179245283018865</v>
      </c>
      <c r="F33" s="114">
        <v>1519</v>
      </c>
      <c r="G33" s="114">
        <v>1530</v>
      </c>
      <c r="H33" s="114">
        <v>1465</v>
      </c>
      <c r="I33" s="114">
        <v>1507</v>
      </c>
      <c r="J33" s="140">
        <v>1498</v>
      </c>
      <c r="K33" s="114">
        <v>21</v>
      </c>
      <c r="L33" s="116">
        <v>1.4018691588785046</v>
      </c>
    </row>
    <row r="34" spans="1:12" s="110" customFormat="1" ht="15" customHeight="1" x14ac:dyDescent="0.2">
      <c r="A34" s="120"/>
      <c r="B34" s="119"/>
      <c r="C34" s="258" t="s">
        <v>107</v>
      </c>
      <c r="E34" s="113">
        <v>48.820754716981135</v>
      </c>
      <c r="F34" s="114">
        <v>1449</v>
      </c>
      <c r="G34" s="114">
        <v>1463</v>
      </c>
      <c r="H34" s="114">
        <v>1469</v>
      </c>
      <c r="I34" s="114">
        <v>1468</v>
      </c>
      <c r="J34" s="140">
        <v>1452</v>
      </c>
      <c r="K34" s="114">
        <v>-3</v>
      </c>
      <c r="L34" s="116">
        <v>-0.20661157024793389</v>
      </c>
    </row>
    <row r="35" spans="1:12" s="110" customFormat="1" ht="24" customHeight="1" x14ac:dyDescent="0.2">
      <c r="A35" s="604" t="s">
        <v>192</v>
      </c>
      <c r="B35" s="605"/>
      <c r="C35" s="605"/>
      <c r="D35" s="606"/>
      <c r="E35" s="113">
        <v>25.92566195075015</v>
      </c>
      <c r="F35" s="114">
        <v>7275</v>
      </c>
      <c r="G35" s="114">
        <v>7781</v>
      </c>
      <c r="H35" s="114">
        <v>7423</v>
      </c>
      <c r="I35" s="114">
        <v>7793</v>
      </c>
      <c r="J35" s="114">
        <v>7360</v>
      </c>
      <c r="K35" s="318">
        <v>-85</v>
      </c>
      <c r="L35" s="319">
        <v>-1.1548913043478262</v>
      </c>
    </row>
    <row r="36" spans="1:12" s="110" customFormat="1" ht="15" customHeight="1" x14ac:dyDescent="0.2">
      <c r="A36" s="120"/>
      <c r="B36" s="119"/>
      <c r="C36" s="258" t="s">
        <v>106</v>
      </c>
      <c r="E36" s="113">
        <v>44.56357388316151</v>
      </c>
      <c r="F36" s="114">
        <v>3242</v>
      </c>
      <c r="G36" s="114">
        <v>3389</v>
      </c>
      <c r="H36" s="114">
        <v>3177</v>
      </c>
      <c r="I36" s="114">
        <v>3360</v>
      </c>
      <c r="J36" s="114">
        <v>3183</v>
      </c>
      <c r="K36" s="318">
        <v>59</v>
      </c>
      <c r="L36" s="116">
        <v>1.8535972353125982</v>
      </c>
    </row>
    <row r="37" spans="1:12" s="110" customFormat="1" ht="15" customHeight="1" x14ac:dyDescent="0.2">
      <c r="A37" s="120"/>
      <c r="B37" s="119"/>
      <c r="C37" s="258" t="s">
        <v>107</v>
      </c>
      <c r="E37" s="113">
        <v>55.43642611683849</v>
      </c>
      <c r="F37" s="114">
        <v>4033</v>
      </c>
      <c r="G37" s="114">
        <v>4392</v>
      </c>
      <c r="H37" s="114">
        <v>4246</v>
      </c>
      <c r="I37" s="114">
        <v>4433</v>
      </c>
      <c r="J37" s="140">
        <v>4177</v>
      </c>
      <c r="K37" s="114">
        <v>-144</v>
      </c>
      <c r="L37" s="116">
        <v>-3.4474503231984679</v>
      </c>
    </row>
    <row r="38" spans="1:12" s="110" customFormat="1" ht="15" customHeight="1" x14ac:dyDescent="0.2">
      <c r="A38" s="120"/>
      <c r="B38" s="119" t="s">
        <v>328</v>
      </c>
      <c r="C38" s="258"/>
      <c r="E38" s="113">
        <v>43.722604326289158</v>
      </c>
      <c r="F38" s="114">
        <v>12269</v>
      </c>
      <c r="G38" s="114">
        <v>12621</v>
      </c>
      <c r="H38" s="114">
        <v>12477</v>
      </c>
      <c r="I38" s="114">
        <v>12580</v>
      </c>
      <c r="J38" s="140">
        <v>12545</v>
      </c>
      <c r="K38" s="114">
        <v>-276</v>
      </c>
      <c r="L38" s="116">
        <v>-2.2000797130330807</v>
      </c>
    </row>
    <row r="39" spans="1:12" s="110" customFormat="1" ht="15" customHeight="1" x14ac:dyDescent="0.2">
      <c r="A39" s="120"/>
      <c r="B39" s="119"/>
      <c r="C39" s="258" t="s">
        <v>106</v>
      </c>
      <c r="E39" s="113">
        <v>42.171326106447147</v>
      </c>
      <c r="F39" s="115">
        <v>5174</v>
      </c>
      <c r="G39" s="114">
        <v>5324</v>
      </c>
      <c r="H39" s="114">
        <v>5250</v>
      </c>
      <c r="I39" s="114">
        <v>5323</v>
      </c>
      <c r="J39" s="140">
        <v>5312</v>
      </c>
      <c r="K39" s="114">
        <v>-138</v>
      </c>
      <c r="L39" s="116">
        <v>-2.5978915662650603</v>
      </c>
    </row>
    <row r="40" spans="1:12" s="110" customFormat="1" ht="15" customHeight="1" x14ac:dyDescent="0.2">
      <c r="A40" s="120"/>
      <c r="B40" s="119"/>
      <c r="C40" s="258" t="s">
        <v>107</v>
      </c>
      <c r="E40" s="113">
        <v>57.828673893552853</v>
      </c>
      <c r="F40" s="115">
        <v>7095</v>
      </c>
      <c r="G40" s="114">
        <v>7297</v>
      </c>
      <c r="H40" s="114">
        <v>7227</v>
      </c>
      <c r="I40" s="114">
        <v>7257</v>
      </c>
      <c r="J40" s="140">
        <v>7233</v>
      </c>
      <c r="K40" s="114">
        <v>-138</v>
      </c>
      <c r="L40" s="116">
        <v>-1.9079220240564081</v>
      </c>
    </row>
    <row r="41" spans="1:12" s="110" customFormat="1" ht="15" customHeight="1" x14ac:dyDescent="0.2">
      <c r="A41" s="120"/>
      <c r="B41" s="320" t="s">
        <v>515</v>
      </c>
      <c r="C41" s="258"/>
      <c r="E41" s="113">
        <v>10.01033462813157</v>
      </c>
      <c r="F41" s="115">
        <v>2809</v>
      </c>
      <c r="G41" s="114">
        <v>3023</v>
      </c>
      <c r="H41" s="114">
        <v>2885</v>
      </c>
      <c r="I41" s="114">
        <v>2912</v>
      </c>
      <c r="J41" s="140">
        <v>2766</v>
      </c>
      <c r="K41" s="114">
        <v>43</v>
      </c>
      <c r="L41" s="116">
        <v>1.5545914678235719</v>
      </c>
    </row>
    <row r="42" spans="1:12" s="110" customFormat="1" ht="15" customHeight="1" x14ac:dyDescent="0.2">
      <c r="A42" s="120"/>
      <c r="B42" s="119"/>
      <c r="C42" s="268" t="s">
        <v>106</v>
      </c>
      <c r="D42" s="182"/>
      <c r="E42" s="113">
        <v>43.467426130295479</v>
      </c>
      <c r="F42" s="115">
        <v>1221</v>
      </c>
      <c r="G42" s="114">
        <v>1295</v>
      </c>
      <c r="H42" s="114">
        <v>1261</v>
      </c>
      <c r="I42" s="114">
        <v>1278</v>
      </c>
      <c r="J42" s="140">
        <v>1202</v>
      </c>
      <c r="K42" s="114">
        <v>19</v>
      </c>
      <c r="L42" s="116">
        <v>1.5806988352745424</v>
      </c>
    </row>
    <row r="43" spans="1:12" s="110" customFormat="1" ht="15" customHeight="1" x14ac:dyDescent="0.2">
      <c r="A43" s="120"/>
      <c r="B43" s="119"/>
      <c r="C43" s="268" t="s">
        <v>107</v>
      </c>
      <c r="D43" s="182"/>
      <c r="E43" s="113">
        <v>56.532573869704521</v>
      </c>
      <c r="F43" s="115">
        <v>1588</v>
      </c>
      <c r="G43" s="114">
        <v>1728</v>
      </c>
      <c r="H43" s="114">
        <v>1624</v>
      </c>
      <c r="I43" s="114">
        <v>1634</v>
      </c>
      <c r="J43" s="140">
        <v>1564</v>
      </c>
      <c r="K43" s="114">
        <v>24</v>
      </c>
      <c r="L43" s="116">
        <v>1.5345268542199488</v>
      </c>
    </row>
    <row r="44" spans="1:12" s="110" customFormat="1" ht="15" customHeight="1" x14ac:dyDescent="0.2">
      <c r="A44" s="120"/>
      <c r="B44" s="119" t="s">
        <v>205</v>
      </c>
      <c r="C44" s="268"/>
      <c r="D44" s="182"/>
      <c r="E44" s="113">
        <v>20.341399094829121</v>
      </c>
      <c r="F44" s="115">
        <v>5708</v>
      </c>
      <c r="G44" s="114">
        <v>6009</v>
      </c>
      <c r="H44" s="114">
        <v>5913</v>
      </c>
      <c r="I44" s="114">
        <v>5823</v>
      </c>
      <c r="J44" s="140">
        <v>5861</v>
      </c>
      <c r="K44" s="114">
        <v>-153</v>
      </c>
      <c r="L44" s="116">
        <v>-2.6104760279815733</v>
      </c>
    </row>
    <row r="45" spans="1:12" s="110" customFormat="1" ht="15" customHeight="1" x14ac:dyDescent="0.2">
      <c r="A45" s="120"/>
      <c r="B45" s="119"/>
      <c r="C45" s="268" t="s">
        <v>106</v>
      </c>
      <c r="D45" s="182"/>
      <c r="E45" s="113">
        <v>44.481429572529784</v>
      </c>
      <c r="F45" s="115">
        <v>2539</v>
      </c>
      <c r="G45" s="114">
        <v>2668</v>
      </c>
      <c r="H45" s="114">
        <v>2606</v>
      </c>
      <c r="I45" s="114">
        <v>2533</v>
      </c>
      <c r="J45" s="140">
        <v>2565</v>
      </c>
      <c r="K45" s="114">
        <v>-26</v>
      </c>
      <c r="L45" s="116">
        <v>-1.0136452241715399</v>
      </c>
    </row>
    <row r="46" spans="1:12" s="110" customFormat="1" ht="15" customHeight="1" x14ac:dyDescent="0.2">
      <c r="A46" s="123"/>
      <c r="B46" s="124"/>
      <c r="C46" s="260" t="s">
        <v>107</v>
      </c>
      <c r="D46" s="261"/>
      <c r="E46" s="125">
        <v>55.518570427470216</v>
      </c>
      <c r="F46" s="143">
        <v>3169</v>
      </c>
      <c r="G46" s="144">
        <v>3341</v>
      </c>
      <c r="H46" s="144">
        <v>3307</v>
      </c>
      <c r="I46" s="144">
        <v>3290</v>
      </c>
      <c r="J46" s="145">
        <v>3296</v>
      </c>
      <c r="K46" s="144">
        <v>-127</v>
      </c>
      <c r="L46" s="146">
        <v>-3.8531553398058254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28061</v>
      </c>
      <c r="E11" s="114">
        <v>29434</v>
      </c>
      <c r="F11" s="114">
        <v>28698</v>
      </c>
      <c r="G11" s="114">
        <v>29108</v>
      </c>
      <c r="H11" s="140">
        <v>28532</v>
      </c>
      <c r="I11" s="115">
        <v>-471</v>
      </c>
      <c r="J11" s="116">
        <v>-1.6507780737417637</v>
      </c>
    </row>
    <row r="12" spans="1:15" s="110" customFormat="1" ht="24.95" customHeight="1" x14ac:dyDescent="0.2">
      <c r="A12" s="193" t="s">
        <v>132</v>
      </c>
      <c r="B12" s="194" t="s">
        <v>133</v>
      </c>
      <c r="C12" s="113">
        <v>0.88378888849292614</v>
      </c>
      <c r="D12" s="115">
        <v>248</v>
      </c>
      <c r="E12" s="114">
        <v>229</v>
      </c>
      <c r="F12" s="114">
        <v>229</v>
      </c>
      <c r="G12" s="114">
        <v>218</v>
      </c>
      <c r="H12" s="140">
        <v>206</v>
      </c>
      <c r="I12" s="115">
        <v>42</v>
      </c>
      <c r="J12" s="116">
        <v>20.388349514563107</v>
      </c>
    </row>
    <row r="13" spans="1:15" s="110" customFormat="1" ht="24.95" customHeight="1" x14ac:dyDescent="0.2">
      <c r="A13" s="193" t="s">
        <v>134</v>
      </c>
      <c r="B13" s="199" t="s">
        <v>214</v>
      </c>
      <c r="C13" s="113">
        <v>0.29934784932824915</v>
      </c>
      <c r="D13" s="115">
        <v>84</v>
      </c>
      <c r="E13" s="114">
        <v>79</v>
      </c>
      <c r="F13" s="114">
        <v>84</v>
      </c>
      <c r="G13" s="114">
        <v>85</v>
      </c>
      <c r="H13" s="140">
        <v>78</v>
      </c>
      <c r="I13" s="115">
        <v>6</v>
      </c>
      <c r="J13" s="116">
        <v>7.6923076923076925</v>
      </c>
    </row>
    <row r="14" spans="1:15" s="287" customFormat="1" ht="24.95" customHeight="1" x14ac:dyDescent="0.2">
      <c r="A14" s="193" t="s">
        <v>215</v>
      </c>
      <c r="B14" s="199" t="s">
        <v>137</v>
      </c>
      <c r="C14" s="113">
        <v>5.9584476675813409</v>
      </c>
      <c r="D14" s="115">
        <v>1672</v>
      </c>
      <c r="E14" s="114">
        <v>1726</v>
      </c>
      <c r="F14" s="114">
        <v>1738</v>
      </c>
      <c r="G14" s="114">
        <v>1746</v>
      </c>
      <c r="H14" s="140">
        <v>1712</v>
      </c>
      <c r="I14" s="115">
        <v>-40</v>
      </c>
      <c r="J14" s="116">
        <v>-2.3364485981308412</v>
      </c>
      <c r="K14" s="110"/>
      <c r="L14" s="110"/>
      <c r="M14" s="110"/>
      <c r="N14" s="110"/>
      <c r="O14" s="110"/>
    </row>
    <row r="15" spans="1:15" s="110" customFormat="1" ht="24.95" customHeight="1" x14ac:dyDescent="0.2">
      <c r="A15" s="193" t="s">
        <v>216</v>
      </c>
      <c r="B15" s="199" t="s">
        <v>217</v>
      </c>
      <c r="C15" s="113">
        <v>2.5230747300523859</v>
      </c>
      <c r="D15" s="115">
        <v>708</v>
      </c>
      <c r="E15" s="114">
        <v>717</v>
      </c>
      <c r="F15" s="114">
        <v>722</v>
      </c>
      <c r="G15" s="114">
        <v>723</v>
      </c>
      <c r="H15" s="140">
        <v>699</v>
      </c>
      <c r="I15" s="115">
        <v>9</v>
      </c>
      <c r="J15" s="116">
        <v>1.2875536480686696</v>
      </c>
    </row>
    <row r="16" spans="1:15" s="287" customFormat="1" ht="24.95" customHeight="1" x14ac:dyDescent="0.2">
      <c r="A16" s="193" t="s">
        <v>218</v>
      </c>
      <c r="B16" s="199" t="s">
        <v>141</v>
      </c>
      <c r="C16" s="113">
        <v>2.7048216385731085</v>
      </c>
      <c r="D16" s="115">
        <v>759</v>
      </c>
      <c r="E16" s="114">
        <v>802</v>
      </c>
      <c r="F16" s="114">
        <v>799</v>
      </c>
      <c r="G16" s="114">
        <v>805</v>
      </c>
      <c r="H16" s="140">
        <v>781</v>
      </c>
      <c r="I16" s="115">
        <v>-22</v>
      </c>
      <c r="J16" s="116">
        <v>-2.816901408450704</v>
      </c>
      <c r="K16" s="110"/>
      <c r="L16" s="110"/>
      <c r="M16" s="110"/>
      <c r="N16" s="110"/>
      <c r="O16" s="110"/>
    </row>
    <row r="17" spans="1:15" s="110" customFormat="1" ht="24.95" customHeight="1" x14ac:dyDescent="0.2">
      <c r="A17" s="193" t="s">
        <v>142</v>
      </c>
      <c r="B17" s="199" t="s">
        <v>220</v>
      </c>
      <c r="C17" s="113">
        <v>0.73055129895584614</v>
      </c>
      <c r="D17" s="115">
        <v>205</v>
      </c>
      <c r="E17" s="114">
        <v>207</v>
      </c>
      <c r="F17" s="114">
        <v>217</v>
      </c>
      <c r="G17" s="114">
        <v>218</v>
      </c>
      <c r="H17" s="140">
        <v>232</v>
      </c>
      <c r="I17" s="115">
        <v>-27</v>
      </c>
      <c r="J17" s="116">
        <v>-11.637931034482758</v>
      </c>
    </row>
    <row r="18" spans="1:15" s="287" customFormat="1" ht="24.95" customHeight="1" x14ac:dyDescent="0.2">
      <c r="A18" s="201" t="s">
        <v>144</v>
      </c>
      <c r="B18" s="202" t="s">
        <v>145</v>
      </c>
      <c r="C18" s="113">
        <v>3.1431524179466162</v>
      </c>
      <c r="D18" s="115">
        <v>882</v>
      </c>
      <c r="E18" s="114">
        <v>898</v>
      </c>
      <c r="F18" s="114">
        <v>881</v>
      </c>
      <c r="G18" s="114">
        <v>913</v>
      </c>
      <c r="H18" s="140">
        <v>893</v>
      </c>
      <c r="I18" s="115">
        <v>-11</v>
      </c>
      <c r="J18" s="116">
        <v>-1.2318029115341544</v>
      </c>
      <c r="K18" s="110"/>
      <c r="L18" s="110"/>
      <c r="M18" s="110"/>
      <c r="N18" s="110"/>
      <c r="O18" s="110"/>
    </row>
    <row r="19" spans="1:15" s="110" customFormat="1" ht="24.95" customHeight="1" x14ac:dyDescent="0.2">
      <c r="A19" s="193" t="s">
        <v>146</v>
      </c>
      <c r="B19" s="199" t="s">
        <v>147</v>
      </c>
      <c r="C19" s="113">
        <v>16.998681443997008</v>
      </c>
      <c r="D19" s="115">
        <v>4770</v>
      </c>
      <c r="E19" s="114">
        <v>4937</v>
      </c>
      <c r="F19" s="114">
        <v>4787</v>
      </c>
      <c r="G19" s="114">
        <v>4883</v>
      </c>
      <c r="H19" s="140">
        <v>4762</v>
      </c>
      <c r="I19" s="115">
        <v>8</v>
      </c>
      <c r="J19" s="116">
        <v>0.16799664006719867</v>
      </c>
    </row>
    <row r="20" spans="1:15" s="287" customFormat="1" ht="24.95" customHeight="1" x14ac:dyDescent="0.2">
      <c r="A20" s="193" t="s">
        <v>148</v>
      </c>
      <c r="B20" s="199" t="s">
        <v>149</v>
      </c>
      <c r="C20" s="113">
        <v>15.615979473290333</v>
      </c>
      <c r="D20" s="115">
        <v>4382</v>
      </c>
      <c r="E20" s="114">
        <v>4349</v>
      </c>
      <c r="F20" s="114">
        <v>4370</v>
      </c>
      <c r="G20" s="114">
        <v>4289</v>
      </c>
      <c r="H20" s="140">
        <v>4253</v>
      </c>
      <c r="I20" s="115">
        <v>129</v>
      </c>
      <c r="J20" s="116">
        <v>3.03315306842229</v>
      </c>
      <c r="K20" s="110"/>
      <c r="L20" s="110"/>
      <c r="M20" s="110"/>
      <c r="N20" s="110"/>
      <c r="O20" s="110"/>
    </row>
    <row r="21" spans="1:15" s="110" customFormat="1" ht="24.95" customHeight="1" x14ac:dyDescent="0.2">
      <c r="A21" s="201" t="s">
        <v>150</v>
      </c>
      <c r="B21" s="202" t="s">
        <v>151</v>
      </c>
      <c r="C21" s="113">
        <v>10.145753893303874</v>
      </c>
      <c r="D21" s="115">
        <v>2847</v>
      </c>
      <c r="E21" s="114">
        <v>3128</v>
      </c>
      <c r="F21" s="114">
        <v>3139</v>
      </c>
      <c r="G21" s="114">
        <v>3174</v>
      </c>
      <c r="H21" s="140">
        <v>3021</v>
      </c>
      <c r="I21" s="115">
        <v>-174</v>
      </c>
      <c r="J21" s="116">
        <v>-5.7596822244289969</v>
      </c>
    </row>
    <row r="22" spans="1:15" s="110" customFormat="1" ht="24.95" customHeight="1" x14ac:dyDescent="0.2">
      <c r="A22" s="201" t="s">
        <v>152</v>
      </c>
      <c r="B22" s="199" t="s">
        <v>153</v>
      </c>
      <c r="C22" s="113">
        <v>0.95506218595203307</v>
      </c>
      <c r="D22" s="115">
        <v>268</v>
      </c>
      <c r="E22" s="114">
        <v>288</v>
      </c>
      <c r="F22" s="114">
        <v>284</v>
      </c>
      <c r="G22" s="114">
        <v>293</v>
      </c>
      <c r="H22" s="140">
        <v>302</v>
      </c>
      <c r="I22" s="115">
        <v>-34</v>
      </c>
      <c r="J22" s="116">
        <v>-11.258278145695364</v>
      </c>
    </row>
    <row r="23" spans="1:15" s="110" customFormat="1" ht="24.95" customHeight="1" x14ac:dyDescent="0.2">
      <c r="A23" s="193" t="s">
        <v>154</v>
      </c>
      <c r="B23" s="199" t="s">
        <v>155</v>
      </c>
      <c r="C23" s="113">
        <v>0.92655286696839034</v>
      </c>
      <c r="D23" s="115">
        <v>260</v>
      </c>
      <c r="E23" s="114">
        <v>265</v>
      </c>
      <c r="F23" s="114">
        <v>255</v>
      </c>
      <c r="G23" s="114">
        <v>245</v>
      </c>
      <c r="H23" s="140">
        <v>254</v>
      </c>
      <c r="I23" s="115">
        <v>6</v>
      </c>
      <c r="J23" s="116">
        <v>2.3622047244094486</v>
      </c>
    </row>
    <row r="24" spans="1:15" s="110" customFormat="1" ht="24.95" customHeight="1" x14ac:dyDescent="0.2">
      <c r="A24" s="193" t="s">
        <v>156</v>
      </c>
      <c r="B24" s="199" t="s">
        <v>221</v>
      </c>
      <c r="C24" s="113">
        <v>7.4124229357471227</v>
      </c>
      <c r="D24" s="115">
        <v>2080</v>
      </c>
      <c r="E24" s="114">
        <v>2121</v>
      </c>
      <c r="F24" s="114">
        <v>2095</v>
      </c>
      <c r="G24" s="114">
        <v>2094</v>
      </c>
      <c r="H24" s="140">
        <v>2084</v>
      </c>
      <c r="I24" s="115">
        <v>-4</v>
      </c>
      <c r="J24" s="116">
        <v>-0.19193857965451055</v>
      </c>
    </row>
    <row r="25" spans="1:15" s="110" customFormat="1" ht="24.95" customHeight="1" x14ac:dyDescent="0.2">
      <c r="A25" s="193" t="s">
        <v>222</v>
      </c>
      <c r="B25" s="204" t="s">
        <v>159</v>
      </c>
      <c r="C25" s="113">
        <v>7.4872598980791842</v>
      </c>
      <c r="D25" s="115">
        <v>2101</v>
      </c>
      <c r="E25" s="114">
        <v>2056</v>
      </c>
      <c r="F25" s="114">
        <v>2119</v>
      </c>
      <c r="G25" s="114">
        <v>2015</v>
      </c>
      <c r="H25" s="140">
        <v>2286</v>
      </c>
      <c r="I25" s="115">
        <v>-185</v>
      </c>
      <c r="J25" s="116">
        <v>-8.0927384076990379</v>
      </c>
    </row>
    <row r="26" spans="1:15" s="110" customFormat="1" ht="24.95" customHeight="1" x14ac:dyDescent="0.2">
      <c r="A26" s="201">
        <v>782.78300000000002</v>
      </c>
      <c r="B26" s="203" t="s">
        <v>160</v>
      </c>
      <c r="C26" s="113">
        <v>0.53811339581625739</v>
      </c>
      <c r="D26" s="115">
        <v>151</v>
      </c>
      <c r="E26" s="114">
        <v>161</v>
      </c>
      <c r="F26" s="114">
        <v>156</v>
      </c>
      <c r="G26" s="114">
        <v>175</v>
      </c>
      <c r="H26" s="140">
        <v>165</v>
      </c>
      <c r="I26" s="115">
        <v>-14</v>
      </c>
      <c r="J26" s="116">
        <v>-8.4848484848484844</v>
      </c>
    </row>
    <row r="27" spans="1:15" s="110" customFormat="1" ht="24.95" customHeight="1" x14ac:dyDescent="0.2">
      <c r="A27" s="193" t="s">
        <v>161</v>
      </c>
      <c r="B27" s="199" t="s">
        <v>162</v>
      </c>
      <c r="C27" s="113">
        <v>1.3506289868500767</v>
      </c>
      <c r="D27" s="115">
        <v>379</v>
      </c>
      <c r="E27" s="114">
        <v>439</v>
      </c>
      <c r="F27" s="114">
        <v>412</v>
      </c>
      <c r="G27" s="114">
        <v>415</v>
      </c>
      <c r="H27" s="140">
        <v>375</v>
      </c>
      <c r="I27" s="115">
        <v>4</v>
      </c>
      <c r="J27" s="116">
        <v>1.0666666666666667</v>
      </c>
    </row>
    <row r="28" spans="1:15" s="110" customFormat="1" ht="24.95" customHeight="1" x14ac:dyDescent="0.2">
      <c r="A28" s="193" t="s">
        <v>163</v>
      </c>
      <c r="B28" s="199" t="s">
        <v>164</v>
      </c>
      <c r="C28" s="113">
        <v>6.7816542532340263</v>
      </c>
      <c r="D28" s="115">
        <v>1903</v>
      </c>
      <c r="E28" s="114">
        <v>2464</v>
      </c>
      <c r="F28" s="114">
        <v>1941</v>
      </c>
      <c r="G28" s="114">
        <v>2391</v>
      </c>
      <c r="H28" s="140">
        <v>2007</v>
      </c>
      <c r="I28" s="115">
        <v>-104</v>
      </c>
      <c r="J28" s="116">
        <v>-5.1818634778276031</v>
      </c>
    </row>
    <row r="29" spans="1:15" s="110" customFormat="1" ht="24.95" customHeight="1" x14ac:dyDescent="0.2">
      <c r="A29" s="193">
        <v>86</v>
      </c>
      <c r="B29" s="199" t="s">
        <v>165</v>
      </c>
      <c r="C29" s="113">
        <v>6.2720501764014109</v>
      </c>
      <c r="D29" s="115">
        <v>1760</v>
      </c>
      <c r="E29" s="114">
        <v>1800</v>
      </c>
      <c r="F29" s="114">
        <v>1791</v>
      </c>
      <c r="G29" s="114">
        <v>1808</v>
      </c>
      <c r="H29" s="140">
        <v>1772</v>
      </c>
      <c r="I29" s="115">
        <v>-12</v>
      </c>
      <c r="J29" s="116">
        <v>-0.67720090293453727</v>
      </c>
    </row>
    <row r="30" spans="1:15" s="110" customFormat="1" ht="24.95" customHeight="1" x14ac:dyDescent="0.2">
      <c r="A30" s="193">
        <v>87.88</v>
      </c>
      <c r="B30" s="204" t="s">
        <v>166</v>
      </c>
      <c r="C30" s="113">
        <v>4.3512348098784788</v>
      </c>
      <c r="D30" s="115">
        <v>1221</v>
      </c>
      <c r="E30" s="114">
        <v>1306</v>
      </c>
      <c r="F30" s="114">
        <v>1281</v>
      </c>
      <c r="G30" s="114">
        <v>1233</v>
      </c>
      <c r="H30" s="140">
        <v>1224</v>
      </c>
      <c r="I30" s="115">
        <v>-3</v>
      </c>
      <c r="J30" s="116">
        <v>-0.24509803921568626</v>
      </c>
    </row>
    <row r="31" spans="1:15" s="110" customFormat="1" ht="24.95" customHeight="1" x14ac:dyDescent="0.2">
      <c r="A31" s="193" t="s">
        <v>167</v>
      </c>
      <c r="B31" s="199" t="s">
        <v>168</v>
      </c>
      <c r="C31" s="113">
        <v>10.879868857132676</v>
      </c>
      <c r="D31" s="115">
        <v>3053</v>
      </c>
      <c r="E31" s="114">
        <v>3188</v>
      </c>
      <c r="F31" s="114">
        <v>3136</v>
      </c>
      <c r="G31" s="114">
        <v>3131</v>
      </c>
      <c r="H31" s="140">
        <v>3138</v>
      </c>
      <c r="I31" s="115">
        <v>-85</v>
      </c>
      <c r="J31" s="116">
        <v>-2.708731676226896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0.88378888849292614</v>
      </c>
      <c r="D34" s="115">
        <v>248</v>
      </c>
      <c r="E34" s="114">
        <v>229</v>
      </c>
      <c r="F34" s="114">
        <v>229</v>
      </c>
      <c r="G34" s="114">
        <v>218</v>
      </c>
      <c r="H34" s="140">
        <v>206</v>
      </c>
      <c r="I34" s="115">
        <v>42</v>
      </c>
      <c r="J34" s="116">
        <v>20.388349514563107</v>
      </c>
    </row>
    <row r="35" spans="1:10" s="110" customFormat="1" ht="24.95" customHeight="1" x14ac:dyDescent="0.2">
      <c r="A35" s="292" t="s">
        <v>171</v>
      </c>
      <c r="B35" s="293" t="s">
        <v>172</v>
      </c>
      <c r="C35" s="113">
        <v>9.4009479348562053</v>
      </c>
      <c r="D35" s="115">
        <v>2638</v>
      </c>
      <c r="E35" s="114">
        <v>2703</v>
      </c>
      <c r="F35" s="114">
        <v>2703</v>
      </c>
      <c r="G35" s="114">
        <v>2744</v>
      </c>
      <c r="H35" s="140">
        <v>2683</v>
      </c>
      <c r="I35" s="115">
        <v>-45</v>
      </c>
      <c r="J35" s="116">
        <v>-1.6772269847185985</v>
      </c>
    </row>
    <row r="36" spans="1:10" s="110" customFormat="1" ht="24.95" customHeight="1" x14ac:dyDescent="0.2">
      <c r="A36" s="294" t="s">
        <v>173</v>
      </c>
      <c r="B36" s="295" t="s">
        <v>174</v>
      </c>
      <c r="C36" s="125">
        <v>89.715263176650865</v>
      </c>
      <c r="D36" s="143">
        <v>25175</v>
      </c>
      <c r="E36" s="144">
        <v>26502</v>
      </c>
      <c r="F36" s="144">
        <v>25766</v>
      </c>
      <c r="G36" s="144">
        <v>26146</v>
      </c>
      <c r="H36" s="145">
        <v>25643</v>
      </c>
      <c r="I36" s="143">
        <v>-468</v>
      </c>
      <c r="J36" s="146">
        <v>-1.8250594704207777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28061</v>
      </c>
      <c r="F11" s="264">
        <v>29434</v>
      </c>
      <c r="G11" s="264">
        <v>28698</v>
      </c>
      <c r="H11" s="264">
        <v>29108</v>
      </c>
      <c r="I11" s="265">
        <v>28532</v>
      </c>
      <c r="J11" s="263">
        <v>-471</v>
      </c>
      <c r="K11" s="266">
        <v>-1.6507780737417637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46.014040839599446</v>
      </c>
      <c r="E13" s="115">
        <v>12912</v>
      </c>
      <c r="F13" s="114">
        <v>13206</v>
      </c>
      <c r="G13" s="114">
        <v>13167</v>
      </c>
      <c r="H13" s="114">
        <v>13197</v>
      </c>
      <c r="I13" s="140">
        <v>13247</v>
      </c>
      <c r="J13" s="115">
        <v>-335</v>
      </c>
      <c r="K13" s="116">
        <v>-2.528874462142372</v>
      </c>
    </row>
    <row r="14" spans="1:15" ht="15.95" customHeight="1" x14ac:dyDescent="0.2">
      <c r="A14" s="306" t="s">
        <v>230</v>
      </c>
      <c r="B14" s="307"/>
      <c r="C14" s="308"/>
      <c r="D14" s="113">
        <v>38.034995189052424</v>
      </c>
      <c r="E14" s="115">
        <v>10673</v>
      </c>
      <c r="F14" s="114">
        <v>11080</v>
      </c>
      <c r="G14" s="114">
        <v>10990</v>
      </c>
      <c r="H14" s="114">
        <v>10973</v>
      </c>
      <c r="I14" s="140">
        <v>10792</v>
      </c>
      <c r="J14" s="115">
        <v>-119</v>
      </c>
      <c r="K14" s="116">
        <v>-1.1026686434395849</v>
      </c>
    </row>
    <row r="15" spans="1:15" ht="15.95" customHeight="1" x14ac:dyDescent="0.2">
      <c r="A15" s="306" t="s">
        <v>231</v>
      </c>
      <c r="B15" s="307"/>
      <c r="C15" s="308"/>
      <c r="D15" s="113">
        <v>4.5115997291614693</v>
      </c>
      <c r="E15" s="115">
        <v>1266</v>
      </c>
      <c r="F15" s="114">
        <v>1328</v>
      </c>
      <c r="G15" s="114">
        <v>1285</v>
      </c>
      <c r="H15" s="114">
        <v>1211</v>
      </c>
      <c r="I15" s="140">
        <v>1205</v>
      </c>
      <c r="J15" s="115">
        <v>61</v>
      </c>
      <c r="K15" s="116">
        <v>5.0622406639004147</v>
      </c>
    </row>
    <row r="16" spans="1:15" ht="15.95" customHeight="1" x14ac:dyDescent="0.2">
      <c r="A16" s="306" t="s">
        <v>232</v>
      </c>
      <c r="B16" s="307"/>
      <c r="C16" s="308"/>
      <c r="D16" s="113">
        <v>7.9754819856740671</v>
      </c>
      <c r="E16" s="115">
        <v>2238</v>
      </c>
      <c r="F16" s="114">
        <v>2798</v>
      </c>
      <c r="G16" s="114">
        <v>2255</v>
      </c>
      <c r="H16" s="114">
        <v>2699</v>
      </c>
      <c r="I16" s="140">
        <v>2303</v>
      </c>
      <c r="J16" s="115">
        <v>-65</v>
      </c>
      <c r="K16" s="116">
        <v>-2.8224055579678682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0.76262428281244432</v>
      </c>
      <c r="E18" s="115">
        <v>214</v>
      </c>
      <c r="F18" s="114">
        <v>199</v>
      </c>
      <c r="G18" s="114">
        <v>195</v>
      </c>
      <c r="H18" s="114">
        <v>194</v>
      </c>
      <c r="I18" s="140">
        <v>190</v>
      </c>
      <c r="J18" s="115">
        <v>24</v>
      </c>
      <c r="K18" s="116">
        <v>12.631578947368421</v>
      </c>
    </row>
    <row r="19" spans="1:11" ht="14.1" customHeight="1" x14ac:dyDescent="0.2">
      <c r="A19" s="306" t="s">
        <v>235</v>
      </c>
      <c r="B19" s="307" t="s">
        <v>236</v>
      </c>
      <c r="C19" s="308"/>
      <c r="D19" s="113">
        <v>0.52742240119739137</v>
      </c>
      <c r="E19" s="115">
        <v>148</v>
      </c>
      <c r="F19" s="114">
        <v>135</v>
      </c>
      <c r="G19" s="114">
        <v>130</v>
      </c>
      <c r="H19" s="114">
        <v>123</v>
      </c>
      <c r="I19" s="140">
        <v>116</v>
      </c>
      <c r="J19" s="115">
        <v>32</v>
      </c>
      <c r="K19" s="116">
        <v>27.586206896551722</v>
      </c>
    </row>
    <row r="20" spans="1:11" ht="14.1" customHeight="1" x14ac:dyDescent="0.2">
      <c r="A20" s="306">
        <v>12</v>
      </c>
      <c r="B20" s="307" t="s">
        <v>237</v>
      </c>
      <c r="C20" s="308"/>
      <c r="D20" s="113">
        <v>0.84102491001746194</v>
      </c>
      <c r="E20" s="115">
        <v>236</v>
      </c>
      <c r="F20" s="114">
        <v>244</v>
      </c>
      <c r="G20" s="114">
        <v>256</v>
      </c>
      <c r="H20" s="114">
        <v>265</v>
      </c>
      <c r="I20" s="140">
        <v>234</v>
      </c>
      <c r="J20" s="115">
        <v>2</v>
      </c>
      <c r="K20" s="116">
        <v>0.85470085470085466</v>
      </c>
    </row>
    <row r="21" spans="1:11" ht="14.1" customHeight="1" x14ac:dyDescent="0.2">
      <c r="A21" s="306">
        <v>21</v>
      </c>
      <c r="B21" s="307" t="s">
        <v>238</v>
      </c>
      <c r="C21" s="308"/>
      <c r="D21" s="113">
        <v>0.11403727593457111</v>
      </c>
      <c r="E21" s="115">
        <v>32</v>
      </c>
      <c r="F21" s="114">
        <v>28</v>
      </c>
      <c r="G21" s="114">
        <v>30</v>
      </c>
      <c r="H21" s="114">
        <v>31</v>
      </c>
      <c r="I21" s="140">
        <v>26</v>
      </c>
      <c r="J21" s="115">
        <v>6</v>
      </c>
      <c r="K21" s="116">
        <v>23.076923076923077</v>
      </c>
    </row>
    <row r="22" spans="1:11" ht="14.1" customHeight="1" x14ac:dyDescent="0.2">
      <c r="A22" s="306">
        <v>22</v>
      </c>
      <c r="B22" s="307" t="s">
        <v>239</v>
      </c>
      <c r="C22" s="308"/>
      <c r="D22" s="113">
        <v>0.37062114678735614</v>
      </c>
      <c r="E22" s="115">
        <v>104</v>
      </c>
      <c r="F22" s="114">
        <v>104</v>
      </c>
      <c r="G22" s="114">
        <v>100</v>
      </c>
      <c r="H22" s="114">
        <v>110</v>
      </c>
      <c r="I22" s="140">
        <v>116</v>
      </c>
      <c r="J22" s="115">
        <v>-12</v>
      </c>
      <c r="K22" s="116">
        <v>-10.344827586206897</v>
      </c>
    </row>
    <row r="23" spans="1:11" ht="14.1" customHeight="1" x14ac:dyDescent="0.2">
      <c r="A23" s="306">
        <v>23</v>
      </c>
      <c r="B23" s="307" t="s">
        <v>240</v>
      </c>
      <c r="C23" s="308"/>
      <c r="D23" s="113">
        <v>0.49891308221374864</v>
      </c>
      <c r="E23" s="115">
        <v>140</v>
      </c>
      <c r="F23" s="114">
        <v>142</v>
      </c>
      <c r="G23" s="114">
        <v>147</v>
      </c>
      <c r="H23" s="114">
        <v>151</v>
      </c>
      <c r="I23" s="140">
        <v>151</v>
      </c>
      <c r="J23" s="115">
        <v>-11</v>
      </c>
      <c r="K23" s="116">
        <v>-7.2847682119205297</v>
      </c>
    </row>
    <row r="24" spans="1:11" ht="14.1" customHeight="1" x14ac:dyDescent="0.2">
      <c r="A24" s="306">
        <v>24</v>
      </c>
      <c r="B24" s="307" t="s">
        <v>241</v>
      </c>
      <c r="C24" s="308"/>
      <c r="D24" s="113">
        <v>0.75549695306653364</v>
      </c>
      <c r="E24" s="115">
        <v>212</v>
      </c>
      <c r="F24" s="114">
        <v>210</v>
      </c>
      <c r="G24" s="114">
        <v>213</v>
      </c>
      <c r="H24" s="114">
        <v>221</v>
      </c>
      <c r="I24" s="140">
        <v>223</v>
      </c>
      <c r="J24" s="115">
        <v>-11</v>
      </c>
      <c r="K24" s="116">
        <v>-4.9327354260089686</v>
      </c>
    </row>
    <row r="25" spans="1:11" ht="14.1" customHeight="1" x14ac:dyDescent="0.2">
      <c r="A25" s="306">
        <v>25</v>
      </c>
      <c r="B25" s="307" t="s">
        <v>242</v>
      </c>
      <c r="C25" s="308"/>
      <c r="D25" s="113">
        <v>1.2009550621859519</v>
      </c>
      <c r="E25" s="115">
        <v>337</v>
      </c>
      <c r="F25" s="114">
        <v>351</v>
      </c>
      <c r="G25" s="114">
        <v>339</v>
      </c>
      <c r="H25" s="114">
        <v>331</v>
      </c>
      <c r="I25" s="140">
        <v>304</v>
      </c>
      <c r="J25" s="115">
        <v>33</v>
      </c>
      <c r="K25" s="116">
        <v>10.855263157894736</v>
      </c>
    </row>
    <row r="26" spans="1:11" ht="14.1" customHeight="1" x14ac:dyDescent="0.2">
      <c r="A26" s="306">
        <v>26</v>
      </c>
      <c r="B26" s="307" t="s">
        <v>243</v>
      </c>
      <c r="C26" s="308"/>
      <c r="D26" s="113">
        <v>0.64502334200491784</v>
      </c>
      <c r="E26" s="115">
        <v>181</v>
      </c>
      <c r="F26" s="114">
        <v>191</v>
      </c>
      <c r="G26" s="114">
        <v>185</v>
      </c>
      <c r="H26" s="114">
        <v>188</v>
      </c>
      <c r="I26" s="140">
        <v>193</v>
      </c>
      <c r="J26" s="115">
        <v>-12</v>
      </c>
      <c r="K26" s="116">
        <v>-6.2176165803108807</v>
      </c>
    </row>
    <row r="27" spans="1:11" ht="14.1" customHeight="1" x14ac:dyDescent="0.2">
      <c r="A27" s="306">
        <v>27</v>
      </c>
      <c r="B27" s="307" t="s">
        <v>244</v>
      </c>
      <c r="C27" s="308"/>
      <c r="D27" s="113">
        <v>0.37062114678735614</v>
      </c>
      <c r="E27" s="115">
        <v>104</v>
      </c>
      <c r="F27" s="114">
        <v>118</v>
      </c>
      <c r="G27" s="114">
        <v>108</v>
      </c>
      <c r="H27" s="114">
        <v>118</v>
      </c>
      <c r="I27" s="140">
        <v>122</v>
      </c>
      <c r="J27" s="115">
        <v>-18</v>
      </c>
      <c r="K27" s="116">
        <v>-14.754098360655737</v>
      </c>
    </row>
    <row r="28" spans="1:11" ht="14.1" customHeight="1" x14ac:dyDescent="0.2">
      <c r="A28" s="306">
        <v>28</v>
      </c>
      <c r="B28" s="307" t="s">
        <v>245</v>
      </c>
      <c r="C28" s="308"/>
      <c r="D28" s="113">
        <v>0.16392858415594597</v>
      </c>
      <c r="E28" s="115">
        <v>46</v>
      </c>
      <c r="F28" s="114">
        <v>45</v>
      </c>
      <c r="G28" s="114">
        <v>49</v>
      </c>
      <c r="H28" s="114">
        <v>48</v>
      </c>
      <c r="I28" s="140">
        <v>47</v>
      </c>
      <c r="J28" s="115">
        <v>-1</v>
      </c>
      <c r="K28" s="116">
        <v>-2.1276595744680851</v>
      </c>
    </row>
    <row r="29" spans="1:11" ht="14.1" customHeight="1" x14ac:dyDescent="0.2">
      <c r="A29" s="306">
        <v>29</v>
      </c>
      <c r="B29" s="307" t="s">
        <v>246</v>
      </c>
      <c r="C29" s="308"/>
      <c r="D29" s="113">
        <v>3.1502797476925268</v>
      </c>
      <c r="E29" s="115">
        <v>884</v>
      </c>
      <c r="F29" s="114">
        <v>972</v>
      </c>
      <c r="G29" s="114">
        <v>955</v>
      </c>
      <c r="H29" s="114">
        <v>984</v>
      </c>
      <c r="I29" s="140">
        <v>988</v>
      </c>
      <c r="J29" s="115">
        <v>-104</v>
      </c>
      <c r="K29" s="116">
        <v>-10.526315789473685</v>
      </c>
    </row>
    <row r="30" spans="1:11" ht="14.1" customHeight="1" x14ac:dyDescent="0.2">
      <c r="A30" s="306" t="s">
        <v>247</v>
      </c>
      <c r="B30" s="307" t="s">
        <v>248</v>
      </c>
      <c r="C30" s="308"/>
      <c r="D30" s="113">
        <v>0.30647517907415989</v>
      </c>
      <c r="E30" s="115">
        <v>86</v>
      </c>
      <c r="F30" s="114">
        <v>88</v>
      </c>
      <c r="G30" s="114">
        <v>95</v>
      </c>
      <c r="H30" s="114" t="s">
        <v>513</v>
      </c>
      <c r="I30" s="140">
        <v>94</v>
      </c>
      <c r="J30" s="115">
        <v>-8</v>
      </c>
      <c r="K30" s="116">
        <v>-8.5106382978723403</v>
      </c>
    </row>
    <row r="31" spans="1:11" ht="14.1" customHeight="1" x14ac:dyDescent="0.2">
      <c r="A31" s="306" t="s">
        <v>249</v>
      </c>
      <c r="B31" s="307" t="s">
        <v>250</v>
      </c>
      <c r="C31" s="308"/>
      <c r="D31" s="113">
        <v>2.8438045686183671</v>
      </c>
      <c r="E31" s="115">
        <v>798</v>
      </c>
      <c r="F31" s="114">
        <v>884</v>
      </c>
      <c r="G31" s="114">
        <v>860</v>
      </c>
      <c r="H31" s="114">
        <v>884</v>
      </c>
      <c r="I31" s="140">
        <v>894</v>
      </c>
      <c r="J31" s="115">
        <v>-96</v>
      </c>
      <c r="K31" s="116">
        <v>-10.738255033557047</v>
      </c>
    </row>
    <row r="32" spans="1:11" ht="14.1" customHeight="1" x14ac:dyDescent="0.2">
      <c r="A32" s="306">
        <v>31</v>
      </c>
      <c r="B32" s="307" t="s">
        <v>251</v>
      </c>
      <c r="C32" s="308"/>
      <c r="D32" s="113">
        <v>0.14254659491821389</v>
      </c>
      <c r="E32" s="115">
        <v>40</v>
      </c>
      <c r="F32" s="114">
        <v>40</v>
      </c>
      <c r="G32" s="114">
        <v>41</v>
      </c>
      <c r="H32" s="114">
        <v>39</v>
      </c>
      <c r="I32" s="140">
        <v>36</v>
      </c>
      <c r="J32" s="115">
        <v>4</v>
      </c>
      <c r="K32" s="116">
        <v>11.111111111111111</v>
      </c>
    </row>
    <row r="33" spans="1:11" ht="14.1" customHeight="1" x14ac:dyDescent="0.2">
      <c r="A33" s="306">
        <v>32</v>
      </c>
      <c r="B33" s="307" t="s">
        <v>252</v>
      </c>
      <c r="C33" s="308"/>
      <c r="D33" s="113">
        <v>0.85171590463632796</v>
      </c>
      <c r="E33" s="115">
        <v>239</v>
      </c>
      <c r="F33" s="114">
        <v>220</v>
      </c>
      <c r="G33" s="114">
        <v>218</v>
      </c>
      <c r="H33" s="114">
        <v>239</v>
      </c>
      <c r="I33" s="140">
        <v>223</v>
      </c>
      <c r="J33" s="115">
        <v>16</v>
      </c>
      <c r="K33" s="116">
        <v>7.1748878923766819</v>
      </c>
    </row>
    <row r="34" spans="1:11" ht="14.1" customHeight="1" x14ac:dyDescent="0.2">
      <c r="A34" s="306">
        <v>33</v>
      </c>
      <c r="B34" s="307" t="s">
        <v>253</v>
      </c>
      <c r="C34" s="308"/>
      <c r="D34" s="113">
        <v>0.29222051958233847</v>
      </c>
      <c r="E34" s="115">
        <v>82</v>
      </c>
      <c r="F34" s="114">
        <v>82</v>
      </c>
      <c r="G34" s="114">
        <v>90</v>
      </c>
      <c r="H34" s="114">
        <v>98</v>
      </c>
      <c r="I34" s="140">
        <v>87</v>
      </c>
      <c r="J34" s="115">
        <v>-5</v>
      </c>
      <c r="K34" s="116">
        <v>-5.7471264367816088</v>
      </c>
    </row>
    <row r="35" spans="1:11" ht="14.1" customHeight="1" x14ac:dyDescent="0.2">
      <c r="A35" s="306">
        <v>34</v>
      </c>
      <c r="B35" s="307" t="s">
        <v>254</v>
      </c>
      <c r="C35" s="308"/>
      <c r="D35" s="113">
        <v>3.3248993264673392</v>
      </c>
      <c r="E35" s="115">
        <v>933</v>
      </c>
      <c r="F35" s="114">
        <v>940</v>
      </c>
      <c r="G35" s="114">
        <v>955</v>
      </c>
      <c r="H35" s="114">
        <v>961</v>
      </c>
      <c r="I35" s="140">
        <v>968</v>
      </c>
      <c r="J35" s="115">
        <v>-35</v>
      </c>
      <c r="K35" s="116">
        <v>-3.615702479338843</v>
      </c>
    </row>
    <row r="36" spans="1:11" ht="14.1" customHeight="1" x14ac:dyDescent="0.2">
      <c r="A36" s="306">
        <v>41</v>
      </c>
      <c r="B36" s="307" t="s">
        <v>255</v>
      </c>
      <c r="C36" s="308"/>
      <c r="D36" s="113">
        <v>0.39913046577099892</v>
      </c>
      <c r="E36" s="115">
        <v>112</v>
      </c>
      <c r="F36" s="114">
        <v>118</v>
      </c>
      <c r="G36" s="114">
        <v>115</v>
      </c>
      <c r="H36" s="114">
        <v>110</v>
      </c>
      <c r="I36" s="140">
        <v>100</v>
      </c>
      <c r="J36" s="115">
        <v>12</v>
      </c>
      <c r="K36" s="116">
        <v>12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0.40269413064395426</v>
      </c>
      <c r="E38" s="115">
        <v>113</v>
      </c>
      <c r="F38" s="114">
        <v>121</v>
      </c>
      <c r="G38" s="114">
        <v>115</v>
      </c>
      <c r="H38" s="114">
        <v>119</v>
      </c>
      <c r="I38" s="140">
        <v>112</v>
      </c>
      <c r="J38" s="115">
        <v>1</v>
      </c>
      <c r="K38" s="116">
        <v>0.8928571428571429</v>
      </c>
    </row>
    <row r="39" spans="1:11" ht="14.1" customHeight="1" x14ac:dyDescent="0.2">
      <c r="A39" s="306">
        <v>51</v>
      </c>
      <c r="B39" s="307" t="s">
        <v>258</v>
      </c>
      <c r="C39" s="308"/>
      <c r="D39" s="113">
        <v>15.687252770749438</v>
      </c>
      <c r="E39" s="115">
        <v>4402</v>
      </c>
      <c r="F39" s="114">
        <v>4494</v>
      </c>
      <c r="G39" s="114">
        <v>4454</v>
      </c>
      <c r="H39" s="114">
        <v>4422</v>
      </c>
      <c r="I39" s="140">
        <v>4605</v>
      </c>
      <c r="J39" s="115">
        <v>-203</v>
      </c>
      <c r="K39" s="116">
        <v>-4.4082519001085778</v>
      </c>
    </row>
    <row r="40" spans="1:11" ht="14.1" customHeight="1" x14ac:dyDescent="0.2">
      <c r="A40" s="306" t="s">
        <v>259</v>
      </c>
      <c r="B40" s="307" t="s">
        <v>260</v>
      </c>
      <c r="C40" s="308"/>
      <c r="D40" s="113">
        <v>15.583906489433733</v>
      </c>
      <c r="E40" s="115">
        <v>4373</v>
      </c>
      <c r="F40" s="114">
        <v>4451</v>
      </c>
      <c r="G40" s="114">
        <v>4418</v>
      </c>
      <c r="H40" s="114">
        <v>4392</v>
      </c>
      <c r="I40" s="140">
        <v>4570</v>
      </c>
      <c r="J40" s="115">
        <v>-197</v>
      </c>
      <c r="K40" s="116">
        <v>-4.3107221006564549</v>
      </c>
    </row>
    <row r="41" spans="1:11" ht="14.1" customHeight="1" x14ac:dyDescent="0.2">
      <c r="A41" s="306"/>
      <c r="B41" s="307" t="s">
        <v>261</v>
      </c>
      <c r="C41" s="308"/>
      <c r="D41" s="113">
        <v>3.8843947115213284</v>
      </c>
      <c r="E41" s="115">
        <v>1090</v>
      </c>
      <c r="F41" s="114">
        <v>1180</v>
      </c>
      <c r="G41" s="114">
        <v>1126</v>
      </c>
      <c r="H41" s="114">
        <v>1163</v>
      </c>
      <c r="I41" s="140">
        <v>1365</v>
      </c>
      <c r="J41" s="115">
        <v>-275</v>
      </c>
      <c r="K41" s="116">
        <v>-20.146520146520146</v>
      </c>
    </row>
    <row r="42" spans="1:11" ht="14.1" customHeight="1" x14ac:dyDescent="0.2">
      <c r="A42" s="306">
        <v>52</v>
      </c>
      <c r="B42" s="307" t="s">
        <v>262</v>
      </c>
      <c r="C42" s="308"/>
      <c r="D42" s="113">
        <v>5.4595345853675923</v>
      </c>
      <c r="E42" s="115">
        <v>1532</v>
      </c>
      <c r="F42" s="114">
        <v>1535</v>
      </c>
      <c r="G42" s="114">
        <v>1543</v>
      </c>
      <c r="H42" s="114">
        <v>1555</v>
      </c>
      <c r="I42" s="140">
        <v>1527</v>
      </c>
      <c r="J42" s="115">
        <v>5</v>
      </c>
      <c r="K42" s="116">
        <v>0.32743942370661427</v>
      </c>
    </row>
    <row r="43" spans="1:11" ht="14.1" customHeight="1" x14ac:dyDescent="0.2">
      <c r="A43" s="306" t="s">
        <v>263</v>
      </c>
      <c r="B43" s="307" t="s">
        <v>264</v>
      </c>
      <c r="C43" s="308"/>
      <c r="D43" s="113">
        <v>5.3811339581625743</v>
      </c>
      <c r="E43" s="115">
        <v>1510</v>
      </c>
      <c r="F43" s="114">
        <v>1517</v>
      </c>
      <c r="G43" s="114">
        <v>1512</v>
      </c>
      <c r="H43" s="114">
        <v>1526</v>
      </c>
      <c r="I43" s="140">
        <v>1508</v>
      </c>
      <c r="J43" s="115">
        <v>2</v>
      </c>
      <c r="K43" s="116">
        <v>0.13262599469496023</v>
      </c>
    </row>
    <row r="44" spans="1:11" ht="14.1" customHeight="1" x14ac:dyDescent="0.2">
      <c r="A44" s="306">
        <v>53</v>
      </c>
      <c r="B44" s="307" t="s">
        <v>265</v>
      </c>
      <c r="C44" s="308"/>
      <c r="D44" s="113">
        <v>1.2259007162966395</v>
      </c>
      <c r="E44" s="115">
        <v>344</v>
      </c>
      <c r="F44" s="114">
        <v>395</v>
      </c>
      <c r="G44" s="114">
        <v>388</v>
      </c>
      <c r="H44" s="114">
        <v>377</v>
      </c>
      <c r="I44" s="140">
        <v>359</v>
      </c>
      <c r="J44" s="115">
        <v>-15</v>
      </c>
      <c r="K44" s="116">
        <v>-4.1782729805013927</v>
      </c>
    </row>
    <row r="45" spans="1:11" ht="14.1" customHeight="1" x14ac:dyDescent="0.2">
      <c r="A45" s="306" t="s">
        <v>266</v>
      </c>
      <c r="B45" s="307" t="s">
        <v>267</v>
      </c>
      <c r="C45" s="308"/>
      <c r="D45" s="113">
        <v>1.2080823919318626</v>
      </c>
      <c r="E45" s="115">
        <v>339</v>
      </c>
      <c r="F45" s="114">
        <v>391</v>
      </c>
      <c r="G45" s="114">
        <v>383</v>
      </c>
      <c r="H45" s="114">
        <v>372</v>
      </c>
      <c r="I45" s="140">
        <v>354</v>
      </c>
      <c r="J45" s="115">
        <v>-15</v>
      </c>
      <c r="K45" s="116">
        <v>-4.2372881355932206</v>
      </c>
    </row>
    <row r="46" spans="1:11" ht="14.1" customHeight="1" x14ac:dyDescent="0.2">
      <c r="A46" s="306">
        <v>54</v>
      </c>
      <c r="B46" s="307" t="s">
        <v>268</v>
      </c>
      <c r="C46" s="308"/>
      <c r="D46" s="113">
        <v>11.186344036206835</v>
      </c>
      <c r="E46" s="115">
        <v>3139</v>
      </c>
      <c r="F46" s="114">
        <v>3109</v>
      </c>
      <c r="G46" s="114">
        <v>3171</v>
      </c>
      <c r="H46" s="114">
        <v>3133</v>
      </c>
      <c r="I46" s="140">
        <v>3175</v>
      </c>
      <c r="J46" s="115">
        <v>-36</v>
      </c>
      <c r="K46" s="116">
        <v>-1.1338582677165354</v>
      </c>
    </row>
    <row r="47" spans="1:11" ht="14.1" customHeight="1" x14ac:dyDescent="0.2">
      <c r="A47" s="306">
        <v>61</v>
      </c>
      <c r="B47" s="307" t="s">
        <v>269</v>
      </c>
      <c r="C47" s="308"/>
      <c r="D47" s="113">
        <v>0.70204197997220341</v>
      </c>
      <c r="E47" s="115">
        <v>197</v>
      </c>
      <c r="F47" s="114">
        <v>193</v>
      </c>
      <c r="G47" s="114">
        <v>185</v>
      </c>
      <c r="H47" s="114">
        <v>182</v>
      </c>
      <c r="I47" s="140">
        <v>174</v>
      </c>
      <c r="J47" s="115">
        <v>23</v>
      </c>
      <c r="K47" s="116">
        <v>13.218390804597702</v>
      </c>
    </row>
    <row r="48" spans="1:11" ht="14.1" customHeight="1" x14ac:dyDescent="0.2">
      <c r="A48" s="306">
        <v>62</v>
      </c>
      <c r="B48" s="307" t="s">
        <v>270</v>
      </c>
      <c r="C48" s="308"/>
      <c r="D48" s="113">
        <v>10.074480595844767</v>
      </c>
      <c r="E48" s="115">
        <v>2827</v>
      </c>
      <c r="F48" s="114">
        <v>2949</v>
      </c>
      <c r="G48" s="114">
        <v>2855</v>
      </c>
      <c r="H48" s="114">
        <v>2882</v>
      </c>
      <c r="I48" s="140">
        <v>2815</v>
      </c>
      <c r="J48" s="115">
        <v>12</v>
      </c>
      <c r="K48" s="116">
        <v>0.42628774422735344</v>
      </c>
    </row>
    <row r="49" spans="1:11" ht="14.1" customHeight="1" x14ac:dyDescent="0.2">
      <c r="A49" s="306">
        <v>63</v>
      </c>
      <c r="B49" s="307" t="s">
        <v>271</v>
      </c>
      <c r="C49" s="308"/>
      <c r="D49" s="113">
        <v>8.5955596735682978</v>
      </c>
      <c r="E49" s="115">
        <v>2412</v>
      </c>
      <c r="F49" s="114">
        <v>2613</v>
      </c>
      <c r="G49" s="114">
        <v>2626</v>
      </c>
      <c r="H49" s="114">
        <v>2558</v>
      </c>
      <c r="I49" s="140">
        <v>2449</v>
      </c>
      <c r="J49" s="115">
        <v>-37</v>
      </c>
      <c r="K49" s="116">
        <v>-1.5108207431604737</v>
      </c>
    </row>
    <row r="50" spans="1:11" ht="14.1" customHeight="1" x14ac:dyDescent="0.2">
      <c r="A50" s="306" t="s">
        <v>272</v>
      </c>
      <c r="B50" s="307" t="s">
        <v>273</v>
      </c>
      <c r="C50" s="308"/>
      <c r="D50" s="113">
        <v>0.33498449805780267</v>
      </c>
      <c r="E50" s="115">
        <v>94</v>
      </c>
      <c r="F50" s="114">
        <v>94</v>
      </c>
      <c r="G50" s="114">
        <v>94</v>
      </c>
      <c r="H50" s="114">
        <v>97</v>
      </c>
      <c r="I50" s="140">
        <v>97</v>
      </c>
      <c r="J50" s="115">
        <v>-3</v>
      </c>
      <c r="K50" s="116">
        <v>-3.0927835051546393</v>
      </c>
    </row>
    <row r="51" spans="1:11" ht="14.1" customHeight="1" x14ac:dyDescent="0.2">
      <c r="A51" s="306" t="s">
        <v>274</v>
      </c>
      <c r="B51" s="307" t="s">
        <v>275</v>
      </c>
      <c r="C51" s="308"/>
      <c r="D51" s="113">
        <v>7.836499055628809</v>
      </c>
      <c r="E51" s="115">
        <v>2199</v>
      </c>
      <c r="F51" s="114">
        <v>2361</v>
      </c>
      <c r="G51" s="114">
        <v>2368</v>
      </c>
      <c r="H51" s="114">
        <v>2320</v>
      </c>
      <c r="I51" s="140">
        <v>2218</v>
      </c>
      <c r="J51" s="115">
        <v>-19</v>
      </c>
      <c r="K51" s="116">
        <v>-0.85662759242560871</v>
      </c>
    </row>
    <row r="52" spans="1:11" ht="14.1" customHeight="1" x14ac:dyDescent="0.2">
      <c r="A52" s="306">
        <v>71</v>
      </c>
      <c r="B52" s="307" t="s">
        <v>276</v>
      </c>
      <c r="C52" s="308"/>
      <c r="D52" s="113">
        <v>11.018851787177933</v>
      </c>
      <c r="E52" s="115">
        <v>3092</v>
      </c>
      <c r="F52" s="114">
        <v>3165</v>
      </c>
      <c r="G52" s="114">
        <v>3154</v>
      </c>
      <c r="H52" s="114">
        <v>3157</v>
      </c>
      <c r="I52" s="140">
        <v>3124</v>
      </c>
      <c r="J52" s="115">
        <v>-32</v>
      </c>
      <c r="K52" s="116">
        <v>-1.0243277848911652</v>
      </c>
    </row>
    <row r="53" spans="1:11" ht="14.1" customHeight="1" x14ac:dyDescent="0.2">
      <c r="A53" s="306" t="s">
        <v>277</v>
      </c>
      <c r="B53" s="307" t="s">
        <v>278</v>
      </c>
      <c r="C53" s="308"/>
      <c r="D53" s="113">
        <v>0.70916930971811409</v>
      </c>
      <c r="E53" s="115">
        <v>199</v>
      </c>
      <c r="F53" s="114">
        <v>214</v>
      </c>
      <c r="G53" s="114">
        <v>208</v>
      </c>
      <c r="H53" s="114">
        <v>209</v>
      </c>
      <c r="I53" s="140">
        <v>219</v>
      </c>
      <c r="J53" s="115">
        <v>-20</v>
      </c>
      <c r="K53" s="116">
        <v>-9.1324200913242013</v>
      </c>
    </row>
    <row r="54" spans="1:11" ht="14.1" customHeight="1" x14ac:dyDescent="0.2">
      <c r="A54" s="306" t="s">
        <v>279</v>
      </c>
      <c r="B54" s="307" t="s">
        <v>280</v>
      </c>
      <c r="C54" s="308"/>
      <c r="D54" s="113">
        <v>9.9034246819429104</v>
      </c>
      <c r="E54" s="115">
        <v>2779</v>
      </c>
      <c r="F54" s="114">
        <v>2833</v>
      </c>
      <c r="G54" s="114">
        <v>2829</v>
      </c>
      <c r="H54" s="114">
        <v>2841</v>
      </c>
      <c r="I54" s="140">
        <v>2800</v>
      </c>
      <c r="J54" s="115">
        <v>-21</v>
      </c>
      <c r="K54" s="116">
        <v>-0.75</v>
      </c>
    </row>
    <row r="55" spans="1:11" ht="14.1" customHeight="1" x14ac:dyDescent="0.2">
      <c r="A55" s="306">
        <v>72</v>
      </c>
      <c r="B55" s="307" t="s">
        <v>281</v>
      </c>
      <c r="C55" s="308"/>
      <c r="D55" s="113">
        <v>1.1617547485834432</v>
      </c>
      <c r="E55" s="115">
        <v>326</v>
      </c>
      <c r="F55" s="114">
        <v>324</v>
      </c>
      <c r="G55" s="114">
        <v>308</v>
      </c>
      <c r="H55" s="114">
        <v>312</v>
      </c>
      <c r="I55" s="140">
        <v>306</v>
      </c>
      <c r="J55" s="115">
        <v>20</v>
      </c>
      <c r="K55" s="116">
        <v>6.5359477124183005</v>
      </c>
    </row>
    <row r="56" spans="1:11" ht="14.1" customHeight="1" x14ac:dyDescent="0.2">
      <c r="A56" s="306" t="s">
        <v>282</v>
      </c>
      <c r="B56" s="307" t="s">
        <v>283</v>
      </c>
      <c r="C56" s="308"/>
      <c r="D56" s="113">
        <v>0.13185560029934784</v>
      </c>
      <c r="E56" s="115">
        <v>37</v>
      </c>
      <c r="F56" s="114">
        <v>39</v>
      </c>
      <c r="G56" s="114">
        <v>35</v>
      </c>
      <c r="H56" s="114">
        <v>36</v>
      </c>
      <c r="I56" s="140">
        <v>40</v>
      </c>
      <c r="J56" s="115">
        <v>-3</v>
      </c>
      <c r="K56" s="116">
        <v>-7.5</v>
      </c>
    </row>
    <row r="57" spans="1:11" ht="14.1" customHeight="1" x14ac:dyDescent="0.2">
      <c r="A57" s="306" t="s">
        <v>284</v>
      </c>
      <c r="B57" s="307" t="s">
        <v>285</v>
      </c>
      <c r="C57" s="308"/>
      <c r="D57" s="113">
        <v>0.7269876340828908</v>
      </c>
      <c r="E57" s="115">
        <v>204</v>
      </c>
      <c r="F57" s="114">
        <v>197</v>
      </c>
      <c r="G57" s="114">
        <v>184</v>
      </c>
      <c r="H57" s="114">
        <v>180</v>
      </c>
      <c r="I57" s="140">
        <v>175</v>
      </c>
      <c r="J57" s="115">
        <v>29</v>
      </c>
      <c r="K57" s="116">
        <v>16.571428571428573</v>
      </c>
    </row>
    <row r="58" spans="1:11" ht="14.1" customHeight="1" x14ac:dyDescent="0.2">
      <c r="A58" s="306">
        <v>73</v>
      </c>
      <c r="B58" s="307" t="s">
        <v>286</v>
      </c>
      <c r="C58" s="308"/>
      <c r="D58" s="113">
        <v>0.83389758027155125</v>
      </c>
      <c r="E58" s="115">
        <v>234</v>
      </c>
      <c r="F58" s="114">
        <v>235</v>
      </c>
      <c r="G58" s="114">
        <v>236</v>
      </c>
      <c r="H58" s="114">
        <v>251</v>
      </c>
      <c r="I58" s="140">
        <v>247</v>
      </c>
      <c r="J58" s="115">
        <v>-13</v>
      </c>
      <c r="K58" s="116">
        <v>-5.2631578947368425</v>
      </c>
    </row>
    <row r="59" spans="1:11" ht="14.1" customHeight="1" x14ac:dyDescent="0.2">
      <c r="A59" s="306" t="s">
        <v>287</v>
      </c>
      <c r="B59" s="307" t="s">
        <v>288</v>
      </c>
      <c r="C59" s="308"/>
      <c r="D59" s="113">
        <v>0.50604041195965932</v>
      </c>
      <c r="E59" s="115">
        <v>142</v>
      </c>
      <c r="F59" s="114">
        <v>148</v>
      </c>
      <c r="G59" s="114">
        <v>150</v>
      </c>
      <c r="H59" s="114">
        <v>166</v>
      </c>
      <c r="I59" s="140">
        <v>154</v>
      </c>
      <c r="J59" s="115">
        <v>-12</v>
      </c>
      <c r="K59" s="116">
        <v>-7.7922077922077921</v>
      </c>
    </row>
    <row r="60" spans="1:11" ht="14.1" customHeight="1" x14ac:dyDescent="0.2">
      <c r="A60" s="306">
        <v>81</v>
      </c>
      <c r="B60" s="307" t="s">
        <v>289</v>
      </c>
      <c r="C60" s="308"/>
      <c r="D60" s="113">
        <v>4.1409785823741139</v>
      </c>
      <c r="E60" s="115">
        <v>1162</v>
      </c>
      <c r="F60" s="114">
        <v>1184</v>
      </c>
      <c r="G60" s="114">
        <v>1185</v>
      </c>
      <c r="H60" s="114">
        <v>1179</v>
      </c>
      <c r="I60" s="140">
        <v>1143</v>
      </c>
      <c r="J60" s="115">
        <v>19</v>
      </c>
      <c r="K60" s="116">
        <v>1.6622922134733158</v>
      </c>
    </row>
    <row r="61" spans="1:11" ht="14.1" customHeight="1" x14ac:dyDescent="0.2">
      <c r="A61" s="306" t="s">
        <v>290</v>
      </c>
      <c r="B61" s="307" t="s">
        <v>291</v>
      </c>
      <c r="C61" s="308"/>
      <c r="D61" s="113">
        <v>1.4076476248173622</v>
      </c>
      <c r="E61" s="115">
        <v>395</v>
      </c>
      <c r="F61" s="114">
        <v>410</v>
      </c>
      <c r="G61" s="114">
        <v>417</v>
      </c>
      <c r="H61" s="114">
        <v>429</v>
      </c>
      <c r="I61" s="140">
        <v>415</v>
      </c>
      <c r="J61" s="115">
        <v>-20</v>
      </c>
      <c r="K61" s="116">
        <v>-4.8192771084337354</v>
      </c>
    </row>
    <row r="62" spans="1:11" ht="14.1" customHeight="1" x14ac:dyDescent="0.2">
      <c r="A62" s="306" t="s">
        <v>292</v>
      </c>
      <c r="B62" s="307" t="s">
        <v>293</v>
      </c>
      <c r="C62" s="308"/>
      <c r="D62" s="113">
        <v>1.5109939061330673</v>
      </c>
      <c r="E62" s="115">
        <v>424</v>
      </c>
      <c r="F62" s="114">
        <v>415</v>
      </c>
      <c r="G62" s="114">
        <v>404</v>
      </c>
      <c r="H62" s="114">
        <v>399</v>
      </c>
      <c r="I62" s="140">
        <v>384</v>
      </c>
      <c r="J62" s="115">
        <v>40</v>
      </c>
      <c r="K62" s="116">
        <v>10.416666666666666</v>
      </c>
    </row>
    <row r="63" spans="1:11" ht="14.1" customHeight="1" x14ac:dyDescent="0.2">
      <c r="A63" s="306"/>
      <c r="B63" s="307" t="s">
        <v>294</v>
      </c>
      <c r="C63" s="308"/>
      <c r="D63" s="113">
        <v>1.3007376786287017</v>
      </c>
      <c r="E63" s="115">
        <v>365</v>
      </c>
      <c r="F63" s="114">
        <v>362</v>
      </c>
      <c r="G63" s="114">
        <v>354</v>
      </c>
      <c r="H63" s="114">
        <v>351</v>
      </c>
      <c r="I63" s="140">
        <v>335</v>
      </c>
      <c r="J63" s="115">
        <v>30</v>
      </c>
      <c r="K63" s="116">
        <v>8.9552238805970141</v>
      </c>
    </row>
    <row r="64" spans="1:11" ht="14.1" customHeight="1" x14ac:dyDescent="0.2">
      <c r="A64" s="306" t="s">
        <v>295</v>
      </c>
      <c r="B64" s="307" t="s">
        <v>296</v>
      </c>
      <c r="C64" s="308"/>
      <c r="D64" s="113">
        <v>0.15680125441003528</v>
      </c>
      <c r="E64" s="115">
        <v>44</v>
      </c>
      <c r="F64" s="114">
        <v>51</v>
      </c>
      <c r="G64" s="114">
        <v>54</v>
      </c>
      <c r="H64" s="114">
        <v>56</v>
      </c>
      <c r="I64" s="140">
        <v>56</v>
      </c>
      <c r="J64" s="115">
        <v>-12</v>
      </c>
      <c r="K64" s="116">
        <v>-21.428571428571427</v>
      </c>
    </row>
    <row r="65" spans="1:11" ht="14.1" customHeight="1" x14ac:dyDescent="0.2">
      <c r="A65" s="306" t="s">
        <v>297</v>
      </c>
      <c r="B65" s="307" t="s">
        <v>298</v>
      </c>
      <c r="C65" s="308"/>
      <c r="D65" s="113">
        <v>0.56662271479990023</v>
      </c>
      <c r="E65" s="115">
        <v>159</v>
      </c>
      <c r="F65" s="114">
        <v>168</v>
      </c>
      <c r="G65" s="114">
        <v>166</v>
      </c>
      <c r="H65" s="114">
        <v>155</v>
      </c>
      <c r="I65" s="140">
        <v>152</v>
      </c>
      <c r="J65" s="115">
        <v>7</v>
      </c>
      <c r="K65" s="116">
        <v>4.6052631578947372</v>
      </c>
    </row>
    <row r="66" spans="1:11" ht="14.1" customHeight="1" x14ac:dyDescent="0.2">
      <c r="A66" s="306">
        <v>82</v>
      </c>
      <c r="B66" s="307" t="s">
        <v>299</v>
      </c>
      <c r="C66" s="308"/>
      <c r="D66" s="113">
        <v>1.6998681443997006</v>
      </c>
      <c r="E66" s="115">
        <v>477</v>
      </c>
      <c r="F66" s="114">
        <v>484</v>
      </c>
      <c r="G66" s="114">
        <v>488</v>
      </c>
      <c r="H66" s="114">
        <v>482</v>
      </c>
      <c r="I66" s="140">
        <v>478</v>
      </c>
      <c r="J66" s="115">
        <v>-1</v>
      </c>
      <c r="K66" s="116">
        <v>-0.20920502092050208</v>
      </c>
    </row>
    <row r="67" spans="1:11" ht="14.1" customHeight="1" x14ac:dyDescent="0.2">
      <c r="A67" s="306" t="s">
        <v>300</v>
      </c>
      <c r="B67" s="307" t="s">
        <v>301</v>
      </c>
      <c r="C67" s="308"/>
      <c r="D67" s="113">
        <v>0.78756993692313171</v>
      </c>
      <c r="E67" s="115">
        <v>221</v>
      </c>
      <c r="F67" s="114">
        <v>218</v>
      </c>
      <c r="G67" s="114">
        <v>214</v>
      </c>
      <c r="H67" s="114">
        <v>214</v>
      </c>
      <c r="I67" s="140">
        <v>212</v>
      </c>
      <c r="J67" s="115">
        <v>9</v>
      </c>
      <c r="K67" s="116">
        <v>4.2452830188679247</v>
      </c>
    </row>
    <row r="68" spans="1:11" ht="14.1" customHeight="1" x14ac:dyDescent="0.2">
      <c r="A68" s="306" t="s">
        <v>302</v>
      </c>
      <c r="B68" s="307" t="s">
        <v>303</v>
      </c>
      <c r="C68" s="308"/>
      <c r="D68" s="113">
        <v>0.5986956986564983</v>
      </c>
      <c r="E68" s="115">
        <v>168</v>
      </c>
      <c r="F68" s="114">
        <v>185</v>
      </c>
      <c r="G68" s="114">
        <v>192</v>
      </c>
      <c r="H68" s="114">
        <v>184</v>
      </c>
      <c r="I68" s="140">
        <v>179</v>
      </c>
      <c r="J68" s="115">
        <v>-11</v>
      </c>
      <c r="K68" s="116">
        <v>-6.1452513966480451</v>
      </c>
    </row>
    <row r="69" spans="1:11" ht="14.1" customHeight="1" x14ac:dyDescent="0.2">
      <c r="A69" s="306">
        <v>83</v>
      </c>
      <c r="B69" s="307" t="s">
        <v>304</v>
      </c>
      <c r="C69" s="308"/>
      <c r="D69" s="113">
        <v>2.861622892983144</v>
      </c>
      <c r="E69" s="115">
        <v>803</v>
      </c>
      <c r="F69" s="114">
        <v>839</v>
      </c>
      <c r="G69" s="114">
        <v>820</v>
      </c>
      <c r="H69" s="114">
        <v>800</v>
      </c>
      <c r="I69" s="140">
        <v>848</v>
      </c>
      <c r="J69" s="115">
        <v>-45</v>
      </c>
      <c r="K69" s="116">
        <v>-5.3066037735849054</v>
      </c>
    </row>
    <row r="70" spans="1:11" ht="14.1" customHeight="1" x14ac:dyDescent="0.2">
      <c r="A70" s="306" t="s">
        <v>305</v>
      </c>
      <c r="B70" s="307" t="s">
        <v>306</v>
      </c>
      <c r="C70" s="308"/>
      <c r="D70" s="113">
        <v>1.8673603934286021</v>
      </c>
      <c r="E70" s="115">
        <v>524</v>
      </c>
      <c r="F70" s="114">
        <v>562</v>
      </c>
      <c r="G70" s="114">
        <v>541</v>
      </c>
      <c r="H70" s="114">
        <v>532</v>
      </c>
      <c r="I70" s="140">
        <v>573</v>
      </c>
      <c r="J70" s="115">
        <v>-49</v>
      </c>
      <c r="K70" s="116">
        <v>-8.5514834205933674</v>
      </c>
    </row>
    <row r="71" spans="1:11" ht="14.1" customHeight="1" x14ac:dyDescent="0.2">
      <c r="A71" s="306"/>
      <c r="B71" s="307" t="s">
        <v>307</v>
      </c>
      <c r="C71" s="308"/>
      <c r="D71" s="113">
        <v>0.78400627205017637</v>
      </c>
      <c r="E71" s="115">
        <v>220</v>
      </c>
      <c r="F71" s="114">
        <v>233</v>
      </c>
      <c r="G71" s="114">
        <v>214</v>
      </c>
      <c r="H71" s="114">
        <v>200</v>
      </c>
      <c r="I71" s="140">
        <v>210</v>
      </c>
      <c r="J71" s="115">
        <v>10</v>
      </c>
      <c r="K71" s="116">
        <v>4.7619047619047619</v>
      </c>
    </row>
    <row r="72" spans="1:11" ht="14.1" customHeight="1" x14ac:dyDescent="0.2">
      <c r="A72" s="306">
        <v>84</v>
      </c>
      <c r="B72" s="307" t="s">
        <v>308</v>
      </c>
      <c r="C72" s="308"/>
      <c r="D72" s="113">
        <v>5.8444103916467691</v>
      </c>
      <c r="E72" s="115">
        <v>1640</v>
      </c>
      <c r="F72" s="114">
        <v>2209</v>
      </c>
      <c r="G72" s="114">
        <v>1662</v>
      </c>
      <c r="H72" s="114">
        <v>2119</v>
      </c>
      <c r="I72" s="140">
        <v>1705</v>
      </c>
      <c r="J72" s="115">
        <v>-65</v>
      </c>
      <c r="K72" s="116">
        <v>-3.8123167155425222</v>
      </c>
    </row>
    <row r="73" spans="1:11" ht="14.1" customHeight="1" x14ac:dyDescent="0.2">
      <c r="A73" s="306" t="s">
        <v>309</v>
      </c>
      <c r="B73" s="307" t="s">
        <v>310</v>
      </c>
      <c r="C73" s="308"/>
      <c r="D73" s="113">
        <v>0.48109475784897188</v>
      </c>
      <c r="E73" s="115">
        <v>135</v>
      </c>
      <c r="F73" s="114">
        <v>157</v>
      </c>
      <c r="G73" s="114">
        <v>134</v>
      </c>
      <c r="H73" s="114">
        <v>126</v>
      </c>
      <c r="I73" s="140">
        <v>107</v>
      </c>
      <c r="J73" s="115">
        <v>28</v>
      </c>
      <c r="K73" s="116">
        <v>26.168224299065422</v>
      </c>
    </row>
    <row r="74" spans="1:11" ht="14.1" customHeight="1" x14ac:dyDescent="0.2">
      <c r="A74" s="306" t="s">
        <v>311</v>
      </c>
      <c r="B74" s="307" t="s">
        <v>312</v>
      </c>
      <c r="C74" s="308"/>
      <c r="D74" s="113">
        <v>5.3454973094330206E-2</v>
      </c>
      <c r="E74" s="115">
        <v>15</v>
      </c>
      <c r="F74" s="114">
        <v>16</v>
      </c>
      <c r="G74" s="114">
        <v>15</v>
      </c>
      <c r="H74" s="114">
        <v>8</v>
      </c>
      <c r="I74" s="140">
        <v>18</v>
      </c>
      <c r="J74" s="115">
        <v>-3</v>
      </c>
      <c r="K74" s="116">
        <v>-16.666666666666668</v>
      </c>
    </row>
    <row r="75" spans="1:11" ht="14.1" customHeight="1" x14ac:dyDescent="0.2">
      <c r="A75" s="306" t="s">
        <v>313</v>
      </c>
      <c r="B75" s="307" t="s">
        <v>314</v>
      </c>
      <c r="C75" s="308"/>
      <c r="D75" s="113">
        <v>4.4581447560671394</v>
      </c>
      <c r="E75" s="115">
        <v>1251</v>
      </c>
      <c r="F75" s="114">
        <v>1792</v>
      </c>
      <c r="G75" s="114">
        <v>1268</v>
      </c>
      <c r="H75" s="114">
        <v>1760</v>
      </c>
      <c r="I75" s="140">
        <v>1346</v>
      </c>
      <c r="J75" s="115">
        <v>-95</v>
      </c>
      <c r="K75" s="116">
        <v>-7.0579494799405644</v>
      </c>
    </row>
    <row r="76" spans="1:11" ht="14.1" customHeight="1" x14ac:dyDescent="0.2">
      <c r="A76" s="306">
        <v>91</v>
      </c>
      <c r="B76" s="307" t="s">
        <v>315</v>
      </c>
      <c r="C76" s="308"/>
      <c r="D76" s="113">
        <v>0.4917857524678379</v>
      </c>
      <c r="E76" s="115">
        <v>138</v>
      </c>
      <c r="F76" s="114">
        <v>138</v>
      </c>
      <c r="G76" s="114">
        <v>124</v>
      </c>
      <c r="H76" s="114">
        <v>107</v>
      </c>
      <c r="I76" s="140">
        <v>100</v>
      </c>
      <c r="J76" s="115">
        <v>38</v>
      </c>
      <c r="K76" s="116">
        <v>38</v>
      </c>
    </row>
    <row r="77" spans="1:11" ht="14.1" customHeight="1" x14ac:dyDescent="0.2">
      <c r="A77" s="306">
        <v>92</v>
      </c>
      <c r="B77" s="307" t="s">
        <v>316</v>
      </c>
      <c r="C77" s="308"/>
      <c r="D77" s="113">
        <v>0.24232921136096361</v>
      </c>
      <c r="E77" s="115">
        <v>68</v>
      </c>
      <c r="F77" s="114">
        <v>86</v>
      </c>
      <c r="G77" s="114">
        <v>85</v>
      </c>
      <c r="H77" s="114">
        <v>90</v>
      </c>
      <c r="I77" s="140">
        <v>88</v>
      </c>
      <c r="J77" s="115">
        <v>-20</v>
      </c>
      <c r="K77" s="116">
        <v>-22.727272727272727</v>
      </c>
    </row>
    <row r="78" spans="1:11" ht="14.1" customHeight="1" x14ac:dyDescent="0.2">
      <c r="A78" s="306">
        <v>93</v>
      </c>
      <c r="B78" s="307" t="s">
        <v>317</v>
      </c>
      <c r="C78" s="308"/>
      <c r="D78" s="113">
        <v>0.11403727593457111</v>
      </c>
      <c r="E78" s="115">
        <v>32</v>
      </c>
      <c r="F78" s="114">
        <v>37</v>
      </c>
      <c r="G78" s="114">
        <v>25</v>
      </c>
      <c r="H78" s="114">
        <v>24</v>
      </c>
      <c r="I78" s="140">
        <v>28</v>
      </c>
      <c r="J78" s="115">
        <v>4</v>
      </c>
      <c r="K78" s="116">
        <v>14.285714285714286</v>
      </c>
    </row>
    <row r="79" spans="1:11" ht="14.1" customHeight="1" x14ac:dyDescent="0.2">
      <c r="A79" s="306">
        <v>94</v>
      </c>
      <c r="B79" s="307" t="s">
        <v>318</v>
      </c>
      <c r="C79" s="308"/>
      <c r="D79" s="113">
        <v>0.83389758027155125</v>
      </c>
      <c r="E79" s="115">
        <v>234</v>
      </c>
      <c r="F79" s="114">
        <v>280</v>
      </c>
      <c r="G79" s="114">
        <v>260</v>
      </c>
      <c r="H79" s="114">
        <v>227</v>
      </c>
      <c r="I79" s="140">
        <v>240</v>
      </c>
      <c r="J79" s="115">
        <v>-6</v>
      </c>
      <c r="K79" s="116">
        <v>-2.5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3.4638822565125977</v>
      </c>
      <c r="E81" s="143">
        <v>972</v>
      </c>
      <c r="F81" s="144">
        <v>1022</v>
      </c>
      <c r="G81" s="144">
        <v>1001</v>
      </c>
      <c r="H81" s="144">
        <v>1028</v>
      </c>
      <c r="I81" s="145">
        <v>985</v>
      </c>
      <c r="J81" s="143">
        <v>-13</v>
      </c>
      <c r="K81" s="146">
        <v>-1.3197969543147208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7237</v>
      </c>
      <c r="G12" s="536">
        <v>6191</v>
      </c>
      <c r="H12" s="536">
        <v>9435</v>
      </c>
      <c r="I12" s="536">
        <v>6703</v>
      </c>
      <c r="J12" s="537">
        <v>7458</v>
      </c>
      <c r="K12" s="538">
        <v>-221</v>
      </c>
      <c r="L12" s="349">
        <v>-2.9632609278626978</v>
      </c>
    </row>
    <row r="13" spans="1:17" s="110" customFormat="1" ht="15" customHeight="1" x14ac:dyDescent="0.2">
      <c r="A13" s="350" t="s">
        <v>344</v>
      </c>
      <c r="B13" s="351" t="s">
        <v>345</v>
      </c>
      <c r="C13" s="347"/>
      <c r="D13" s="347"/>
      <c r="E13" s="348"/>
      <c r="F13" s="536">
        <v>4009</v>
      </c>
      <c r="G13" s="536">
        <v>3269</v>
      </c>
      <c r="H13" s="536">
        <v>5341</v>
      </c>
      <c r="I13" s="536">
        <v>3768</v>
      </c>
      <c r="J13" s="537">
        <v>4205</v>
      </c>
      <c r="K13" s="538">
        <v>-196</v>
      </c>
      <c r="L13" s="349">
        <v>-4.6611177170035676</v>
      </c>
    </row>
    <row r="14" spans="1:17" s="110" customFormat="1" ht="22.5" customHeight="1" x14ac:dyDescent="0.2">
      <c r="A14" s="350"/>
      <c r="B14" s="351" t="s">
        <v>346</v>
      </c>
      <c r="C14" s="347"/>
      <c r="D14" s="347"/>
      <c r="E14" s="348"/>
      <c r="F14" s="536">
        <v>3228</v>
      </c>
      <c r="G14" s="536">
        <v>2922</v>
      </c>
      <c r="H14" s="536">
        <v>4094</v>
      </c>
      <c r="I14" s="536">
        <v>2935</v>
      </c>
      <c r="J14" s="537">
        <v>3253</v>
      </c>
      <c r="K14" s="538">
        <v>-25</v>
      </c>
      <c r="L14" s="349">
        <v>-0.76852136489394407</v>
      </c>
    </row>
    <row r="15" spans="1:17" s="110" customFormat="1" ht="15" customHeight="1" x14ac:dyDescent="0.2">
      <c r="A15" s="350" t="s">
        <v>347</v>
      </c>
      <c r="B15" s="351" t="s">
        <v>108</v>
      </c>
      <c r="C15" s="347"/>
      <c r="D15" s="347"/>
      <c r="E15" s="348"/>
      <c r="F15" s="536">
        <v>1675</v>
      </c>
      <c r="G15" s="536">
        <v>1624</v>
      </c>
      <c r="H15" s="536">
        <v>3884</v>
      </c>
      <c r="I15" s="536">
        <v>1806</v>
      </c>
      <c r="J15" s="537">
        <v>1882</v>
      </c>
      <c r="K15" s="538">
        <v>-207</v>
      </c>
      <c r="L15" s="349">
        <v>-10.99893730074389</v>
      </c>
    </row>
    <row r="16" spans="1:17" s="110" customFormat="1" ht="15" customHeight="1" x14ac:dyDescent="0.2">
      <c r="A16" s="350"/>
      <c r="B16" s="351" t="s">
        <v>109</v>
      </c>
      <c r="C16" s="347"/>
      <c r="D16" s="347"/>
      <c r="E16" s="348"/>
      <c r="F16" s="536">
        <v>4882</v>
      </c>
      <c r="G16" s="536">
        <v>4155</v>
      </c>
      <c r="H16" s="536">
        <v>5000</v>
      </c>
      <c r="I16" s="536">
        <v>4394</v>
      </c>
      <c r="J16" s="537">
        <v>4928</v>
      </c>
      <c r="K16" s="538">
        <v>-46</v>
      </c>
      <c r="L16" s="349">
        <v>-0.93344155844155841</v>
      </c>
    </row>
    <row r="17" spans="1:12" s="110" customFormat="1" ht="15" customHeight="1" x14ac:dyDescent="0.2">
      <c r="A17" s="350"/>
      <c r="B17" s="351" t="s">
        <v>110</v>
      </c>
      <c r="C17" s="347"/>
      <c r="D17" s="347"/>
      <c r="E17" s="348"/>
      <c r="F17" s="536">
        <v>593</v>
      </c>
      <c r="G17" s="536">
        <v>360</v>
      </c>
      <c r="H17" s="536">
        <v>497</v>
      </c>
      <c r="I17" s="536">
        <v>431</v>
      </c>
      <c r="J17" s="537">
        <v>529</v>
      </c>
      <c r="K17" s="538">
        <v>64</v>
      </c>
      <c r="L17" s="349">
        <v>12.098298676748582</v>
      </c>
    </row>
    <row r="18" spans="1:12" s="110" customFormat="1" ht="15" customHeight="1" x14ac:dyDescent="0.2">
      <c r="A18" s="350"/>
      <c r="B18" s="351" t="s">
        <v>111</v>
      </c>
      <c r="C18" s="347"/>
      <c r="D18" s="347"/>
      <c r="E18" s="348"/>
      <c r="F18" s="536">
        <v>87</v>
      </c>
      <c r="G18" s="536">
        <v>52</v>
      </c>
      <c r="H18" s="536">
        <v>54</v>
      </c>
      <c r="I18" s="536">
        <v>72</v>
      </c>
      <c r="J18" s="537">
        <v>119</v>
      </c>
      <c r="K18" s="538">
        <v>-32</v>
      </c>
      <c r="L18" s="349">
        <v>-26.890756302521009</v>
      </c>
    </row>
    <row r="19" spans="1:12" s="110" customFormat="1" ht="15" customHeight="1" x14ac:dyDescent="0.2">
      <c r="A19" s="118" t="s">
        <v>113</v>
      </c>
      <c r="B19" s="119" t="s">
        <v>181</v>
      </c>
      <c r="C19" s="347"/>
      <c r="D19" s="347"/>
      <c r="E19" s="348"/>
      <c r="F19" s="536">
        <v>4236</v>
      </c>
      <c r="G19" s="536">
        <v>3298</v>
      </c>
      <c r="H19" s="536">
        <v>6186</v>
      </c>
      <c r="I19" s="536">
        <v>3838</v>
      </c>
      <c r="J19" s="537">
        <v>4491</v>
      </c>
      <c r="K19" s="538">
        <v>-255</v>
      </c>
      <c r="L19" s="349">
        <v>-5.678022712090848</v>
      </c>
    </row>
    <row r="20" spans="1:12" s="110" customFormat="1" ht="15" customHeight="1" x14ac:dyDescent="0.2">
      <c r="A20" s="118"/>
      <c r="B20" s="119" t="s">
        <v>182</v>
      </c>
      <c r="C20" s="347"/>
      <c r="D20" s="347"/>
      <c r="E20" s="348"/>
      <c r="F20" s="536">
        <v>3001</v>
      </c>
      <c r="G20" s="536">
        <v>2893</v>
      </c>
      <c r="H20" s="536">
        <v>3249</v>
      </c>
      <c r="I20" s="536">
        <v>2865</v>
      </c>
      <c r="J20" s="537">
        <v>2967</v>
      </c>
      <c r="K20" s="538">
        <v>34</v>
      </c>
      <c r="L20" s="349">
        <v>1.1459386585776878</v>
      </c>
    </row>
    <row r="21" spans="1:12" s="110" customFormat="1" ht="15" customHeight="1" x14ac:dyDescent="0.2">
      <c r="A21" s="118" t="s">
        <v>113</v>
      </c>
      <c r="B21" s="119" t="s">
        <v>116</v>
      </c>
      <c r="C21" s="347"/>
      <c r="D21" s="347"/>
      <c r="E21" s="348"/>
      <c r="F21" s="536">
        <v>5648</v>
      </c>
      <c r="G21" s="536">
        <v>4837</v>
      </c>
      <c r="H21" s="536">
        <v>7626</v>
      </c>
      <c r="I21" s="536">
        <v>5242</v>
      </c>
      <c r="J21" s="537">
        <v>5873</v>
      </c>
      <c r="K21" s="538">
        <v>-225</v>
      </c>
      <c r="L21" s="349">
        <v>-3.8310914353822576</v>
      </c>
    </row>
    <row r="22" spans="1:12" s="110" customFormat="1" ht="15" customHeight="1" x14ac:dyDescent="0.2">
      <c r="A22" s="118"/>
      <c r="B22" s="119" t="s">
        <v>117</v>
      </c>
      <c r="C22" s="347"/>
      <c r="D22" s="347"/>
      <c r="E22" s="348"/>
      <c r="F22" s="536">
        <v>1584</v>
      </c>
      <c r="G22" s="536">
        <v>1348</v>
      </c>
      <c r="H22" s="536">
        <v>1796</v>
      </c>
      <c r="I22" s="536">
        <v>1447</v>
      </c>
      <c r="J22" s="537">
        <v>1582</v>
      </c>
      <c r="K22" s="538">
        <v>2</v>
      </c>
      <c r="L22" s="349">
        <v>0.12642225031605561</v>
      </c>
    </row>
    <row r="23" spans="1:12" s="110" customFormat="1" ht="15" customHeight="1" x14ac:dyDescent="0.2">
      <c r="A23" s="352" t="s">
        <v>347</v>
      </c>
      <c r="B23" s="353" t="s">
        <v>193</v>
      </c>
      <c r="C23" s="354"/>
      <c r="D23" s="354"/>
      <c r="E23" s="355"/>
      <c r="F23" s="539">
        <v>184</v>
      </c>
      <c r="G23" s="539">
        <v>349</v>
      </c>
      <c r="H23" s="539">
        <v>1939</v>
      </c>
      <c r="I23" s="539">
        <v>196</v>
      </c>
      <c r="J23" s="540">
        <v>405</v>
      </c>
      <c r="K23" s="541">
        <v>-221</v>
      </c>
      <c r="L23" s="356">
        <v>-54.567901234567898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39.799999999999997</v>
      </c>
      <c r="G25" s="542">
        <v>46.3</v>
      </c>
      <c r="H25" s="542">
        <v>44.9</v>
      </c>
      <c r="I25" s="542">
        <v>42.7</v>
      </c>
      <c r="J25" s="542">
        <v>41.6</v>
      </c>
      <c r="K25" s="543" t="s">
        <v>349</v>
      </c>
      <c r="L25" s="364">
        <v>-1.8000000000000043</v>
      </c>
    </row>
    <row r="26" spans="1:12" s="110" customFormat="1" ht="15" customHeight="1" x14ac:dyDescent="0.2">
      <c r="A26" s="365" t="s">
        <v>105</v>
      </c>
      <c r="B26" s="366" t="s">
        <v>345</v>
      </c>
      <c r="C26" s="362"/>
      <c r="D26" s="362"/>
      <c r="E26" s="363"/>
      <c r="F26" s="542">
        <v>37.6</v>
      </c>
      <c r="G26" s="542">
        <v>43.8</v>
      </c>
      <c r="H26" s="542">
        <v>42.9</v>
      </c>
      <c r="I26" s="542">
        <v>38.6</v>
      </c>
      <c r="J26" s="544">
        <v>39.1</v>
      </c>
      <c r="K26" s="543" t="s">
        <v>349</v>
      </c>
      <c r="L26" s="364">
        <v>-1.5</v>
      </c>
    </row>
    <row r="27" spans="1:12" s="110" customFormat="1" ht="15" customHeight="1" x14ac:dyDescent="0.2">
      <c r="A27" s="365"/>
      <c r="B27" s="366" t="s">
        <v>346</v>
      </c>
      <c r="C27" s="362"/>
      <c r="D27" s="362"/>
      <c r="E27" s="363"/>
      <c r="F27" s="542">
        <v>42.6</v>
      </c>
      <c r="G27" s="542">
        <v>49.1</v>
      </c>
      <c r="H27" s="542">
        <v>47.5</v>
      </c>
      <c r="I27" s="542">
        <v>48.1</v>
      </c>
      <c r="J27" s="542">
        <v>45.1</v>
      </c>
      <c r="K27" s="543" t="s">
        <v>349</v>
      </c>
      <c r="L27" s="364">
        <v>-2.5</v>
      </c>
    </row>
    <row r="28" spans="1:12" s="110" customFormat="1" ht="15" customHeight="1" x14ac:dyDescent="0.2">
      <c r="A28" s="365" t="s">
        <v>113</v>
      </c>
      <c r="B28" s="366" t="s">
        <v>108</v>
      </c>
      <c r="C28" s="362"/>
      <c r="D28" s="362"/>
      <c r="E28" s="363"/>
      <c r="F28" s="542">
        <v>50.5</v>
      </c>
      <c r="G28" s="542">
        <v>56.3</v>
      </c>
      <c r="H28" s="542">
        <v>53.6</v>
      </c>
      <c r="I28" s="542">
        <v>52.2</v>
      </c>
      <c r="J28" s="542">
        <v>49.7</v>
      </c>
      <c r="K28" s="543" t="s">
        <v>349</v>
      </c>
      <c r="L28" s="364">
        <v>0.79999999999999716</v>
      </c>
    </row>
    <row r="29" spans="1:12" s="110" customFormat="1" ht="11.25" x14ac:dyDescent="0.2">
      <c r="A29" s="365"/>
      <c r="B29" s="366" t="s">
        <v>109</v>
      </c>
      <c r="C29" s="362"/>
      <c r="D29" s="362"/>
      <c r="E29" s="363"/>
      <c r="F29" s="542">
        <v>38</v>
      </c>
      <c r="G29" s="542">
        <v>43.9</v>
      </c>
      <c r="H29" s="542">
        <v>42.9</v>
      </c>
      <c r="I29" s="542">
        <v>40</v>
      </c>
      <c r="J29" s="544">
        <v>39.200000000000003</v>
      </c>
      <c r="K29" s="543" t="s">
        <v>349</v>
      </c>
      <c r="L29" s="364">
        <v>-1.2000000000000028</v>
      </c>
    </row>
    <row r="30" spans="1:12" s="110" customFormat="1" ht="15" customHeight="1" x14ac:dyDescent="0.2">
      <c r="A30" s="365"/>
      <c r="B30" s="366" t="s">
        <v>110</v>
      </c>
      <c r="C30" s="362"/>
      <c r="D30" s="362"/>
      <c r="E30" s="363"/>
      <c r="F30" s="542">
        <v>26</v>
      </c>
      <c r="G30" s="542">
        <v>35.700000000000003</v>
      </c>
      <c r="H30" s="542">
        <v>30.5</v>
      </c>
      <c r="I30" s="542">
        <v>34.1</v>
      </c>
      <c r="J30" s="542">
        <v>37.799999999999997</v>
      </c>
      <c r="K30" s="543" t="s">
        <v>349</v>
      </c>
      <c r="L30" s="364">
        <v>-11.799999999999997</v>
      </c>
    </row>
    <row r="31" spans="1:12" s="110" customFormat="1" ht="15" customHeight="1" x14ac:dyDescent="0.2">
      <c r="A31" s="365"/>
      <c r="B31" s="366" t="s">
        <v>111</v>
      </c>
      <c r="C31" s="362"/>
      <c r="D31" s="362"/>
      <c r="E31" s="363"/>
      <c r="F31" s="542">
        <v>47.1</v>
      </c>
      <c r="G31" s="542">
        <v>46.2</v>
      </c>
      <c r="H31" s="542">
        <v>48.1</v>
      </c>
      <c r="I31" s="542">
        <v>41.7</v>
      </c>
      <c r="J31" s="542">
        <v>50.4</v>
      </c>
      <c r="K31" s="543" t="s">
        <v>349</v>
      </c>
      <c r="L31" s="364">
        <v>-3.2999999999999972</v>
      </c>
    </row>
    <row r="32" spans="1:12" s="110" customFormat="1" ht="15" customHeight="1" x14ac:dyDescent="0.2">
      <c r="A32" s="367" t="s">
        <v>113</v>
      </c>
      <c r="B32" s="368" t="s">
        <v>181</v>
      </c>
      <c r="C32" s="362"/>
      <c r="D32" s="362"/>
      <c r="E32" s="363"/>
      <c r="F32" s="542">
        <v>33.700000000000003</v>
      </c>
      <c r="G32" s="542">
        <v>37.700000000000003</v>
      </c>
      <c r="H32" s="542">
        <v>37.9</v>
      </c>
      <c r="I32" s="542">
        <v>35.799999999999997</v>
      </c>
      <c r="J32" s="544">
        <v>34.799999999999997</v>
      </c>
      <c r="K32" s="543" t="s">
        <v>349</v>
      </c>
      <c r="L32" s="364">
        <v>-1.0999999999999943</v>
      </c>
    </row>
    <row r="33" spans="1:12" s="110" customFormat="1" ht="15" customHeight="1" x14ac:dyDescent="0.2">
      <c r="A33" s="367"/>
      <c r="B33" s="368" t="s">
        <v>182</v>
      </c>
      <c r="C33" s="362"/>
      <c r="D33" s="362"/>
      <c r="E33" s="363"/>
      <c r="F33" s="542">
        <v>48</v>
      </c>
      <c r="G33" s="542">
        <v>54.9</v>
      </c>
      <c r="H33" s="542">
        <v>53.5</v>
      </c>
      <c r="I33" s="542">
        <v>51.6</v>
      </c>
      <c r="J33" s="542">
        <v>51.1</v>
      </c>
      <c r="K33" s="543" t="s">
        <v>349</v>
      </c>
      <c r="L33" s="364">
        <v>-3.1000000000000014</v>
      </c>
    </row>
    <row r="34" spans="1:12" s="369" customFormat="1" ht="15" customHeight="1" x14ac:dyDescent="0.2">
      <c r="A34" s="367" t="s">
        <v>113</v>
      </c>
      <c r="B34" s="368" t="s">
        <v>116</v>
      </c>
      <c r="C34" s="362"/>
      <c r="D34" s="362"/>
      <c r="E34" s="363"/>
      <c r="F34" s="542">
        <v>38.9</v>
      </c>
      <c r="G34" s="542">
        <v>46.1</v>
      </c>
      <c r="H34" s="542">
        <v>44.2</v>
      </c>
      <c r="I34" s="542">
        <v>43.5</v>
      </c>
      <c r="J34" s="542">
        <v>41.2</v>
      </c>
      <c r="K34" s="543" t="s">
        <v>349</v>
      </c>
      <c r="L34" s="364">
        <v>-2.3000000000000043</v>
      </c>
    </row>
    <row r="35" spans="1:12" s="369" customFormat="1" ht="11.25" x14ac:dyDescent="0.2">
      <c r="A35" s="370"/>
      <c r="B35" s="371" t="s">
        <v>117</v>
      </c>
      <c r="C35" s="372"/>
      <c r="D35" s="372"/>
      <c r="E35" s="373"/>
      <c r="F35" s="545">
        <v>43</v>
      </c>
      <c r="G35" s="545">
        <v>46.8</v>
      </c>
      <c r="H35" s="545">
        <v>47.2</v>
      </c>
      <c r="I35" s="545">
        <v>40</v>
      </c>
      <c r="J35" s="546">
        <v>43.1</v>
      </c>
      <c r="K35" s="547" t="s">
        <v>349</v>
      </c>
      <c r="L35" s="374">
        <v>-0.10000000000000142</v>
      </c>
    </row>
    <row r="36" spans="1:12" s="369" customFormat="1" ht="15.95" customHeight="1" x14ac:dyDescent="0.2">
      <c r="A36" s="375" t="s">
        <v>350</v>
      </c>
      <c r="B36" s="376"/>
      <c r="C36" s="377"/>
      <c r="D36" s="376"/>
      <c r="E36" s="378"/>
      <c r="F36" s="548">
        <v>7005</v>
      </c>
      <c r="G36" s="548">
        <v>5772</v>
      </c>
      <c r="H36" s="548">
        <v>7100</v>
      </c>
      <c r="I36" s="548">
        <v>6476</v>
      </c>
      <c r="J36" s="548">
        <v>7013</v>
      </c>
      <c r="K36" s="549">
        <v>-8</v>
      </c>
      <c r="L36" s="380">
        <v>-0.11407386282617996</v>
      </c>
    </row>
    <row r="37" spans="1:12" s="369" customFormat="1" ht="15.95" customHeight="1" x14ac:dyDescent="0.2">
      <c r="A37" s="381"/>
      <c r="B37" s="382" t="s">
        <v>113</v>
      </c>
      <c r="C37" s="382" t="s">
        <v>351</v>
      </c>
      <c r="D37" s="382"/>
      <c r="E37" s="383"/>
      <c r="F37" s="548">
        <v>2787</v>
      </c>
      <c r="G37" s="548">
        <v>2670</v>
      </c>
      <c r="H37" s="548">
        <v>3186</v>
      </c>
      <c r="I37" s="548">
        <v>2766</v>
      </c>
      <c r="J37" s="548">
        <v>2919</v>
      </c>
      <c r="K37" s="549">
        <v>-132</v>
      </c>
      <c r="L37" s="380">
        <v>-4.5220966084275434</v>
      </c>
    </row>
    <row r="38" spans="1:12" s="369" customFormat="1" ht="15.95" customHeight="1" x14ac:dyDescent="0.2">
      <c r="A38" s="381"/>
      <c r="B38" s="384" t="s">
        <v>105</v>
      </c>
      <c r="C38" s="384" t="s">
        <v>106</v>
      </c>
      <c r="D38" s="385"/>
      <c r="E38" s="383"/>
      <c r="F38" s="548">
        <v>3906</v>
      </c>
      <c r="G38" s="548">
        <v>3112</v>
      </c>
      <c r="H38" s="548">
        <v>4026</v>
      </c>
      <c r="I38" s="548">
        <v>3679</v>
      </c>
      <c r="J38" s="550">
        <v>4022</v>
      </c>
      <c r="K38" s="549">
        <v>-116</v>
      </c>
      <c r="L38" s="380">
        <v>-2.884137245151666</v>
      </c>
    </row>
    <row r="39" spans="1:12" s="369" customFormat="1" ht="15.95" customHeight="1" x14ac:dyDescent="0.2">
      <c r="A39" s="381"/>
      <c r="B39" s="385"/>
      <c r="C39" s="382" t="s">
        <v>352</v>
      </c>
      <c r="D39" s="385"/>
      <c r="E39" s="383"/>
      <c r="F39" s="548">
        <v>1468</v>
      </c>
      <c r="G39" s="548">
        <v>1363</v>
      </c>
      <c r="H39" s="548">
        <v>1726</v>
      </c>
      <c r="I39" s="548">
        <v>1421</v>
      </c>
      <c r="J39" s="548">
        <v>1571</v>
      </c>
      <c r="K39" s="549">
        <v>-103</v>
      </c>
      <c r="L39" s="380">
        <v>-6.5563335455124125</v>
      </c>
    </row>
    <row r="40" spans="1:12" s="369" customFormat="1" ht="15.95" customHeight="1" x14ac:dyDescent="0.2">
      <c r="A40" s="381"/>
      <c r="B40" s="384"/>
      <c r="C40" s="384" t="s">
        <v>107</v>
      </c>
      <c r="D40" s="385"/>
      <c r="E40" s="383"/>
      <c r="F40" s="548">
        <v>3099</v>
      </c>
      <c r="G40" s="548">
        <v>2660</v>
      </c>
      <c r="H40" s="548">
        <v>3074</v>
      </c>
      <c r="I40" s="548">
        <v>2797</v>
      </c>
      <c r="J40" s="548">
        <v>2991</v>
      </c>
      <c r="K40" s="549">
        <v>108</v>
      </c>
      <c r="L40" s="380">
        <v>3.6108324974924773</v>
      </c>
    </row>
    <row r="41" spans="1:12" s="369" customFormat="1" ht="24" customHeight="1" x14ac:dyDescent="0.2">
      <c r="A41" s="381"/>
      <c r="B41" s="385"/>
      <c r="C41" s="382" t="s">
        <v>352</v>
      </c>
      <c r="D41" s="385"/>
      <c r="E41" s="383"/>
      <c r="F41" s="548">
        <v>1319</v>
      </c>
      <c r="G41" s="548">
        <v>1307</v>
      </c>
      <c r="H41" s="548">
        <v>1460</v>
      </c>
      <c r="I41" s="548">
        <v>1345</v>
      </c>
      <c r="J41" s="550">
        <v>1348</v>
      </c>
      <c r="K41" s="549">
        <v>-29</v>
      </c>
      <c r="L41" s="380">
        <v>-2.1513353115727001</v>
      </c>
    </row>
    <row r="42" spans="1:12" s="110" customFormat="1" ht="15" customHeight="1" x14ac:dyDescent="0.2">
      <c r="A42" s="381"/>
      <c r="B42" s="384" t="s">
        <v>113</v>
      </c>
      <c r="C42" s="384" t="s">
        <v>353</v>
      </c>
      <c r="D42" s="385"/>
      <c r="E42" s="383"/>
      <c r="F42" s="548">
        <v>1502</v>
      </c>
      <c r="G42" s="548">
        <v>1319</v>
      </c>
      <c r="H42" s="548">
        <v>1846</v>
      </c>
      <c r="I42" s="548">
        <v>1638</v>
      </c>
      <c r="J42" s="548">
        <v>1548</v>
      </c>
      <c r="K42" s="549">
        <v>-46</v>
      </c>
      <c r="L42" s="380">
        <v>-2.9715762273901807</v>
      </c>
    </row>
    <row r="43" spans="1:12" s="110" customFormat="1" ht="15" customHeight="1" x14ac:dyDescent="0.2">
      <c r="A43" s="381"/>
      <c r="B43" s="385"/>
      <c r="C43" s="382" t="s">
        <v>352</v>
      </c>
      <c r="D43" s="385"/>
      <c r="E43" s="383"/>
      <c r="F43" s="548">
        <v>758</v>
      </c>
      <c r="G43" s="548">
        <v>743</v>
      </c>
      <c r="H43" s="548">
        <v>989</v>
      </c>
      <c r="I43" s="548">
        <v>855</v>
      </c>
      <c r="J43" s="548">
        <v>770</v>
      </c>
      <c r="K43" s="549">
        <v>-12</v>
      </c>
      <c r="L43" s="380">
        <v>-1.5584415584415585</v>
      </c>
    </row>
    <row r="44" spans="1:12" s="110" customFormat="1" ht="15" customHeight="1" x14ac:dyDescent="0.2">
      <c r="A44" s="381"/>
      <c r="B44" s="384"/>
      <c r="C44" s="366" t="s">
        <v>109</v>
      </c>
      <c r="D44" s="385"/>
      <c r="E44" s="383"/>
      <c r="F44" s="548">
        <v>4823</v>
      </c>
      <c r="G44" s="548">
        <v>4042</v>
      </c>
      <c r="H44" s="548">
        <v>4708</v>
      </c>
      <c r="I44" s="548">
        <v>4335</v>
      </c>
      <c r="J44" s="550">
        <v>4817</v>
      </c>
      <c r="K44" s="549">
        <v>6</v>
      </c>
      <c r="L44" s="380">
        <v>0.12455885405854267</v>
      </c>
    </row>
    <row r="45" spans="1:12" s="110" customFormat="1" ht="15" customHeight="1" x14ac:dyDescent="0.2">
      <c r="A45" s="381"/>
      <c r="B45" s="385"/>
      <c r="C45" s="382" t="s">
        <v>352</v>
      </c>
      <c r="D45" s="385"/>
      <c r="E45" s="383"/>
      <c r="F45" s="548">
        <v>1834</v>
      </c>
      <c r="G45" s="548">
        <v>1775</v>
      </c>
      <c r="H45" s="548">
        <v>2021</v>
      </c>
      <c r="I45" s="548">
        <v>1734</v>
      </c>
      <c r="J45" s="548">
        <v>1889</v>
      </c>
      <c r="K45" s="549">
        <v>-55</v>
      </c>
      <c r="L45" s="380">
        <v>-2.911593435680254</v>
      </c>
    </row>
    <row r="46" spans="1:12" s="110" customFormat="1" ht="15" customHeight="1" x14ac:dyDescent="0.2">
      <c r="A46" s="381"/>
      <c r="B46" s="384"/>
      <c r="C46" s="366" t="s">
        <v>110</v>
      </c>
      <c r="D46" s="385"/>
      <c r="E46" s="383"/>
      <c r="F46" s="548">
        <v>593</v>
      </c>
      <c r="G46" s="548">
        <v>359</v>
      </c>
      <c r="H46" s="548">
        <v>492</v>
      </c>
      <c r="I46" s="548">
        <v>431</v>
      </c>
      <c r="J46" s="548">
        <v>529</v>
      </c>
      <c r="K46" s="549">
        <v>64</v>
      </c>
      <c r="L46" s="380">
        <v>12.098298676748582</v>
      </c>
    </row>
    <row r="47" spans="1:12" s="110" customFormat="1" ht="15" customHeight="1" x14ac:dyDescent="0.2">
      <c r="A47" s="381"/>
      <c r="B47" s="385"/>
      <c r="C47" s="382" t="s">
        <v>352</v>
      </c>
      <c r="D47" s="385"/>
      <c r="E47" s="383"/>
      <c r="F47" s="548">
        <v>154</v>
      </c>
      <c r="G47" s="548">
        <v>128</v>
      </c>
      <c r="H47" s="548">
        <v>150</v>
      </c>
      <c r="I47" s="548">
        <v>147</v>
      </c>
      <c r="J47" s="550">
        <v>200</v>
      </c>
      <c r="K47" s="549">
        <v>-46</v>
      </c>
      <c r="L47" s="380">
        <v>-23</v>
      </c>
    </row>
    <row r="48" spans="1:12" s="110" customFormat="1" ht="15" customHeight="1" x14ac:dyDescent="0.2">
      <c r="A48" s="381"/>
      <c r="B48" s="385"/>
      <c r="C48" s="366" t="s">
        <v>111</v>
      </c>
      <c r="D48" s="386"/>
      <c r="E48" s="387"/>
      <c r="F48" s="548">
        <v>87</v>
      </c>
      <c r="G48" s="548">
        <v>52</v>
      </c>
      <c r="H48" s="548">
        <v>54</v>
      </c>
      <c r="I48" s="548">
        <v>72</v>
      </c>
      <c r="J48" s="548">
        <v>119</v>
      </c>
      <c r="K48" s="549">
        <v>-32</v>
      </c>
      <c r="L48" s="380">
        <v>-26.890756302521009</v>
      </c>
    </row>
    <row r="49" spans="1:12" s="110" customFormat="1" ht="15" customHeight="1" x14ac:dyDescent="0.2">
      <c r="A49" s="381"/>
      <c r="B49" s="385"/>
      <c r="C49" s="382" t="s">
        <v>352</v>
      </c>
      <c r="D49" s="385"/>
      <c r="E49" s="383"/>
      <c r="F49" s="548">
        <v>41</v>
      </c>
      <c r="G49" s="548">
        <v>24</v>
      </c>
      <c r="H49" s="548">
        <v>26</v>
      </c>
      <c r="I49" s="548">
        <v>30</v>
      </c>
      <c r="J49" s="548">
        <v>60</v>
      </c>
      <c r="K49" s="549">
        <v>-19</v>
      </c>
      <c r="L49" s="380">
        <v>-31.666666666666668</v>
      </c>
    </row>
    <row r="50" spans="1:12" s="110" customFormat="1" ht="15" customHeight="1" x14ac:dyDescent="0.2">
      <c r="A50" s="381"/>
      <c r="B50" s="384" t="s">
        <v>113</v>
      </c>
      <c r="C50" s="382" t="s">
        <v>181</v>
      </c>
      <c r="D50" s="385"/>
      <c r="E50" s="383"/>
      <c r="F50" s="548">
        <v>4022</v>
      </c>
      <c r="G50" s="548">
        <v>2907</v>
      </c>
      <c r="H50" s="548">
        <v>3937</v>
      </c>
      <c r="I50" s="548">
        <v>3630</v>
      </c>
      <c r="J50" s="550">
        <v>4065</v>
      </c>
      <c r="K50" s="549">
        <v>-43</v>
      </c>
      <c r="L50" s="380">
        <v>-1.0578105781057812</v>
      </c>
    </row>
    <row r="51" spans="1:12" s="110" customFormat="1" ht="15" customHeight="1" x14ac:dyDescent="0.2">
      <c r="A51" s="381"/>
      <c r="B51" s="385"/>
      <c r="C51" s="382" t="s">
        <v>352</v>
      </c>
      <c r="D51" s="385"/>
      <c r="E51" s="383"/>
      <c r="F51" s="548">
        <v>1355</v>
      </c>
      <c r="G51" s="548">
        <v>1096</v>
      </c>
      <c r="H51" s="548">
        <v>1493</v>
      </c>
      <c r="I51" s="548">
        <v>1298</v>
      </c>
      <c r="J51" s="548">
        <v>1413</v>
      </c>
      <c r="K51" s="549">
        <v>-58</v>
      </c>
      <c r="L51" s="380">
        <v>-4.104741684359519</v>
      </c>
    </row>
    <row r="52" spans="1:12" s="110" customFormat="1" ht="15" customHeight="1" x14ac:dyDescent="0.2">
      <c r="A52" s="381"/>
      <c r="B52" s="384"/>
      <c r="C52" s="382" t="s">
        <v>182</v>
      </c>
      <c r="D52" s="385"/>
      <c r="E52" s="383"/>
      <c r="F52" s="548">
        <v>2983</v>
      </c>
      <c r="G52" s="548">
        <v>2865</v>
      </c>
      <c r="H52" s="548">
        <v>3163</v>
      </c>
      <c r="I52" s="548">
        <v>2846</v>
      </c>
      <c r="J52" s="548">
        <v>2948</v>
      </c>
      <c r="K52" s="549">
        <v>35</v>
      </c>
      <c r="L52" s="380">
        <v>1.1872455902306649</v>
      </c>
    </row>
    <row r="53" spans="1:12" s="269" customFormat="1" ht="11.25" customHeight="1" x14ac:dyDescent="0.2">
      <c r="A53" s="381"/>
      <c r="B53" s="385"/>
      <c r="C53" s="382" t="s">
        <v>352</v>
      </c>
      <c r="D53" s="385"/>
      <c r="E53" s="383"/>
      <c r="F53" s="548">
        <v>1432</v>
      </c>
      <c r="G53" s="548">
        <v>1574</v>
      </c>
      <c r="H53" s="548">
        <v>1693</v>
      </c>
      <c r="I53" s="548">
        <v>1468</v>
      </c>
      <c r="J53" s="550">
        <v>1506</v>
      </c>
      <c r="K53" s="549">
        <v>-74</v>
      </c>
      <c r="L53" s="380">
        <v>-4.9136786188579018</v>
      </c>
    </row>
    <row r="54" spans="1:12" s="151" customFormat="1" ht="12.75" customHeight="1" x14ac:dyDescent="0.2">
      <c r="A54" s="381"/>
      <c r="B54" s="384" t="s">
        <v>113</v>
      </c>
      <c r="C54" s="384" t="s">
        <v>116</v>
      </c>
      <c r="D54" s="385"/>
      <c r="E54" s="383"/>
      <c r="F54" s="548">
        <v>5451</v>
      </c>
      <c r="G54" s="548">
        <v>4502</v>
      </c>
      <c r="H54" s="548">
        <v>5504</v>
      </c>
      <c r="I54" s="548">
        <v>5046</v>
      </c>
      <c r="J54" s="548">
        <v>5474</v>
      </c>
      <c r="K54" s="549">
        <v>-23</v>
      </c>
      <c r="L54" s="380">
        <v>-0.42016806722689076</v>
      </c>
    </row>
    <row r="55" spans="1:12" ht="11.25" x14ac:dyDescent="0.2">
      <c r="A55" s="381"/>
      <c r="B55" s="385"/>
      <c r="C55" s="382" t="s">
        <v>352</v>
      </c>
      <c r="D55" s="385"/>
      <c r="E55" s="383"/>
      <c r="F55" s="548">
        <v>2118</v>
      </c>
      <c r="G55" s="548">
        <v>2075</v>
      </c>
      <c r="H55" s="548">
        <v>2433</v>
      </c>
      <c r="I55" s="548">
        <v>2194</v>
      </c>
      <c r="J55" s="548">
        <v>2256</v>
      </c>
      <c r="K55" s="549">
        <v>-138</v>
      </c>
      <c r="L55" s="380">
        <v>-6.1170212765957448</v>
      </c>
    </row>
    <row r="56" spans="1:12" ht="14.25" customHeight="1" x14ac:dyDescent="0.2">
      <c r="A56" s="381"/>
      <c r="B56" s="385"/>
      <c r="C56" s="384" t="s">
        <v>117</v>
      </c>
      <c r="D56" s="385"/>
      <c r="E56" s="383"/>
      <c r="F56" s="548">
        <v>1549</v>
      </c>
      <c r="G56" s="548">
        <v>1264</v>
      </c>
      <c r="H56" s="548">
        <v>1583</v>
      </c>
      <c r="I56" s="548">
        <v>1416</v>
      </c>
      <c r="J56" s="548">
        <v>1536</v>
      </c>
      <c r="K56" s="549">
        <v>13</v>
      </c>
      <c r="L56" s="380">
        <v>0.84635416666666663</v>
      </c>
    </row>
    <row r="57" spans="1:12" ht="18.75" customHeight="1" x14ac:dyDescent="0.2">
      <c r="A57" s="388"/>
      <c r="B57" s="389"/>
      <c r="C57" s="390" t="s">
        <v>352</v>
      </c>
      <c r="D57" s="389"/>
      <c r="E57" s="391"/>
      <c r="F57" s="551">
        <v>666</v>
      </c>
      <c r="G57" s="552">
        <v>592</v>
      </c>
      <c r="H57" s="552">
        <v>747</v>
      </c>
      <c r="I57" s="552">
        <v>567</v>
      </c>
      <c r="J57" s="552">
        <v>662</v>
      </c>
      <c r="K57" s="553">
        <f t="shared" ref="K57" si="0">IF(OR(F57=".",J57=".")=TRUE,".",IF(OR(F57="*",J57="*")=TRUE,"*",IF(AND(F57="-",J57="-")=TRUE,"-",IF(AND(ISNUMBER(J57),ISNUMBER(F57))=TRUE,IF(F57-J57=0,0,F57-J57),IF(ISNUMBER(F57)=TRUE,F57,-J57)))))</f>
        <v>4</v>
      </c>
      <c r="L57" s="392">
        <f t="shared" ref="L57" si="1">IF(K57 =".",".",IF(K57 ="*","*",IF(K57="-","-",IF(K57=0,0,IF(OR(J57="-",J57=".",F57="-",F57=".")=TRUE,"X",IF(J57=0,"0,0",IF(ABS(K57*100/J57)&gt;250,".X",(K57*100/J57))))))))</f>
        <v>0.60422960725075525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7237</v>
      </c>
      <c r="E11" s="114">
        <v>6191</v>
      </c>
      <c r="F11" s="114">
        <v>9435</v>
      </c>
      <c r="G11" s="114">
        <v>6703</v>
      </c>
      <c r="H11" s="140">
        <v>7458</v>
      </c>
      <c r="I11" s="115">
        <v>-221</v>
      </c>
      <c r="J11" s="116">
        <v>-2.9632609278626978</v>
      </c>
    </row>
    <row r="12" spans="1:15" s="110" customFormat="1" ht="24.95" customHeight="1" x14ac:dyDescent="0.2">
      <c r="A12" s="193" t="s">
        <v>132</v>
      </c>
      <c r="B12" s="194" t="s">
        <v>133</v>
      </c>
      <c r="C12" s="113">
        <v>0.55271521348625119</v>
      </c>
      <c r="D12" s="115">
        <v>40</v>
      </c>
      <c r="E12" s="114">
        <v>18</v>
      </c>
      <c r="F12" s="114">
        <v>48</v>
      </c>
      <c r="G12" s="114">
        <v>28</v>
      </c>
      <c r="H12" s="140">
        <v>53</v>
      </c>
      <c r="I12" s="115">
        <v>-13</v>
      </c>
      <c r="J12" s="116">
        <v>-24.528301886792452</v>
      </c>
    </row>
    <row r="13" spans="1:15" s="110" customFormat="1" ht="24.95" customHeight="1" x14ac:dyDescent="0.2">
      <c r="A13" s="193" t="s">
        <v>134</v>
      </c>
      <c r="B13" s="199" t="s">
        <v>214</v>
      </c>
      <c r="C13" s="113">
        <v>0.98106950393809589</v>
      </c>
      <c r="D13" s="115">
        <v>71</v>
      </c>
      <c r="E13" s="114">
        <v>47</v>
      </c>
      <c r="F13" s="114">
        <v>70</v>
      </c>
      <c r="G13" s="114">
        <v>57</v>
      </c>
      <c r="H13" s="140">
        <v>73</v>
      </c>
      <c r="I13" s="115">
        <v>-2</v>
      </c>
      <c r="J13" s="116">
        <v>-2.7397260273972601</v>
      </c>
    </row>
    <row r="14" spans="1:15" s="287" customFormat="1" ht="24.95" customHeight="1" x14ac:dyDescent="0.2">
      <c r="A14" s="193" t="s">
        <v>215</v>
      </c>
      <c r="B14" s="199" t="s">
        <v>137</v>
      </c>
      <c r="C14" s="113">
        <v>10.58449633826171</v>
      </c>
      <c r="D14" s="115">
        <v>766</v>
      </c>
      <c r="E14" s="114">
        <v>482</v>
      </c>
      <c r="F14" s="114">
        <v>1054</v>
      </c>
      <c r="G14" s="114">
        <v>652</v>
      </c>
      <c r="H14" s="140">
        <v>818</v>
      </c>
      <c r="I14" s="115">
        <v>-52</v>
      </c>
      <c r="J14" s="116">
        <v>-6.3569682151589246</v>
      </c>
      <c r="K14" s="110"/>
      <c r="L14" s="110"/>
      <c r="M14" s="110"/>
      <c r="N14" s="110"/>
      <c r="O14" s="110"/>
    </row>
    <row r="15" spans="1:15" s="110" customFormat="1" ht="24.95" customHeight="1" x14ac:dyDescent="0.2">
      <c r="A15" s="193" t="s">
        <v>216</v>
      </c>
      <c r="B15" s="199" t="s">
        <v>217</v>
      </c>
      <c r="C15" s="113">
        <v>2.7359403067569437</v>
      </c>
      <c r="D15" s="115">
        <v>198</v>
      </c>
      <c r="E15" s="114">
        <v>125</v>
      </c>
      <c r="F15" s="114">
        <v>261</v>
      </c>
      <c r="G15" s="114">
        <v>170</v>
      </c>
      <c r="H15" s="140">
        <v>174</v>
      </c>
      <c r="I15" s="115">
        <v>24</v>
      </c>
      <c r="J15" s="116">
        <v>13.793103448275861</v>
      </c>
    </row>
    <row r="16" spans="1:15" s="287" customFormat="1" ht="24.95" customHeight="1" x14ac:dyDescent="0.2">
      <c r="A16" s="193" t="s">
        <v>218</v>
      </c>
      <c r="B16" s="199" t="s">
        <v>141</v>
      </c>
      <c r="C16" s="113">
        <v>6.6187646814978578</v>
      </c>
      <c r="D16" s="115">
        <v>479</v>
      </c>
      <c r="E16" s="114">
        <v>286</v>
      </c>
      <c r="F16" s="114">
        <v>652</v>
      </c>
      <c r="G16" s="114">
        <v>384</v>
      </c>
      <c r="H16" s="140">
        <v>516</v>
      </c>
      <c r="I16" s="115">
        <v>-37</v>
      </c>
      <c r="J16" s="116">
        <v>-7.170542635658915</v>
      </c>
      <c r="K16" s="110"/>
      <c r="L16" s="110"/>
      <c r="M16" s="110"/>
      <c r="N16" s="110"/>
      <c r="O16" s="110"/>
    </row>
    <row r="17" spans="1:15" s="110" customFormat="1" ht="24.95" customHeight="1" x14ac:dyDescent="0.2">
      <c r="A17" s="193" t="s">
        <v>142</v>
      </c>
      <c r="B17" s="199" t="s">
        <v>220</v>
      </c>
      <c r="C17" s="113">
        <v>1.2297913500069089</v>
      </c>
      <c r="D17" s="115">
        <v>89</v>
      </c>
      <c r="E17" s="114">
        <v>71</v>
      </c>
      <c r="F17" s="114">
        <v>141</v>
      </c>
      <c r="G17" s="114">
        <v>98</v>
      </c>
      <c r="H17" s="140">
        <v>128</v>
      </c>
      <c r="I17" s="115">
        <v>-39</v>
      </c>
      <c r="J17" s="116">
        <v>-30.46875</v>
      </c>
    </row>
    <row r="18" spans="1:15" s="287" customFormat="1" ht="24.95" customHeight="1" x14ac:dyDescent="0.2">
      <c r="A18" s="201" t="s">
        <v>144</v>
      </c>
      <c r="B18" s="202" t="s">
        <v>145</v>
      </c>
      <c r="C18" s="113">
        <v>6.4805858781262957</v>
      </c>
      <c r="D18" s="115">
        <v>469</v>
      </c>
      <c r="E18" s="114">
        <v>318</v>
      </c>
      <c r="F18" s="114">
        <v>692</v>
      </c>
      <c r="G18" s="114">
        <v>550</v>
      </c>
      <c r="H18" s="140">
        <v>534</v>
      </c>
      <c r="I18" s="115">
        <v>-65</v>
      </c>
      <c r="J18" s="116">
        <v>-12.172284644194757</v>
      </c>
      <c r="K18" s="110"/>
      <c r="L18" s="110"/>
      <c r="M18" s="110"/>
      <c r="N18" s="110"/>
      <c r="O18" s="110"/>
    </row>
    <row r="19" spans="1:15" s="110" customFormat="1" ht="24.95" customHeight="1" x14ac:dyDescent="0.2">
      <c r="A19" s="193" t="s">
        <v>146</v>
      </c>
      <c r="B19" s="199" t="s">
        <v>147</v>
      </c>
      <c r="C19" s="113">
        <v>13.59679425176178</v>
      </c>
      <c r="D19" s="115">
        <v>984</v>
      </c>
      <c r="E19" s="114">
        <v>939</v>
      </c>
      <c r="F19" s="114">
        <v>1520</v>
      </c>
      <c r="G19" s="114">
        <v>978</v>
      </c>
      <c r="H19" s="140">
        <v>1080</v>
      </c>
      <c r="I19" s="115">
        <v>-96</v>
      </c>
      <c r="J19" s="116">
        <v>-8.8888888888888893</v>
      </c>
    </row>
    <row r="20" spans="1:15" s="287" customFormat="1" ht="24.95" customHeight="1" x14ac:dyDescent="0.2">
      <c r="A20" s="193" t="s">
        <v>148</v>
      </c>
      <c r="B20" s="199" t="s">
        <v>149</v>
      </c>
      <c r="C20" s="113">
        <v>6.8398507668923587</v>
      </c>
      <c r="D20" s="115">
        <v>495</v>
      </c>
      <c r="E20" s="114">
        <v>468</v>
      </c>
      <c r="F20" s="114">
        <v>536</v>
      </c>
      <c r="G20" s="114">
        <v>385</v>
      </c>
      <c r="H20" s="140">
        <v>432</v>
      </c>
      <c r="I20" s="115">
        <v>63</v>
      </c>
      <c r="J20" s="116">
        <v>14.583333333333334</v>
      </c>
      <c r="K20" s="110"/>
      <c r="L20" s="110"/>
      <c r="M20" s="110"/>
      <c r="N20" s="110"/>
      <c r="O20" s="110"/>
    </row>
    <row r="21" spans="1:15" s="110" customFormat="1" ht="24.95" customHeight="1" x14ac:dyDescent="0.2">
      <c r="A21" s="201" t="s">
        <v>150</v>
      </c>
      <c r="B21" s="202" t="s">
        <v>151</v>
      </c>
      <c r="C21" s="113">
        <v>5.2231587674450743</v>
      </c>
      <c r="D21" s="115">
        <v>378</v>
      </c>
      <c r="E21" s="114">
        <v>344</v>
      </c>
      <c r="F21" s="114">
        <v>399</v>
      </c>
      <c r="G21" s="114">
        <v>444</v>
      </c>
      <c r="H21" s="140">
        <v>457</v>
      </c>
      <c r="I21" s="115">
        <v>-79</v>
      </c>
      <c r="J21" s="116">
        <v>-17.286652078774615</v>
      </c>
    </row>
    <row r="22" spans="1:15" s="110" customFormat="1" ht="24.95" customHeight="1" x14ac:dyDescent="0.2">
      <c r="A22" s="201" t="s">
        <v>152</v>
      </c>
      <c r="B22" s="199" t="s">
        <v>153</v>
      </c>
      <c r="C22" s="113">
        <v>1.6995992814702225</v>
      </c>
      <c r="D22" s="115">
        <v>123</v>
      </c>
      <c r="E22" s="114">
        <v>81</v>
      </c>
      <c r="F22" s="114">
        <v>157</v>
      </c>
      <c r="G22" s="114">
        <v>99</v>
      </c>
      <c r="H22" s="140">
        <v>106</v>
      </c>
      <c r="I22" s="115">
        <v>17</v>
      </c>
      <c r="J22" s="116">
        <v>16.037735849056602</v>
      </c>
    </row>
    <row r="23" spans="1:15" s="110" customFormat="1" ht="24.95" customHeight="1" x14ac:dyDescent="0.2">
      <c r="A23" s="193" t="s">
        <v>154</v>
      </c>
      <c r="B23" s="199" t="s">
        <v>155</v>
      </c>
      <c r="C23" s="113">
        <v>1.0639767859610336</v>
      </c>
      <c r="D23" s="115">
        <v>77</v>
      </c>
      <c r="E23" s="114">
        <v>87</v>
      </c>
      <c r="F23" s="114">
        <v>133</v>
      </c>
      <c r="G23" s="114">
        <v>71</v>
      </c>
      <c r="H23" s="140">
        <v>84</v>
      </c>
      <c r="I23" s="115">
        <v>-7</v>
      </c>
      <c r="J23" s="116">
        <v>-8.3333333333333339</v>
      </c>
    </row>
    <row r="24" spans="1:15" s="110" customFormat="1" ht="24.95" customHeight="1" x14ac:dyDescent="0.2">
      <c r="A24" s="193" t="s">
        <v>156</v>
      </c>
      <c r="B24" s="199" t="s">
        <v>221</v>
      </c>
      <c r="C24" s="113">
        <v>6.9365759292524523</v>
      </c>
      <c r="D24" s="115">
        <v>502</v>
      </c>
      <c r="E24" s="114">
        <v>329</v>
      </c>
      <c r="F24" s="114">
        <v>563</v>
      </c>
      <c r="G24" s="114">
        <v>378</v>
      </c>
      <c r="H24" s="140">
        <v>431</v>
      </c>
      <c r="I24" s="115">
        <v>71</v>
      </c>
      <c r="J24" s="116">
        <v>16.473317865429234</v>
      </c>
    </row>
    <row r="25" spans="1:15" s="110" customFormat="1" ht="24.95" customHeight="1" x14ac:dyDescent="0.2">
      <c r="A25" s="193" t="s">
        <v>222</v>
      </c>
      <c r="B25" s="204" t="s">
        <v>159</v>
      </c>
      <c r="C25" s="113">
        <v>6.5496752798120772</v>
      </c>
      <c r="D25" s="115">
        <v>474</v>
      </c>
      <c r="E25" s="114">
        <v>335</v>
      </c>
      <c r="F25" s="114">
        <v>510</v>
      </c>
      <c r="G25" s="114">
        <v>393</v>
      </c>
      <c r="H25" s="140">
        <v>415</v>
      </c>
      <c r="I25" s="115">
        <v>59</v>
      </c>
      <c r="J25" s="116">
        <v>14.216867469879517</v>
      </c>
    </row>
    <row r="26" spans="1:15" s="110" customFormat="1" ht="24.95" customHeight="1" x14ac:dyDescent="0.2">
      <c r="A26" s="201">
        <v>782.78300000000002</v>
      </c>
      <c r="B26" s="203" t="s">
        <v>160</v>
      </c>
      <c r="C26" s="113">
        <v>6.6464004421721707</v>
      </c>
      <c r="D26" s="115">
        <v>481</v>
      </c>
      <c r="E26" s="114">
        <v>356</v>
      </c>
      <c r="F26" s="114">
        <v>537</v>
      </c>
      <c r="G26" s="114">
        <v>560</v>
      </c>
      <c r="H26" s="140">
        <v>574</v>
      </c>
      <c r="I26" s="115">
        <v>-93</v>
      </c>
      <c r="J26" s="116">
        <v>-16.202090592334496</v>
      </c>
    </row>
    <row r="27" spans="1:15" s="110" customFormat="1" ht="24.95" customHeight="1" x14ac:dyDescent="0.2">
      <c r="A27" s="193" t="s">
        <v>161</v>
      </c>
      <c r="B27" s="199" t="s">
        <v>162</v>
      </c>
      <c r="C27" s="113">
        <v>3.5235594859748516</v>
      </c>
      <c r="D27" s="115">
        <v>255</v>
      </c>
      <c r="E27" s="114">
        <v>242</v>
      </c>
      <c r="F27" s="114">
        <v>426</v>
      </c>
      <c r="G27" s="114">
        <v>288</v>
      </c>
      <c r="H27" s="140">
        <v>304</v>
      </c>
      <c r="I27" s="115">
        <v>-49</v>
      </c>
      <c r="J27" s="116">
        <v>-16.118421052631579</v>
      </c>
    </row>
    <row r="28" spans="1:15" s="110" customFormat="1" ht="24.95" customHeight="1" x14ac:dyDescent="0.2">
      <c r="A28" s="193" t="s">
        <v>163</v>
      </c>
      <c r="B28" s="199" t="s">
        <v>164</v>
      </c>
      <c r="C28" s="113">
        <v>7.6551057067845791</v>
      </c>
      <c r="D28" s="115">
        <v>554</v>
      </c>
      <c r="E28" s="114">
        <v>741</v>
      </c>
      <c r="F28" s="114">
        <v>829</v>
      </c>
      <c r="G28" s="114">
        <v>648</v>
      </c>
      <c r="H28" s="140">
        <v>568</v>
      </c>
      <c r="I28" s="115">
        <v>-14</v>
      </c>
      <c r="J28" s="116">
        <v>-2.464788732394366</v>
      </c>
    </row>
    <row r="29" spans="1:15" s="110" customFormat="1" ht="24.95" customHeight="1" x14ac:dyDescent="0.2">
      <c r="A29" s="193">
        <v>86</v>
      </c>
      <c r="B29" s="199" t="s">
        <v>165</v>
      </c>
      <c r="C29" s="113">
        <v>9.7830592787066468</v>
      </c>
      <c r="D29" s="115">
        <v>708</v>
      </c>
      <c r="E29" s="114">
        <v>699</v>
      </c>
      <c r="F29" s="114">
        <v>721</v>
      </c>
      <c r="G29" s="114">
        <v>532</v>
      </c>
      <c r="H29" s="140">
        <v>744</v>
      </c>
      <c r="I29" s="115">
        <v>-36</v>
      </c>
      <c r="J29" s="116">
        <v>-4.838709677419355</v>
      </c>
    </row>
    <row r="30" spans="1:15" s="110" customFormat="1" ht="24.95" customHeight="1" x14ac:dyDescent="0.2">
      <c r="A30" s="193">
        <v>87.88</v>
      </c>
      <c r="B30" s="204" t="s">
        <v>166</v>
      </c>
      <c r="C30" s="113">
        <v>7.8900096725162356</v>
      </c>
      <c r="D30" s="115">
        <v>571</v>
      </c>
      <c r="E30" s="114">
        <v>523</v>
      </c>
      <c r="F30" s="114">
        <v>848</v>
      </c>
      <c r="G30" s="114">
        <v>438</v>
      </c>
      <c r="H30" s="140">
        <v>527</v>
      </c>
      <c r="I30" s="115">
        <v>44</v>
      </c>
      <c r="J30" s="116">
        <v>8.3491461100569264</v>
      </c>
    </row>
    <row r="31" spans="1:15" s="110" customFormat="1" ht="24.95" customHeight="1" x14ac:dyDescent="0.2">
      <c r="A31" s="193" t="s">
        <v>167</v>
      </c>
      <c r="B31" s="199" t="s">
        <v>168</v>
      </c>
      <c r="C31" s="113">
        <v>3.993367417438165</v>
      </c>
      <c r="D31" s="115">
        <v>289</v>
      </c>
      <c r="E31" s="114">
        <v>182</v>
      </c>
      <c r="F31" s="114">
        <v>391</v>
      </c>
      <c r="G31" s="114">
        <v>202</v>
      </c>
      <c r="H31" s="140">
        <v>258</v>
      </c>
      <c r="I31" s="115">
        <v>31</v>
      </c>
      <c r="J31" s="116">
        <v>12.015503875968992</v>
      </c>
    </row>
    <row r="32" spans="1:15" s="110" customFormat="1" ht="24.95" customHeight="1" x14ac:dyDescent="0.2">
      <c r="A32" s="193"/>
      <c r="B32" s="204" t="s">
        <v>169</v>
      </c>
      <c r="C32" s="113">
        <v>0</v>
      </c>
      <c r="D32" s="115">
        <v>0</v>
      </c>
      <c r="E32" s="114">
        <v>0</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0.55271521348625119</v>
      </c>
      <c r="D34" s="115">
        <v>40</v>
      </c>
      <c r="E34" s="114">
        <v>18</v>
      </c>
      <c r="F34" s="114">
        <v>48</v>
      </c>
      <c r="G34" s="114">
        <v>28</v>
      </c>
      <c r="H34" s="140">
        <v>53</v>
      </c>
      <c r="I34" s="115">
        <v>-13</v>
      </c>
      <c r="J34" s="116">
        <v>-24.528301886792452</v>
      </c>
    </row>
    <row r="35" spans="1:10" s="110" customFormat="1" ht="24.95" customHeight="1" x14ac:dyDescent="0.2">
      <c r="A35" s="292" t="s">
        <v>171</v>
      </c>
      <c r="B35" s="293" t="s">
        <v>172</v>
      </c>
      <c r="C35" s="113">
        <v>18.046151720326101</v>
      </c>
      <c r="D35" s="115">
        <v>1306</v>
      </c>
      <c r="E35" s="114">
        <v>847</v>
      </c>
      <c r="F35" s="114">
        <v>1816</v>
      </c>
      <c r="G35" s="114">
        <v>1259</v>
      </c>
      <c r="H35" s="140">
        <v>1425</v>
      </c>
      <c r="I35" s="115">
        <v>-119</v>
      </c>
      <c r="J35" s="116">
        <v>-8.3508771929824555</v>
      </c>
    </row>
    <row r="36" spans="1:10" s="110" customFormat="1" ht="24.95" customHeight="1" x14ac:dyDescent="0.2">
      <c r="A36" s="294" t="s">
        <v>173</v>
      </c>
      <c r="B36" s="295" t="s">
        <v>174</v>
      </c>
      <c r="C36" s="125">
        <v>81.40113306618764</v>
      </c>
      <c r="D36" s="143">
        <v>5891</v>
      </c>
      <c r="E36" s="144">
        <v>5326</v>
      </c>
      <c r="F36" s="144">
        <v>7570</v>
      </c>
      <c r="G36" s="144">
        <v>5416</v>
      </c>
      <c r="H36" s="145">
        <v>5980</v>
      </c>
      <c r="I36" s="143">
        <v>-89</v>
      </c>
      <c r="J36" s="146">
        <v>-1.4882943143812708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7237</v>
      </c>
      <c r="F11" s="264">
        <v>6191</v>
      </c>
      <c r="G11" s="264">
        <v>9435</v>
      </c>
      <c r="H11" s="264">
        <v>6703</v>
      </c>
      <c r="I11" s="265">
        <v>7458</v>
      </c>
      <c r="J11" s="263">
        <v>-221</v>
      </c>
      <c r="K11" s="266">
        <v>-2.9632609278626978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26.240154760259777</v>
      </c>
      <c r="E13" s="115">
        <v>1899</v>
      </c>
      <c r="F13" s="114">
        <v>1548</v>
      </c>
      <c r="G13" s="114">
        <v>2170</v>
      </c>
      <c r="H13" s="114">
        <v>1890</v>
      </c>
      <c r="I13" s="140">
        <v>1928</v>
      </c>
      <c r="J13" s="115">
        <v>-29</v>
      </c>
      <c r="K13" s="116">
        <v>-1.504149377593361</v>
      </c>
    </row>
    <row r="14" spans="1:15" ht="15.95" customHeight="1" x14ac:dyDescent="0.2">
      <c r="A14" s="306" t="s">
        <v>230</v>
      </c>
      <c r="B14" s="307"/>
      <c r="C14" s="308"/>
      <c r="D14" s="113">
        <v>51.361061213209894</v>
      </c>
      <c r="E14" s="115">
        <v>3717</v>
      </c>
      <c r="F14" s="114">
        <v>3147</v>
      </c>
      <c r="G14" s="114">
        <v>5478</v>
      </c>
      <c r="H14" s="114">
        <v>3386</v>
      </c>
      <c r="I14" s="140">
        <v>3908</v>
      </c>
      <c r="J14" s="115">
        <v>-191</v>
      </c>
      <c r="K14" s="116">
        <v>-4.8874104401228253</v>
      </c>
    </row>
    <row r="15" spans="1:15" ht="15.95" customHeight="1" x14ac:dyDescent="0.2">
      <c r="A15" s="306" t="s">
        <v>231</v>
      </c>
      <c r="B15" s="307"/>
      <c r="C15" s="308"/>
      <c r="D15" s="113">
        <v>8.7743540140942375</v>
      </c>
      <c r="E15" s="115">
        <v>635</v>
      </c>
      <c r="F15" s="114">
        <v>438</v>
      </c>
      <c r="G15" s="114">
        <v>715</v>
      </c>
      <c r="H15" s="114">
        <v>476</v>
      </c>
      <c r="I15" s="140">
        <v>610</v>
      </c>
      <c r="J15" s="115">
        <v>25</v>
      </c>
      <c r="K15" s="116">
        <v>4.0983606557377046</v>
      </c>
    </row>
    <row r="16" spans="1:15" ht="15.95" customHeight="1" x14ac:dyDescent="0.2">
      <c r="A16" s="306" t="s">
        <v>232</v>
      </c>
      <c r="B16" s="307"/>
      <c r="C16" s="308"/>
      <c r="D16" s="113">
        <v>13.500069089401686</v>
      </c>
      <c r="E16" s="115">
        <v>977</v>
      </c>
      <c r="F16" s="114">
        <v>1053</v>
      </c>
      <c r="G16" s="114">
        <v>1014</v>
      </c>
      <c r="H16" s="114">
        <v>945</v>
      </c>
      <c r="I16" s="140">
        <v>1005</v>
      </c>
      <c r="J16" s="115">
        <v>-28</v>
      </c>
      <c r="K16" s="116">
        <v>-2.7860696517412937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0.53889733314909494</v>
      </c>
      <c r="E18" s="115">
        <v>39</v>
      </c>
      <c r="F18" s="114">
        <v>23</v>
      </c>
      <c r="G18" s="114">
        <v>73</v>
      </c>
      <c r="H18" s="114">
        <v>42</v>
      </c>
      <c r="I18" s="140">
        <v>45</v>
      </c>
      <c r="J18" s="115">
        <v>-6</v>
      </c>
      <c r="K18" s="116">
        <v>-13.333333333333334</v>
      </c>
    </row>
    <row r="19" spans="1:11" ht="14.1" customHeight="1" x14ac:dyDescent="0.2">
      <c r="A19" s="306" t="s">
        <v>235</v>
      </c>
      <c r="B19" s="307" t="s">
        <v>236</v>
      </c>
      <c r="C19" s="308"/>
      <c r="D19" s="113">
        <v>0.33162912809175071</v>
      </c>
      <c r="E19" s="115">
        <v>24</v>
      </c>
      <c r="F19" s="114">
        <v>14</v>
      </c>
      <c r="G19" s="114">
        <v>52</v>
      </c>
      <c r="H19" s="114">
        <v>30</v>
      </c>
      <c r="I19" s="140">
        <v>27</v>
      </c>
      <c r="J19" s="115">
        <v>-3</v>
      </c>
      <c r="K19" s="116">
        <v>-11.111111111111111</v>
      </c>
    </row>
    <row r="20" spans="1:11" ht="14.1" customHeight="1" x14ac:dyDescent="0.2">
      <c r="A20" s="306">
        <v>12</v>
      </c>
      <c r="B20" s="307" t="s">
        <v>237</v>
      </c>
      <c r="C20" s="308"/>
      <c r="D20" s="113">
        <v>1.1883377089954401</v>
      </c>
      <c r="E20" s="115">
        <v>86</v>
      </c>
      <c r="F20" s="114">
        <v>37</v>
      </c>
      <c r="G20" s="114">
        <v>69</v>
      </c>
      <c r="H20" s="114">
        <v>74</v>
      </c>
      <c r="I20" s="140">
        <v>85</v>
      </c>
      <c r="J20" s="115">
        <v>1</v>
      </c>
      <c r="K20" s="116">
        <v>1.1764705882352942</v>
      </c>
    </row>
    <row r="21" spans="1:11" ht="14.1" customHeight="1" x14ac:dyDescent="0.2">
      <c r="A21" s="306">
        <v>21</v>
      </c>
      <c r="B21" s="307" t="s">
        <v>238</v>
      </c>
      <c r="C21" s="308"/>
      <c r="D21" s="113">
        <v>0.16581456404587536</v>
      </c>
      <c r="E21" s="115">
        <v>12</v>
      </c>
      <c r="F21" s="114">
        <v>18</v>
      </c>
      <c r="G21" s="114">
        <v>49</v>
      </c>
      <c r="H21" s="114">
        <v>23</v>
      </c>
      <c r="I21" s="140">
        <v>30</v>
      </c>
      <c r="J21" s="115">
        <v>-18</v>
      </c>
      <c r="K21" s="116">
        <v>-60</v>
      </c>
    </row>
    <row r="22" spans="1:11" ht="14.1" customHeight="1" x14ac:dyDescent="0.2">
      <c r="A22" s="306">
        <v>22</v>
      </c>
      <c r="B22" s="307" t="s">
        <v>239</v>
      </c>
      <c r="C22" s="308"/>
      <c r="D22" s="113">
        <v>0.71852977753212655</v>
      </c>
      <c r="E22" s="115">
        <v>52</v>
      </c>
      <c r="F22" s="114">
        <v>40</v>
      </c>
      <c r="G22" s="114">
        <v>93</v>
      </c>
      <c r="H22" s="114">
        <v>35</v>
      </c>
      <c r="I22" s="140">
        <v>60</v>
      </c>
      <c r="J22" s="115">
        <v>-8</v>
      </c>
      <c r="K22" s="116">
        <v>-13.333333333333334</v>
      </c>
    </row>
    <row r="23" spans="1:11" ht="14.1" customHeight="1" x14ac:dyDescent="0.2">
      <c r="A23" s="306">
        <v>23</v>
      </c>
      <c r="B23" s="307" t="s">
        <v>240</v>
      </c>
      <c r="C23" s="308"/>
      <c r="D23" s="113">
        <v>0.5803509741605638</v>
      </c>
      <c r="E23" s="115">
        <v>42</v>
      </c>
      <c r="F23" s="114">
        <v>20</v>
      </c>
      <c r="G23" s="114">
        <v>44</v>
      </c>
      <c r="H23" s="114">
        <v>42</v>
      </c>
      <c r="I23" s="140">
        <v>48</v>
      </c>
      <c r="J23" s="115">
        <v>-6</v>
      </c>
      <c r="K23" s="116">
        <v>-12.5</v>
      </c>
    </row>
    <row r="24" spans="1:11" ht="14.1" customHeight="1" x14ac:dyDescent="0.2">
      <c r="A24" s="306">
        <v>24</v>
      </c>
      <c r="B24" s="307" t="s">
        <v>241</v>
      </c>
      <c r="C24" s="308"/>
      <c r="D24" s="113">
        <v>2.1279535719220672</v>
      </c>
      <c r="E24" s="115">
        <v>154</v>
      </c>
      <c r="F24" s="114">
        <v>79</v>
      </c>
      <c r="G24" s="114">
        <v>200</v>
      </c>
      <c r="H24" s="114">
        <v>155</v>
      </c>
      <c r="I24" s="140">
        <v>190</v>
      </c>
      <c r="J24" s="115">
        <v>-36</v>
      </c>
      <c r="K24" s="116">
        <v>-18.94736842105263</v>
      </c>
    </row>
    <row r="25" spans="1:11" ht="14.1" customHeight="1" x14ac:dyDescent="0.2">
      <c r="A25" s="306">
        <v>25</v>
      </c>
      <c r="B25" s="307" t="s">
        <v>242</v>
      </c>
      <c r="C25" s="308"/>
      <c r="D25" s="113">
        <v>4.601354152273041</v>
      </c>
      <c r="E25" s="115">
        <v>333</v>
      </c>
      <c r="F25" s="114">
        <v>184</v>
      </c>
      <c r="G25" s="114">
        <v>457</v>
      </c>
      <c r="H25" s="114">
        <v>267</v>
      </c>
      <c r="I25" s="140">
        <v>376</v>
      </c>
      <c r="J25" s="115">
        <v>-43</v>
      </c>
      <c r="K25" s="116">
        <v>-11.436170212765957</v>
      </c>
    </row>
    <row r="26" spans="1:11" ht="14.1" customHeight="1" x14ac:dyDescent="0.2">
      <c r="A26" s="306">
        <v>26</v>
      </c>
      <c r="B26" s="307" t="s">
        <v>243</v>
      </c>
      <c r="C26" s="308"/>
      <c r="D26" s="113">
        <v>2.8050297084427247</v>
      </c>
      <c r="E26" s="115">
        <v>203</v>
      </c>
      <c r="F26" s="114">
        <v>119</v>
      </c>
      <c r="G26" s="114">
        <v>307</v>
      </c>
      <c r="H26" s="114">
        <v>161</v>
      </c>
      <c r="I26" s="140">
        <v>224</v>
      </c>
      <c r="J26" s="115">
        <v>-21</v>
      </c>
      <c r="K26" s="116">
        <v>-9.375</v>
      </c>
    </row>
    <row r="27" spans="1:11" ht="14.1" customHeight="1" x14ac:dyDescent="0.2">
      <c r="A27" s="306">
        <v>27</v>
      </c>
      <c r="B27" s="307" t="s">
        <v>244</v>
      </c>
      <c r="C27" s="308"/>
      <c r="D27" s="113">
        <v>1.2988807516926903</v>
      </c>
      <c r="E27" s="115">
        <v>94</v>
      </c>
      <c r="F27" s="114">
        <v>70</v>
      </c>
      <c r="G27" s="114">
        <v>116</v>
      </c>
      <c r="H27" s="114">
        <v>102</v>
      </c>
      <c r="I27" s="140">
        <v>107</v>
      </c>
      <c r="J27" s="115">
        <v>-13</v>
      </c>
      <c r="K27" s="116">
        <v>-12.149532710280374</v>
      </c>
    </row>
    <row r="28" spans="1:11" ht="14.1" customHeight="1" x14ac:dyDescent="0.2">
      <c r="A28" s="306">
        <v>28</v>
      </c>
      <c r="B28" s="307" t="s">
        <v>245</v>
      </c>
      <c r="C28" s="308"/>
      <c r="D28" s="113">
        <v>0.17963244438303164</v>
      </c>
      <c r="E28" s="115">
        <v>13</v>
      </c>
      <c r="F28" s="114">
        <v>4</v>
      </c>
      <c r="G28" s="114" t="s">
        <v>513</v>
      </c>
      <c r="H28" s="114" t="s">
        <v>513</v>
      </c>
      <c r="I28" s="140">
        <v>7</v>
      </c>
      <c r="J28" s="115">
        <v>6</v>
      </c>
      <c r="K28" s="116">
        <v>85.714285714285708</v>
      </c>
    </row>
    <row r="29" spans="1:11" ht="14.1" customHeight="1" x14ac:dyDescent="0.2">
      <c r="A29" s="306">
        <v>29</v>
      </c>
      <c r="B29" s="307" t="s">
        <v>246</v>
      </c>
      <c r="C29" s="308"/>
      <c r="D29" s="113">
        <v>3.4406522039519136</v>
      </c>
      <c r="E29" s="115">
        <v>249</v>
      </c>
      <c r="F29" s="114">
        <v>256</v>
      </c>
      <c r="G29" s="114">
        <v>286</v>
      </c>
      <c r="H29" s="114">
        <v>279</v>
      </c>
      <c r="I29" s="140">
        <v>321</v>
      </c>
      <c r="J29" s="115">
        <v>-72</v>
      </c>
      <c r="K29" s="116">
        <v>-22.429906542056074</v>
      </c>
    </row>
    <row r="30" spans="1:11" ht="14.1" customHeight="1" x14ac:dyDescent="0.2">
      <c r="A30" s="306" t="s">
        <v>247</v>
      </c>
      <c r="B30" s="307" t="s">
        <v>248</v>
      </c>
      <c r="C30" s="308"/>
      <c r="D30" s="113" t="s">
        <v>513</v>
      </c>
      <c r="E30" s="115" t="s">
        <v>513</v>
      </c>
      <c r="F30" s="114" t="s">
        <v>513</v>
      </c>
      <c r="G30" s="114">
        <v>67</v>
      </c>
      <c r="H30" s="114" t="s">
        <v>513</v>
      </c>
      <c r="I30" s="140">
        <v>63</v>
      </c>
      <c r="J30" s="115" t="s">
        <v>513</v>
      </c>
      <c r="K30" s="116" t="s">
        <v>513</v>
      </c>
    </row>
    <row r="31" spans="1:11" ht="14.1" customHeight="1" x14ac:dyDescent="0.2">
      <c r="A31" s="306" t="s">
        <v>249</v>
      </c>
      <c r="B31" s="307" t="s">
        <v>250</v>
      </c>
      <c r="C31" s="308"/>
      <c r="D31" s="113">
        <v>2.8603012297913502</v>
      </c>
      <c r="E31" s="115">
        <v>207</v>
      </c>
      <c r="F31" s="114">
        <v>207</v>
      </c>
      <c r="G31" s="114">
        <v>215</v>
      </c>
      <c r="H31" s="114">
        <v>232</v>
      </c>
      <c r="I31" s="140">
        <v>254</v>
      </c>
      <c r="J31" s="115">
        <v>-47</v>
      </c>
      <c r="K31" s="116">
        <v>-18.503937007874015</v>
      </c>
    </row>
    <row r="32" spans="1:11" ht="14.1" customHeight="1" x14ac:dyDescent="0.2">
      <c r="A32" s="306">
        <v>31</v>
      </c>
      <c r="B32" s="307" t="s">
        <v>251</v>
      </c>
      <c r="C32" s="308"/>
      <c r="D32" s="113">
        <v>0.48362581180046982</v>
      </c>
      <c r="E32" s="115">
        <v>35</v>
      </c>
      <c r="F32" s="114">
        <v>29</v>
      </c>
      <c r="G32" s="114">
        <v>34</v>
      </c>
      <c r="H32" s="114">
        <v>46</v>
      </c>
      <c r="I32" s="140">
        <v>46</v>
      </c>
      <c r="J32" s="115">
        <v>-11</v>
      </c>
      <c r="K32" s="116">
        <v>-23.913043478260871</v>
      </c>
    </row>
    <row r="33" spans="1:11" ht="14.1" customHeight="1" x14ac:dyDescent="0.2">
      <c r="A33" s="306">
        <v>32</v>
      </c>
      <c r="B33" s="307" t="s">
        <v>252</v>
      </c>
      <c r="C33" s="308"/>
      <c r="D33" s="113">
        <v>2.3352217769794112</v>
      </c>
      <c r="E33" s="115">
        <v>169</v>
      </c>
      <c r="F33" s="114">
        <v>119</v>
      </c>
      <c r="G33" s="114">
        <v>255</v>
      </c>
      <c r="H33" s="114">
        <v>241</v>
      </c>
      <c r="I33" s="140">
        <v>185</v>
      </c>
      <c r="J33" s="115">
        <v>-16</v>
      </c>
      <c r="K33" s="116">
        <v>-8.6486486486486491</v>
      </c>
    </row>
    <row r="34" spans="1:11" ht="14.1" customHeight="1" x14ac:dyDescent="0.2">
      <c r="A34" s="306">
        <v>33</v>
      </c>
      <c r="B34" s="307" t="s">
        <v>253</v>
      </c>
      <c r="C34" s="308"/>
      <c r="D34" s="113">
        <v>1.879231725853254</v>
      </c>
      <c r="E34" s="115">
        <v>136</v>
      </c>
      <c r="F34" s="114">
        <v>68</v>
      </c>
      <c r="G34" s="114">
        <v>160</v>
      </c>
      <c r="H34" s="114">
        <v>109</v>
      </c>
      <c r="I34" s="140">
        <v>128</v>
      </c>
      <c r="J34" s="115">
        <v>8</v>
      </c>
      <c r="K34" s="116">
        <v>6.25</v>
      </c>
    </row>
    <row r="35" spans="1:11" ht="14.1" customHeight="1" x14ac:dyDescent="0.2">
      <c r="A35" s="306">
        <v>34</v>
      </c>
      <c r="B35" s="307" t="s">
        <v>254</v>
      </c>
      <c r="C35" s="308"/>
      <c r="D35" s="113">
        <v>2.2523144949564737</v>
      </c>
      <c r="E35" s="115">
        <v>163</v>
      </c>
      <c r="F35" s="114">
        <v>124</v>
      </c>
      <c r="G35" s="114">
        <v>205</v>
      </c>
      <c r="H35" s="114">
        <v>159</v>
      </c>
      <c r="I35" s="140">
        <v>186</v>
      </c>
      <c r="J35" s="115">
        <v>-23</v>
      </c>
      <c r="K35" s="116">
        <v>-12.365591397849462</v>
      </c>
    </row>
    <row r="36" spans="1:11" ht="14.1" customHeight="1" x14ac:dyDescent="0.2">
      <c r="A36" s="306">
        <v>41</v>
      </c>
      <c r="B36" s="307" t="s">
        <v>255</v>
      </c>
      <c r="C36" s="308"/>
      <c r="D36" s="113">
        <v>0.62180461517203256</v>
      </c>
      <c r="E36" s="115">
        <v>45</v>
      </c>
      <c r="F36" s="114">
        <v>43</v>
      </c>
      <c r="G36" s="114">
        <v>79</v>
      </c>
      <c r="H36" s="114">
        <v>37</v>
      </c>
      <c r="I36" s="140">
        <v>58</v>
      </c>
      <c r="J36" s="115">
        <v>-13</v>
      </c>
      <c r="K36" s="116">
        <v>-22.413793103448278</v>
      </c>
    </row>
    <row r="37" spans="1:11" ht="14.1" customHeight="1" x14ac:dyDescent="0.2">
      <c r="A37" s="306">
        <v>42</v>
      </c>
      <c r="B37" s="307" t="s">
        <v>256</v>
      </c>
      <c r="C37" s="308"/>
      <c r="D37" s="113">
        <v>0.23490396573165676</v>
      </c>
      <c r="E37" s="115">
        <v>17</v>
      </c>
      <c r="F37" s="114">
        <v>6</v>
      </c>
      <c r="G37" s="114">
        <v>16</v>
      </c>
      <c r="H37" s="114">
        <v>12</v>
      </c>
      <c r="I37" s="140">
        <v>7</v>
      </c>
      <c r="J37" s="115">
        <v>10</v>
      </c>
      <c r="K37" s="116">
        <v>142.85714285714286</v>
      </c>
    </row>
    <row r="38" spans="1:11" ht="14.1" customHeight="1" x14ac:dyDescent="0.2">
      <c r="A38" s="306">
        <v>43</v>
      </c>
      <c r="B38" s="307" t="s">
        <v>257</v>
      </c>
      <c r="C38" s="308"/>
      <c r="D38" s="113">
        <v>1.7410529224816913</v>
      </c>
      <c r="E38" s="115">
        <v>126</v>
      </c>
      <c r="F38" s="114">
        <v>84</v>
      </c>
      <c r="G38" s="114">
        <v>189</v>
      </c>
      <c r="H38" s="114">
        <v>97</v>
      </c>
      <c r="I38" s="140">
        <v>87</v>
      </c>
      <c r="J38" s="115">
        <v>39</v>
      </c>
      <c r="K38" s="116">
        <v>44.827586206896555</v>
      </c>
    </row>
    <row r="39" spans="1:11" ht="14.1" customHeight="1" x14ac:dyDescent="0.2">
      <c r="A39" s="306">
        <v>51</v>
      </c>
      <c r="B39" s="307" t="s">
        <v>258</v>
      </c>
      <c r="C39" s="308"/>
      <c r="D39" s="113">
        <v>11.662291004559901</v>
      </c>
      <c r="E39" s="115">
        <v>844</v>
      </c>
      <c r="F39" s="114">
        <v>696</v>
      </c>
      <c r="G39" s="114">
        <v>907</v>
      </c>
      <c r="H39" s="114">
        <v>709</v>
      </c>
      <c r="I39" s="140">
        <v>674</v>
      </c>
      <c r="J39" s="115">
        <v>170</v>
      </c>
      <c r="K39" s="116">
        <v>25.222551928783382</v>
      </c>
    </row>
    <row r="40" spans="1:11" ht="14.1" customHeight="1" x14ac:dyDescent="0.2">
      <c r="A40" s="306" t="s">
        <v>259</v>
      </c>
      <c r="B40" s="307" t="s">
        <v>260</v>
      </c>
      <c r="C40" s="308"/>
      <c r="D40" s="113">
        <v>11.275390355119525</v>
      </c>
      <c r="E40" s="115">
        <v>816</v>
      </c>
      <c r="F40" s="114">
        <v>670</v>
      </c>
      <c r="G40" s="114">
        <v>849</v>
      </c>
      <c r="H40" s="114">
        <v>685</v>
      </c>
      <c r="I40" s="140">
        <v>643</v>
      </c>
      <c r="J40" s="115">
        <v>173</v>
      </c>
      <c r="K40" s="116">
        <v>26.905132192846033</v>
      </c>
    </row>
    <row r="41" spans="1:11" ht="14.1" customHeight="1" x14ac:dyDescent="0.2">
      <c r="A41" s="306"/>
      <c r="B41" s="307" t="s">
        <v>261</v>
      </c>
      <c r="C41" s="308"/>
      <c r="D41" s="113">
        <v>8.7052646124084561</v>
      </c>
      <c r="E41" s="115">
        <v>630</v>
      </c>
      <c r="F41" s="114">
        <v>444</v>
      </c>
      <c r="G41" s="114">
        <v>606</v>
      </c>
      <c r="H41" s="114">
        <v>564</v>
      </c>
      <c r="I41" s="140">
        <v>507</v>
      </c>
      <c r="J41" s="115">
        <v>123</v>
      </c>
      <c r="K41" s="116">
        <v>24.260355029585799</v>
      </c>
    </row>
    <row r="42" spans="1:11" ht="14.1" customHeight="1" x14ac:dyDescent="0.2">
      <c r="A42" s="306">
        <v>52</v>
      </c>
      <c r="B42" s="307" t="s">
        <v>262</v>
      </c>
      <c r="C42" s="308"/>
      <c r="D42" s="113">
        <v>4.1453641011468845</v>
      </c>
      <c r="E42" s="115">
        <v>300</v>
      </c>
      <c r="F42" s="114">
        <v>277</v>
      </c>
      <c r="G42" s="114">
        <v>330</v>
      </c>
      <c r="H42" s="114">
        <v>290</v>
      </c>
      <c r="I42" s="140">
        <v>353</v>
      </c>
      <c r="J42" s="115">
        <v>-53</v>
      </c>
      <c r="K42" s="116">
        <v>-15.014164305949009</v>
      </c>
    </row>
    <row r="43" spans="1:11" ht="14.1" customHeight="1" x14ac:dyDescent="0.2">
      <c r="A43" s="306" t="s">
        <v>263</v>
      </c>
      <c r="B43" s="307" t="s">
        <v>264</v>
      </c>
      <c r="C43" s="308"/>
      <c r="D43" s="113">
        <v>3.5788310073234766</v>
      </c>
      <c r="E43" s="115">
        <v>259</v>
      </c>
      <c r="F43" s="114">
        <v>247</v>
      </c>
      <c r="G43" s="114">
        <v>297</v>
      </c>
      <c r="H43" s="114">
        <v>256</v>
      </c>
      <c r="I43" s="140">
        <v>314</v>
      </c>
      <c r="J43" s="115">
        <v>-55</v>
      </c>
      <c r="K43" s="116">
        <v>-17.515923566878982</v>
      </c>
    </row>
    <row r="44" spans="1:11" ht="14.1" customHeight="1" x14ac:dyDescent="0.2">
      <c r="A44" s="306">
        <v>53</v>
      </c>
      <c r="B44" s="307" t="s">
        <v>265</v>
      </c>
      <c r="C44" s="308"/>
      <c r="D44" s="113">
        <v>0.99488738427525214</v>
      </c>
      <c r="E44" s="115">
        <v>72</v>
      </c>
      <c r="F44" s="114">
        <v>99</v>
      </c>
      <c r="G44" s="114">
        <v>183</v>
      </c>
      <c r="H44" s="114">
        <v>101</v>
      </c>
      <c r="I44" s="140">
        <v>88</v>
      </c>
      <c r="J44" s="115">
        <v>-16</v>
      </c>
      <c r="K44" s="116">
        <v>-18.181818181818183</v>
      </c>
    </row>
    <row r="45" spans="1:11" ht="14.1" customHeight="1" x14ac:dyDescent="0.2">
      <c r="A45" s="306" t="s">
        <v>266</v>
      </c>
      <c r="B45" s="307" t="s">
        <v>267</v>
      </c>
      <c r="C45" s="308"/>
      <c r="D45" s="113">
        <v>0.95343374326378338</v>
      </c>
      <c r="E45" s="115">
        <v>69</v>
      </c>
      <c r="F45" s="114">
        <v>97</v>
      </c>
      <c r="G45" s="114">
        <v>176</v>
      </c>
      <c r="H45" s="114">
        <v>98</v>
      </c>
      <c r="I45" s="140">
        <v>83</v>
      </c>
      <c r="J45" s="115">
        <v>-14</v>
      </c>
      <c r="K45" s="116">
        <v>-16.867469879518072</v>
      </c>
    </row>
    <row r="46" spans="1:11" ht="14.1" customHeight="1" x14ac:dyDescent="0.2">
      <c r="A46" s="306">
        <v>54</v>
      </c>
      <c r="B46" s="307" t="s">
        <v>268</v>
      </c>
      <c r="C46" s="308"/>
      <c r="D46" s="113">
        <v>3.5650131269863201</v>
      </c>
      <c r="E46" s="115">
        <v>258</v>
      </c>
      <c r="F46" s="114">
        <v>177</v>
      </c>
      <c r="G46" s="114">
        <v>226</v>
      </c>
      <c r="H46" s="114">
        <v>201</v>
      </c>
      <c r="I46" s="140">
        <v>222</v>
      </c>
      <c r="J46" s="115">
        <v>36</v>
      </c>
      <c r="K46" s="116">
        <v>16.216216216216218</v>
      </c>
    </row>
    <row r="47" spans="1:11" ht="14.1" customHeight="1" x14ac:dyDescent="0.2">
      <c r="A47" s="306">
        <v>61</v>
      </c>
      <c r="B47" s="307" t="s">
        <v>269</v>
      </c>
      <c r="C47" s="308"/>
      <c r="D47" s="113">
        <v>2.2523144949564737</v>
      </c>
      <c r="E47" s="115">
        <v>163</v>
      </c>
      <c r="F47" s="114">
        <v>133</v>
      </c>
      <c r="G47" s="114">
        <v>242</v>
      </c>
      <c r="H47" s="114">
        <v>151</v>
      </c>
      <c r="I47" s="140">
        <v>189</v>
      </c>
      <c r="J47" s="115">
        <v>-26</v>
      </c>
      <c r="K47" s="116">
        <v>-13.756613756613756</v>
      </c>
    </row>
    <row r="48" spans="1:11" ht="14.1" customHeight="1" x14ac:dyDescent="0.2">
      <c r="A48" s="306">
        <v>62</v>
      </c>
      <c r="B48" s="307" t="s">
        <v>270</v>
      </c>
      <c r="C48" s="308"/>
      <c r="D48" s="113">
        <v>6.6187646814978578</v>
      </c>
      <c r="E48" s="115">
        <v>479</v>
      </c>
      <c r="F48" s="114">
        <v>527</v>
      </c>
      <c r="G48" s="114">
        <v>806</v>
      </c>
      <c r="H48" s="114">
        <v>583</v>
      </c>
      <c r="I48" s="140">
        <v>533</v>
      </c>
      <c r="J48" s="115">
        <v>-54</v>
      </c>
      <c r="K48" s="116">
        <v>-10.131332082551594</v>
      </c>
    </row>
    <row r="49" spans="1:11" ht="14.1" customHeight="1" x14ac:dyDescent="0.2">
      <c r="A49" s="306">
        <v>63</v>
      </c>
      <c r="B49" s="307" t="s">
        <v>271</v>
      </c>
      <c r="C49" s="308"/>
      <c r="D49" s="113">
        <v>3.2333839988945696</v>
      </c>
      <c r="E49" s="115">
        <v>234</v>
      </c>
      <c r="F49" s="114">
        <v>220</v>
      </c>
      <c r="G49" s="114">
        <v>288</v>
      </c>
      <c r="H49" s="114">
        <v>297</v>
      </c>
      <c r="I49" s="140">
        <v>280</v>
      </c>
      <c r="J49" s="115">
        <v>-46</v>
      </c>
      <c r="K49" s="116">
        <v>-16.428571428571427</v>
      </c>
    </row>
    <row r="50" spans="1:11" ht="14.1" customHeight="1" x14ac:dyDescent="0.2">
      <c r="A50" s="306" t="s">
        <v>272</v>
      </c>
      <c r="B50" s="307" t="s">
        <v>273</v>
      </c>
      <c r="C50" s="308"/>
      <c r="D50" s="113">
        <v>0.40071852977753214</v>
      </c>
      <c r="E50" s="115">
        <v>29</v>
      </c>
      <c r="F50" s="114">
        <v>24</v>
      </c>
      <c r="G50" s="114">
        <v>40</v>
      </c>
      <c r="H50" s="114">
        <v>34</v>
      </c>
      <c r="I50" s="140">
        <v>17</v>
      </c>
      <c r="J50" s="115">
        <v>12</v>
      </c>
      <c r="K50" s="116">
        <v>70.588235294117652</v>
      </c>
    </row>
    <row r="51" spans="1:11" ht="14.1" customHeight="1" x14ac:dyDescent="0.2">
      <c r="A51" s="306" t="s">
        <v>274</v>
      </c>
      <c r="B51" s="307" t="s">
        <v>275</v>
      </c>
      <c r="C51" s="308"/>
      <c r="D51" s="113">
        <v>2.5563078623739117</v>
      </c>
      <c r="E51" s="115">
        <v>185</v>
      </c>
      <c r="F51" s="114">
        <v>168</v>
      </c>
      <c r="G51" s="114">
        <v>205</v>
      </c>
      <c r="H51" s="114">
        <v>242</v>
      </c>
      <c r="I51" s="140">
        <v>227</v>
      </c>
      <c r="J51" s="115">
        <v>-42</v>
      </c>
      <c r="K51" s="116">
        <v>-18.502202643171806</v>
      </c>
    </row>
    <row r="52" spans="1:11" ht="14.1" customHeight="1" x14ac:dyDescent="0.2">
      <c r="A52" s="306">
        <v>71</v>
      </c>
      <c r="B52" s="307" t="s">
        <v>276</v>
      </c>
      <c r="C52" s="308"/>
      <c r="D52" s="113">
        <v>10.197595688821334</v>
      </c>
      <c r="E52" s="115">
        <v>738</v>
      </c>
      <c r="F52" s="114">
        <v>455</v>
      </c>
      <c r="G52" s="114">
        <v>784</v>
      </c>
      <c r="H52" s="114">
        <v>562</v>
      </c>
      <c r="I52" s="140">
        <v>687</v>
      </c>
      <c r="J52" s="115">
        <v>51</v>
      </c>
      <c r="K52" s="116">
        <v>7.4235807860262009</v>
      </c>
    </row>
    <row r="53" spans="1:11" ht="14.1" customHeight="1" x14ac:dyDescent="0.2">
      <c r="A53" s="306" t="s">
        <v>277</v>
      </c>
      <c r="B53" s="307" t="s">
        <v>278</v>
      </c>
      <c r="C53" s="308"/>
      <c r="D53" s="113">
        <v>3.1504767168716321</v>
      </c>
      <c r="E53" s="115">
        <v>228</v>
      </c>
      <c r="F53" s="114">
        <v>144</v>
      </c>
      <c r="G53" s="114">
        <v>246</v>
      </c>
      <c r="H53" s="114">
        <v>161</v>
      </c>
      <c r="I53" s="140">
        <v>199</v>
      </c>
      <c r="J53" s="115">
        <v>29</v>
      </c>
      <c r="K53" s="116">
        <v>14.572864321608041</v>
      </c>
    </row>
    <row r="54" spans="1:11" ht="14.1" customHeight="1" x14ac:dyDescent="0.2">
      <c r="A54" s="306" t="s">
        <v>279</v>
      </c>
      <c r="B54" s="307" t="s">
        <v>280</v>
      </c>
      <c r="C54" s="308"/>
      <c r="D54" s="113">
        <v>6.0660494680116068</v>
      </c>
      <c r="E54" s="115">
        <v>439</v>
      </c>
      <c r="F54" s="114">
        <v>271</v>
      </c>
      <c r="G54" s="114">
        <v>478</v>
      </c>
      <c r="H54" s="114">
        <v>356</v>
      </c>
      <c r="I54" s="140">
        <v>437</v>
      </c>
      <c r="J54" s="115">
        <v>2</v>
      </c>
      <c r="K54" s="116">
        <v>0.45766590389016021</v>
      </c>
    </row>
    <row r="55" spans="1:11" ht="14.1" customHeight="1" x14ac:dyDescent="0.2">
      <c r="A55" s="306">
        <v>72</v>
      </c>
      <c r="B55" s="307" t="s">
        <v>281</v>
      </c>
      <c r="C55" s="308"/>
      <c r="D55" s="113">
        <v>2.1003178112477547</v>
      </c>
      <c r="E55" s="115">
        <v>152</v>
      </c>
      <c r="F55" s="114">
        <v>139</v>
      </c>
      <c r="G55" s="114">
        <v>225</v>
      </c>
      <c r="H55" s="114">
        <v>116</v>
      </c>
      <c r="I55" s="140">
        <v>151</v>
      </c>
      <c r="J55" s="115">
        <v>1</v>
      </c>
      <c r="K55" s="116">
        <v>0.66225165562913912</v>
      </c>
    </row>
    <row r="56" spans="1:11" ht="14.1" customHeight="1" x14ac:dyDescent="0.2">
      <c r="A56" s="306" t="s">
        <v>282</v>
      </c>
      <c r="B56" s="307" t="s">
        <v>283</v>
      </c>
      <c r="C56" s="308"/>
      <c r="D56" s="113">
        <v>0.81525493989222053</v>
      </c>
      <c r="E56" s="115">
        <v>59</v>
      </c>
      <c r="F56" s="114">
        <v>74</v>
      </c>
      <c r="G56" s="114">
        <v>112</v>
      </c>
      <c r="H56" s="114">
        <v>31</v>
      </c>
      <c r="I56" s="140">
        <v>58</v>
      </c>
      <c r="J56" s="115">
        <v>1</v>
      </c>
      <c r="K56" s="116">
        <v>1.7241379310344827</v>
      </c>
    </row>
    <row r="57" spans="1:11" ht="14.1" customHeight="1" x14ac:dyDescent="0.2">
      <c r="A57" s="306" t="s">
        <v>284</v>
      </c>
      <c r="B57" s="307" t="s">
        <v>285</v>
      </c>
      <c r="C57" s="308"/>
      <c r="D57" s="113">
        <v>0.77380129888075166</v>
      </c>
      <c r="E57" s="115">
        <v>56</v>
      </c>
      <c r="F57" s="114">
        <v>36</v>
      </c>
      <c r="G57" s="114">
        <v>61</v>
      </c>
      <c r="H57" s="114">
        <v>44</v>
      </c>
      <c r="I57" s="140">
        <v>49</v>
      </c>
      <c r="J57" s="115">
        <v>7</v>
      </c>
      <c r="K57" s="116">
        <v>14.285714285714286</v>
      </c>
    </row>
    <row r="58" spans="1:11" ht="14.1" customHeight="1" x14ac:dyDescent="0.2">
      <c r="A58" s="306">
        <v>73</v>
      </c>
      <c r="B58" s="307" t="s">
        <v>286</v>
      </c>
      <c r="C58" s="308"/>
      <c r="D58" s="113">
        <v>1.920685366864723</v>
      </c>
      <c r="E58" s="115">
        <v>139</v>
      </c>
      <c r="F58" s="114">
        <v>153</v>
      </c>
      <c r="G58" s="114">
        <v>287</v>
      </c>
      <c r="H58" s="114">
        <v>164</v>
      </c>
      <c r="I58" s="140">
        <v>144</v>
      </c>
      <c r="J58" s="115">
        <v>-5</v>
      </c>
      <c r="K58" s="116">
        <v>-3.4722222222222223</v>
      </c>
    </row>
    <row r="59" spans="1:11" ht="14.1" customHeight="1" x14ac:dyDescent="0.2">
      <c r="A59" s="306" t="s">
        <v>287</v>
      </c>
      <c r="B59" s="307" t="s">
        <v>288</v>
      </c>
      <c r="C59" s="308"/>
      <c r="D59" s="113">
        <v>1.6028741191101286</v>
      </c>
      <c r="E59" s="115">
        <v>116</v>
      </c>
      <c r="F59" s="114">
        <v>121</v>
      </c>
      <c r="G59" s="114">
        <v>222</v>
      </c>
      <c r="H59" s="114">
        <v>124</v>
      </c>
      <c r="I59" s="140">
        <v>93</v>
      </c>
      <c r="J59" s="115">
        <v>23</v>
      </c>
      <c r="K59" s="116">
        <v>24.731182795698924</v>
      </c>
    </row>
    <row r="60" spans="1:11" ht="14.1" customHeight="1" x14ac:dyDescent="0.2">
      <c r="A60" s="306">
        <v>81</v>
      </c>
      <c r="B60" s="307" t="s">
        <v>289</v>
      </c>
      <c r="C60" s="308"/>
      <c r="D60" s="113">
        <v>9.451430150614895</v>
      </c>
      <c r="E60" s="115">
        <v>684</v>
      </c>
      <c r="F60" s="114">
        <v>718</v>
      </c>
      <c r="G60" s="114">
        <v>740</v>
      </c>
      <c r="H60" s="114">
        <v>560</v>
      </c>
      <c r="I60" s="140">
        <v>767</v>
      </c>
      <c r="J60" s="115">
        <v>-83</v>
      </c>
      <c r="K60" s="116">
        <v>-10.821382007822686</v>
      </c>
    </row>
    <row r="61" spans="1:11" ht="14.1" customHeight="1" x14ac:dyDescent="0.2">
      <c r="A61" s="306" t="s">
        <v>290</v>
      </c>
      <c r="B61" s="307" t="s">
        <v>291</v>
      </c>
      <c r="C61" s="308"/>
      <c r="D61" s="113">
        <v>2.5148542213624432</v>
      </c>
      <c r="E61" s="115">
        <v>182</v>
      </c>
      <c r="F61" s="114">
        <v>144</v>
      </c>
      <c r="G61" s="114">
        <v>266</v>
      </c>
      <c r="H61" s="114">
        <v>107</v>
      </c>
      <c r="I61" s="140">
        <v>154</v>
      </c>
      <c r="J61" s="115">
        <v>28</v>
      </c>
      <c r="K61" s="116">
        <v>18.181818181818183</v>
      </c>
    </row>
    <row r="62" spans="1:11" ht="14.1" customHeight="1" x14ac:dyDescent="0.2">
      <c r="A62" s="306" t="s">
        <v>292</v>
      </c>
      <c r="B62" s="307" t="s">
        <v>293</v>
      </c>
      <c r="C62" s="308"/>
      <c r="D62" s="113">
        <v>3.3715628022661326</v>
      </c>
      <c r="E62" s="115">
        <v>244</v>
      </c>
      <c r="F62" s="114">
        <v>300</v>
      </c>
      <c r="G62" s="114">
        <v>272</v>
      </c>
      <c r="H62" s="114">
        <v>256</v>
      </c>
      <c r="I62" s="140">
        <v>188</v>
      </c>
      <c r="J62" s="115">
        <v>56</v>
      </c>
      <c r="K62" s="116">
        <v>29.787234042553191</v>
      </c>
    </row>
    <row r="63" spans="1:11" ht="14.1" customHeight="1" x14ac:dyDescent="0.2">
      <c r="A63" s="306"/>
      <c r="B63" s="307" t="s">
        <v>294</v>
      </c>
      <c r="C63" s="308"/>
      <c r="D63" s="113">
        <v>2.5010363410252867</v>
      </c>
      <c r="E63" s="115">
        <v>181</v>
      </c>
      <c r="F63" s="114">
        <v>280</v>
      </c>
      <c r="G63" s="114">
        <v>223</v>
      </c>
      <c r="H63" s="114">
        <v>234</v>
      </c>
      <c r="I63" s="140">
        <v>159</v>
      </c>
      <c r="J63" s="115">
        <v>22</v>
      </c>
      <c r="K63" s="116">
        <v>13.836477987421384</v>
      </c>
    </row>
    <row r="64" spans="1:11" ht="14.1" customHeight="1" x14ac:dyDescent="0.2">
      <c r="A64" s="306" t="s">
        <v>295</v>
      </c>
      <c r="B64" s="307" t="s">
        <v>296</v>
      </c>
      <c r="C64" s="308"/>
      <c r="D64" s="113">
        <v>1.8377780848417853</v>
      </c>
      <c r="E64" s="115">
        <v>133</v>
      </c>
      <c r="F64" s="114">
        <v>87</v>
      </c>
      <c r="G64" s="114">
        <v>76</v>
      </c>
      <c r="H64" s="114">
        <v>78</v>
      </c>
      <c r="I64" s="140">
        <v>104</v>
      </c>
      <c r="J64" s="115">
        <v>29</v>
      </c>
      <c r="K64" s="116">
        <v>27.884615384615383</v>
      </c>
    </row>
    <row r="65" spans="1:11" ht="14.1" customHeight="1" x14ac:dyDescent="0.2">
      <c r="A65" s="306" t="s">
        <v>297</v>
      </c>
      <c r="B65" s="307" t="s">
        <v>298</v>
      </c>
      <c r="C65" s="308"/>
      <c r="D65" s="113">
        <v>0.77380129888075166</v>
      </c>
      <c r="E65" s="115">
        <v>56</v>
      </c>
      <c r="F65" s="114">
        <v>67</v>
      </c>
      <c r="G65" s="114">
        <v>42</v>
      </c>
      <c r="H65" s="114">
        <v>61</v>
      </c>
      <c r="I65" s="140">
        <v>134</v>
      </c>
      <c r="J65" s="115">
        <v>-78</v>
      </c>
      <c r="K65" s="116">
        <v>-58.208955223880594</v>
      </c>
    </row>
    <row r="66" spans="1:11" ht="14.1" customHeight="1" x14ac:dyDescent="0.2">
      <c r="A66" s="306">
        <v>82</v>
      </c>
      <c r="B66" s="307" t="s">
        <v>299</v>
      </c>
      <c r="C66" s="308"/>
      <c r="D66" s="113">
        <v>4.0348210584496336</v>
      </c>
      <c r="E66" s="115">
        <v>292</v>
      </c>
      <c r="F66" s="114">
        <v>272</v>
      </c>
      <c r="G66" s="114">
        <v>439</v>
      </c>
      <c r="H66" s="114">
        <v>224</v>
      </c>
      <c r="I66" s="140">
        <v>264</v>
      </c>
      <c r="J66" s="115">
        <v>28</v>
      </c>
      <c r="K66" s="116">
        <v>10.606060606060606</v>
      </c>
    </row>
    <row r="67" spans="1:11" ht="14.1" customHeight="1" x14ac:dyDescent="0.2">
      <c r="A67" s="306" t="s">
        <v>300</v>
      </c>
      <c r="B67" s="307" t="s">
        <v>301</v>
      </c>
      <c r="C67" s="308"/>
      <c r="D67" s="113">
        <v>2.7635760674312562</v>
      </c>
      <c r="E67" s="115">
        <v>200</v>
      </c>
      <c r="F67" s="114">
        <v>217</v>
      </c>
      <c r="G67" s="114">
        <v>287</v>
      </c>
      <c r="H67" s="114">
        <v>156</v>
      </c>
      <c r="I67" s="140">
        <v>171</v>
      </c>
      <c r="J67" s="115">
        <v>29</v>
      </c>
      <c r="K67" s="116">
        <v>16.959064327485379</v>
      </c>
    </row>
    <row r="68" spans="1:11" ht="14.1" customHeight="1" x14ac:dyDescent="0.2">
      <c r="A68" s="306" t="s">
        <v>302</v>
      </c>
      <c r="B68" s="307" t="s">
        <v>303</v>
      </c>
      <c r="C68" s="308"/>
      <c r="D68" s="113">
        <v>0.84289070056653315</v>
      </c>
      <c r="E68" s="115">
        <v>61</v>
      </c>
      <c r="F68" s="114">
        <v>34</v>
      </c>
      <c r="G68" s="114">
        <v>101</v>
      </c>
      <c r="H68" s="114">
        <v>42</v>
      </c>
      <c r="I68" s="140">
        <v>68</v>
      </c>
      <c r="J68" s="115">
        <v>-7</v>
      </c>
      <c r="K68" s="116">
        <v>-10.294117647058824</v>
      </c>
    </row>
    <row r="69" spans="1:11" ht="14.1" customHeight="1" x14ac:dyDescent="0.2">
      <c r="A69" s="306">
        <v>83</v>
      </c>
      <c r="B69" s="307" t="s">
        <v>304</v>
      </c>
      <c r="C69" s="308"/>
      <c r="D69" s="113">
        <v>5.3060660494680114</v>
      </c>
      <c r="E69" s="115">
        <v>384</v>
      </c>
      <c r="F69" s="114">
        <v>286</v>
      </c>
      <c r="G69" s="114">
        <v>598</v>
      </c>
      <c r="H69" s="114">
        <v>240</v>
      </c>
      <c r="I69" s="140">
        <v>320</v>
      </c>
      <c r="J69" s="115">
        <v>64</v>
      </c>
      <c r="K69" s="116">
        <v>20</v>
      </c>
    </row>
    <row r="70" spans="1:11" ht="14.1" customHeight="1" x14ac:dyDescent="0.2">
      <c r="A70" s="306" t="s">
        <v>305</v>
      </c>
      <c r="B70" s="307" t="s">
        <v>306</v>
      </c>
      <c r="C70" s="308"/>
      <c r="D70" s="113">
        <v>4.4493574685643225</v>
      </c>
      <c r="E70" s="115">
        <v>322</v>
      </c>
      <c r="F70" s="114">
        <v>229</v>
      </c>
      <c r="G70" s="114">
        <v>531</v>
      </c>
      <c r="H70" s="114">
        <v>195</v>
      </c>
      <c r="I70" s="140">
        <v>261</v>
      </c>
      <c r="J70" s="115">
        <v>61</v>
      </c>
      <c r="K70" s="116">
        <v>23.371647509578544</v>
      </c>
    </row>
    <row r="71" spans="1:11" ht="14.1" customHeight="1" x14ac:dyDescent="0.2">
      <c r="A71" s="306"/>
      <c r="B71" s="307" t="s">
        <v>307</v>
      </c>
      <c r="C71" s="308"/>
      <c r="D71" s="113">
        <v>2.3766754179908802</v>
      </c>
      <c r="E71" s="115">
        <v>172</v>
      </c>
      <c r="F71" s="114">
        <v>118</v>
      </c>
      <c r="G71" s="114">
        <v>305</v>
      </c>
      <c r="H71" s="114">
        <v>99</v>
      </c>
      <c r="I71" s="140">
        <v>142</v>
      </c>
      <c r="J71" s="115">
        <v>30</v>
      </c>
      <c r="K71" s="116">
        <v>21.12676056338028</v>
      </c>
    </row>
    <row r="72" spans="1:11" ht="14.1" customHeight="1" x14ac:dyDescent="0.2">
      <c r="A72" s="306">
        <v>84</v>
      </c>
      <c r="B72" s="307" t="s">
        <v>308</v>
      </c>
      <c r="C72" s="308"/>
      <c r="D72" s="113">
        <v>5.1540693657592929</v>
      </c>
      <c r="E72" s="115">
        <v>373</v>
      </c>
      <c r="F72" s="114">
        <v>615</v>
      </c>
      <c r="G72" s="114">
        <v>464</v>
      </c>
      <c r="H72" s="114">
        <v>517</v>
      </c>
      <c r="I72" s="140">
        <v>422</v>
      </c>
      <c r="J72" s="115">
        <v>-49</v>
      </c>
      <c r="K72" s="116">
        <v>-11.611374407582938</v>
      </c>
    </row>
    <row r="73" spans="1:11" ht="14.1" customHeight="1" x14ac:dyDescent="0.2">
      <c r="A73" s="306" t="s">
        <v>309</v>
      </c>
      <c r="B73" s="307" t="s">
        <v>310</v>
      </c>
      <c r="C73" s="308"/>
      <c r="D73" s="113">
        <v>1.1468840679839714</v>
      </c>
      <c r="E73" s="115">
        <v>83</v>
      </c>
      <c r="F73" s="114">
        <v>54</v>
      </c>
      <c r="G73" s="114">
        <v>90</v>
      </c>
      <c r="H73" s="114">
        <v>38</v>
      </c>
      <c r="I73" s="140">
        <v>100</v>
      </c>
      <c r="J73" s="115">
        <v>-17</v>
      </c>
      <c r="K73" s="116">
        <v>-17</v>
      </c>
    </row>
    <row r="74" spans="1:11" ht="14.1" customHeight="1" x14ac:dyDescent="0.2">
      <c r="A74" s="306" t="s">
        <v>311</v>
      </c>
      <c r="B74" s="307" t="s">
        <v>312</v>
      </c>
      <c r="C74" s="308"/>
      <c r="D74" s="113">
        <v>0.11054304269725024</v>
      </c>
      <c r="E74" s="115">
        <v>8</v>
      </c>
      <c r="F74" s="114">
        <v>5</v>
      </c>
      <c r="G74" s="114">
        <v>27</v>
      </c>
      <c r="H74" s="114">
        <v>4</v>
      </c>
      <c r="I74" s="140">
        <v>16</v>
      </c>
      <c r="J74" s="115">
        <v>-8</v>
      </c>
      <c r="K74" s="116">
        <v>-50</v>
      </c>
    </row>
    <row r="75" spans="1:11" ht="14.1" customHeight="1" x14ac:dyDescent="0.2">
      <c r="A75" s="306" t="s">
        <v>313</v>
      </c>
      <c r="B75" s="307" t="s">
        <v>314</v>
      </c>
      <c r="C75" s="308"/>
      <c r="D75" s="113">
        <v>3.3024734005803511</v>
      </c>
      <c r="E75" s="115">
        <v>239</v>
      </c>
      <c r="F75" s="114">
        <v>520</v>
      </c>
      <c r="G75" s="114">
        <v>272</v>
      </c>
      <c r="H75" s="114">
        <v>444</v>
      </c>
      <c r="I75" s="140">
        <v>255</v>
      </c>
      <c r="J75" s="115">
        <v>-16</v>
      </c>
      <c r="K75" s="116">
        <v>-6.2745098039215685</v>
      </c>
    </row>
    <row r="76" spans="1:11" ht="14.1" customHeight="1" x14ac:dyDescent="0.2">
      <c r="A76" s="306">
        <v>91</v>
      </c>
      <c r="B76" s="307" t="s">
        <v>315</v>
      </c>
      <c r="C76" s="308"/>
      <c r="D76" s="113">
        <v>0.4283542904518447</v>
      </c>
      <c r="E76" s="115">
        <v>31</v>
      </c>
      <c r="F76" s="114">
        <v>29</v>
      </c>
      <c r="G76" s="114">
        <v>36</v>
      </c>
      <c r="H76" s="114">
        <v>21</v>
      </c>
      <c r="I76" s="140">
        <v>32</v>
      </c>
      <c r="J76" s="115">
        <v>-1</v>
      </c>
      <c r="K76" s="116">
        <v>-3.125</v>
      </c>
    </row>
    <row r="77" spans="1:11" ht="14.1" customHeight="1" x14ac:dyDescent="0.2">
      <c r="A77" s="306">
        <v>92</v>
      </c>
      <c r="B77" s="307" t="s">
        <v>316</v>
      </c>
      <c r="C77" s="308"/>
      <c r="D77" s="113">
        <v>1.0225231449495646</v>
      </c>
      <c r="E77" s="115">
        <v>74</v>
      </c>
      <c r="F77" s="114">
        <v>40</v>
      </c>
      <c r="G77" s="114">
        <v>60</v>
      </c>
      <c r="H77" s="114">
        <v>53</v>
      </c>
      <c r="I77" s="140">
        <v>80</v>
      </c>
      <c r="J77" s="115">
        <v>-6</v>
      </c>
      <c r="K77" s="116">
        <v>-7.5</v>
      </c>
    </row>
    <row r="78" spans="1:11" ht="14.1" customHeight="1" x14ac:dyDescent="0.2">
      <c r="A78" s="306">
        <v>93</v>
      </c>
      <c r="B78" s="307" t="s">
        <v>317</v>
      </c>
      <c r="C78" s="308"/>
      <c r="D78" s="113">
        <v>0.1381788033715628</v>
      </c>
      <c r="E78" s="115">
        <v>10</v>
      </c>
      <c r="F78" s="114">
        <v>3</v>
      </c>
      <c r="G78" s="114">
        <v>13</v>
      </c>
      <c r="H78" s="114">
        <v>8</v>
      </c>
      <c r="I78" s="140">
        <v>17</v>
      </c>
      <c r="J78" s="115">
        <v>-7</v>
      </c>
      <c r="K78" s="116">
        <v>-41.176470588235297</v>
      </c>
    </row>
    <row r="79" spans="1:11" ht="14.1" customHeight="1" x14ac:dyDescent="0.2">
      <c r="A79" s="306">
        <v>94</v>
      </c>
      <c r="B79" s="307" t="s">
        <v>318</v>
      </c>
      <c r="C79" s="308"/>
      <c r="D79" s="113">
        <v>0.45599005112615726</v>
      </c>
      <c r="E79" s="115">
        <v>33</v>
      </c>
      <c r="F79" s="114">
        <v>24</v>
      </c>
      <c r="G79" s="114">
        <v>109</v>
      </c>
      <c r="H79" s="114">
        <v>15</v>
      </c>
      <c r="I79" s="140">
        <v>38</v>
      </c>
      <c r="J79" s="115">
        <v>-5</v>
      </c>
      <c r="K79" s="116">
        <v>-13.157894736842104</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0.12436092303440652</v>
      </c>
      <c r="E81" s="143">
        <v>9</v>
      </c>
      <c r="F81" s="144">
        <v>5</v>
      </c>
      <c r="G81" s="144">
        <v>58</v>
      </c>
      <c r="H81" s="144">
        <v>6</v>
      </c>
      <c r="I81" s="145">
        <v>7</v>
      </c>
      <c r="J81" s="143">
        <v>2</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7661</v>
      </c>
      <c r="E11" s="114">
        <v>6382</v>
      </c>
      <c r="F11" s="114">
        <v>7812</v>
      </c>
      <c r="G11" s="114">
        <v>6621</v>
      </c>
      <c r="H11" s="140">
        <v>7266</v>
      </c>
      <c r="I11" s="115">
        <v>395</v>
      </c>
      <c r="J11" s="116">
        <v>5.4362785576658412</v>
      </c>
    </row>
    <row r="12" spans="1:15" s="110" customFormat="1" ht="24.95" customHeight="1" x14ac:dyDescent="0.2">
      <c r="A12" s="193" t="s">
        <v>132</v>
      </c>
      <c r="B12" s="194" t="s">
        <v>133</v>
      </c>
      <c r="C12" s="113">
        <v>0.37854066048818691</v>
      </c>
      <c r="D12" s="115">
        <v>29</v>
      </c>
      <c r="E12" s="114">
        <v>35</v>
      </c>
      <c r="F12" s="114">
        <v>48</v>
      </c>
      <c r="G12" s="114">
        <v>33</v>
      </c>
      <c r="H12" s="140">
        <v>35</v>
      </c>
      <c r="I12" s="115">
        <v>-6</v>
      </c>
      <c r="J12" s="116">
        <v>-17.142857142857142</v>
      </c>
    </row>
    <row r="13" spans="1:15" s="110" customFormat="1" ht="24.95" customHeight="1" x14ac:dyDescent="0.2">
      <c r="A13" s="193" t="s">
        <v>134</v>
      </c>
      <c r="B13" s="199" t="s">
        <v>214</v>
      </c>
      <c r="C13" s="113">
        <v>0.82234695209502673</v>
      </c>
      <c r="D13" s="115">
        <v>63</v>
      </c>
      <c r="E13" s="114">
        <v>68</v>
      </c>
      <c r="F13" s="114">
        <v>67</v>
      </c>
      <c r="G13" s="114">
        <v>48</v>
      </c>
      <c r="H13" s="140">
        <v>72</v>
      </c>
      <c r="I13" s="115">
        <v>-9</v>
      </c>
      <c r="J13" s="116">
        <v>-12.5</v>
      </c>
    </row>
    <row r="14" spans="1:15" s="287" customFormat="1" ht="24.95" customHeight="1" x14ac:dyDescent="0.2">
      <c r="A14" s="193" t="s">
        <v>215</v>
      </c>
      <c r="B14" s="199" t="s">
        <v>137</v>
      </c>
      <c r="C14" s="113">
        <v>10.651350998564157</v>
      </c>
      <c r="D14" s="115">
        <v>816</v>
      </c>
      <c r="E14" s="114">
        <v>736</v>
      </c>
      <c r="F14" s="114">
        <v>915</v>
      </c>
      <c r="G14" s="114">
        <v>701</v>
      </c>
      <c r="H14" s="140">
        <v>866</v>
      </c>
      <c r="I14" s="115">
        <v>-50</v>
      </c>
      <c r="J14" s="116">
        <v>-5.7736720554272516</v>
      </c>
      <c r="K14" s="110"/>
      <c r="L14" s="110"/>
      <c r="M14" s="110"/>
      <c r="N14" s="110"/>
      <c r="O14" s="110"/>
    </row>
    <row r="15" spans="1:15" s="110" customFormat="1" ht="24.95" customHeight="1" x14ac:dyDescent="0.2">
      <c r="A15" s="193" t="s">
        <v>216</v>
      </c>
      <c r="B15" s="199" t="s">
        <v>217</v>
      </c>
      <c r="C15" s="113">
        <v>2.2581908367053911</v>
      </c>
      <c r="D15" s="115">
        <v>173</v>
      </c>
      <c r="E15" s="114">
        <v>148</v>
      </c>
      <c r="F15" s="114">
        <v>226</v>
      </c>
      <c r="G15" s="114">
        <v>182</v>
      </c>
      <c r="H15" s="140">
        <v>167</v>
      </c>
      <c r="I15" s="115">
        <v>6</v>
      </c>
      <c r="J15" s="116">
        <v>3.5928143712574849</v>
      </c>
    </row>
    <row r="16" spans="1:15" s="287" customFormat="1" ht="24.95" customHeight="1" x14ac:dyDescent="0.2">
      <c r="A16" s="193" t="s">
        <v>218</v>
      </c>
      <c r="B16" s="199" t="s">
        <v>141</v>
      </c>
      <c r="C16" s="113">
        <v>6.7745725101161725</v>
      </c>
      <c r="D16" s="115">
        <v>519</v>
      </c>
      <c r="E16" s="114">
        <v>485</v>
      </c>
      <c r="F16" s="114">
        <v>570</v>
      </c>
      <c r="G16" s="114">
        <v>441</v>
      </c>
      <c r="H16" s="140">
        <v>600</v>
      </c>
      <c r="I16" s="115">
        <v>-81</v>
      </c>
      <c r="J16" s="116">
        <v>-13.5</v>
      </c>
      <c r="K16" s="110"/>
      <c r="L16" s="110"/>
      <c r="M16" s="110"/>
      <c r="N16" s="110"/>
      <c r="O16" s="110"/>
    </row>
    <row r="17" spans="1:15" s="110" customFormat="1" ht="24.95" customHeight="1" x14ac:dyDescent="0.2">
      <c r="A17" s="193" t="s">
        <v>142</v>
      </c>
      <c r="B17" s="199" t="s">
        <v>220</v>
      </c>
      <c r="C17" s="113">
        <v>1.6185876517425923</v>
      </c>
      <c r="D17" s="115">
        <v>124</v>
      </c>
      <c r="E17" s="114">
        <v>103</v>
      </c>
      <c r="F17" s="114">
        <v>119</v>
      </c>
      <c r="G17" s="114">
        <v>78</v>
      </c>
      <c r="H17" s="140">
        <v>99</v>
      </c>
      <c r="I17" s="115">
        <v>25</v>
      </c>
      <c r="J17" s="116">
        <v>25.252525252525253</v>
      </c>
    </row>
    <row r="18" spans="1:15" s="287" customFormat="1" ht="24.95" customHeight="1" x14ac:dyDescent="0.2">
      <c r="A18" s="201" t="s">
        <v>144</v>
      </c>
      <c r="B18" s="202" t="s">
        <v>145</v>
      </c>
      <c r="C18" s="113">
        <v>6.1088630727059128</v>
      </c>
      <c r="D18" s="115">
        <v>468</v>
      </c>
      <c r="E18" s="114">
        <v>461</v>
      </c>
      <c r="F18" s="114">
        <v>508</v>
      </c>
      <c r="G18" s="114">
        <v>427</v>
      </c>
      <c r="H18" s="140">
        <v>444</v>
      </c>
      <c r="I18" s="115">
        <v>24</v>
      </c>
      <c r="J18" s="116">
        <v>5.4054054054054053</v>
      </c>
      <c r="K18" s="110"/>
      <c r="L18" s="110"/>
      <c r="M18" s="110"/>
      <c r="N18" s="110"/>
      <c r="O18" s="110"/>
    </row>
    <row r="19" spans="1:15" s="110" customFormat="1" ht="24.95" customHeight="1" x14ac:dyDescent="0.2">
      <c r="A19" s="193" t="s">
        <v>146</v>
      </c>
      <c r="B19" s="199" t="s">
        <v>147</v>
      </c>
      <c r="C19" s="113">
        <v>13.87547317582561</v>
      </c>
      <c r="D19" s="115">
        <v>1063</v>
      </c>
      <c r="E19" s="114">
        <v>964</v>
      </c>
      <c r="F19" s="114">
        <v>1081</v>
      </c>
      <c r="G19" s="114">
        <v>1031</v>
      </c>
      <c r="H19" s="140">
        <v>1066</v>
      </c>
      <c r="I19" s="115">
        <v>-3</v>
      </c>
      <c r="J19" s="116">
        <v>-0.28142589118198874</v>
      </c>
    </row>
    <row r="20" spans="1:15" s="287" customFormat="1" ht="24.95" customHeight="1" x14ac:dyDescent="0.2">
      <c r="A20" s="193" t="s">
        <v>148</v>
      </c>
      <c r="B20" s="199" t="s">
        <v>149</v>
      </c>
      <c r="C20" s="113">
        <v>5.5475786450854976</v>
      </c>
      <c r="D20" s="115">
        <v>425</v>
      </c>
      <c r="E20" s="114">
        <v>416</v>
      </c>
      <c r="F20" s="114">
        <v>442</v>
      </c>
      <c r="G20" s="114">
        <v>423</v>
      </c>
      <c r="H20" s="140">
        <v>459</v>
      </c>
      <c r="I20" s="115">
        <v>-34</v>
      </c>
      <c r="J20" s="116">
        <v>-7.4074074074074074</v>
      </c>
      <c r="K20" s="110"/>
      <c r="L20" s="110"/>
      <c r="M20" s="110"/>
      <c r="N20" s="110"/>
      <c r="O20" s="110"/>
    </row>
    <row r="21" spans="1:15" s="110" customFormat="1" ht="24.95" customHeight="1" x14ac:dyDescent="0.2">
      <c r="A21" s="201" t="s">
        <v>150</v>
      </c>
      <c r="B21" s="202" t="s">
        <v>151</v>
      </c>
      <c r="C21" s="113">
        <v>5.8608536744550319</v>
      </c>
      <c r="D21" s="115">
        <v>449</v>
      </c>
      <c r="E21" s="114">
        <v>407</v>
      </c>
      <c r="F21" s="114">
        <v>396</v>
      </c>
      <c r="G21" s="114">
        <v>383</v>
      </c>
      <c r="H21" s="140">
        <v>371</v>
      </c>
      <c r="I21" s="115">
        <v>78</v>
      </c>
      <c r="J21" s="116">
        <v>21.024258760107816</v>
      </c>
    </row>
    <row r="22" spans="1:15" s="110" customFormat="1" ht="24.95" customHeight="1" x14ac:dyDescent="0.2">
      <c r="A22" s="201" t="s">
        <v>152</v>
      </c>
      <c r="B22" s="199" t="s">
        <v>153</v>
      </c>
      <c r="C22" s="113">
        <v>1.7752251664273593</v>
      </c>
      <c r="D22" s="115">
        <v>136</v>
      </c>
      <c r="E22" s="114">
        <v>79</v>
      </c>
      <c r="F22" s="114">
        <v>107</v>
      </c>
      <c r="G22" s="114">
        <v>94</v>
      </c>
      <c r="H22" s="140">
        <v>104</v>
      </c>
      <c r="I22" s="115">
        <v>32</v>
      </c>
      <c r="J22" s="116">
        <v>30.76923076923077</v>
      </c>
    </row>
    <row r="23" spans="1:15" s="110" customFormat="1" ht="24.95" customHeight="1" x14ac:dyDescent="0.2">
      <c r="A23" s="193" t="s">
        <v>154</v>
      </c>
      <c r="B23" s="199" t="s">
        <v>155</v>
      </c>
      <c r="C23" s="113">
        <v>1.6969064090849759</v>
      </c>
      <c r="D23" s="115">
        <v>130</v>
      </c>
      <c r="E23" s="114">
        <v>80</v>
      </c>
      <c r="F23" s="114">
        <v>98</v>
      </c>
      <c r="G23" s="114">
        <v>75</v>
      </c>
      <c r="H23" s="140">
        <v>145</v>
      </c>
      <c r="I23" s="115">
        <v>-15</v>
      </c>
      <c r="J23" s="116">
        <v>-10.344827586206897</v>
      </c>
    </row>
    <row r="24" spans="1:15" s="110" customFormat="1" ht="24.95" customHeight="1" x14ac:dyDescent="0.2">
      <c r="A24" s="193" t="s">
        <v>156</v>
      </c>
      <c r="B24" s="199" t="s">
        <v>221</v>
      </c>
      <c r="C24" s="113">
        <v>7.1531131706043594</v>
      </c>
      <c r="D24" s="115">
        <v>548</v>
      </c>
      <c r="E24" s="114">
        <v>321</v>
      </c>
      <c r="F24" s="114">
        <v>381</v>
      </c>
      <c r="G24" s="114">
        <v>401</v>
      </c>
      <c r="H24" s="140">
        <v>401</v>
      </c>
      <c r="I24" s="115">
        <v>147</v>
      </c>
      <c r="J24" s="116">
        <v>36.658354114713219</v>
      </c>
    </row>
    <row r="25" spans="1:15" s="110" customFormat="1" ht="24.95" customHeight="1" x14ac:dyDescent="0.2">
      <c r="A25" s="193" t="s">
        <v>222</v>
      </c>
      <c r="B25" s="204" t="s">
        <v>159</v>
      </c>
      <c r="C25" s="113">
        <v>6.0174911891397986</v>
      </c>
      <c r="D25" s="115">
        <v>461</v>
      </c>
      <c r="E25" s="114">
        <v>300</v>
      </c>
      <c r="F25" s="114">
        <v>397</v>
      </c>
      <c r="G25" s="114">
        <v>356</v>
      </c>
      <c r="H25" s="140">
        <v>363</v>
      </c>
      <c r="I25" s="115">
        <v>98</v>
      </c>
      <c r="J25" s="116">
        <v>26.997245179063359</v>
      </c>
    </row>
    <row r="26" spans="1:15" s="110" customFormat="1" ht="24.95" customHeight="1" x14ac:dyDescent="0.2">
      <c r="A26" s="201">
        <v>782.78300000000002</v>
      </c>
      <c r="B26" s="203" t="s">
        <v>160</v>
      </c>
      <c r="C26" s="113">
        <v>6.4090849758517168</v>
      </c>
      <c r="D26" s="115">
        <v>491</v>
      </c>
      <c r="E26" s="114">
        <v>552</v>
      </c>
      <c r="F26" s="114">
        <v>650</v>
      </c>
      <c r="G26" s="114">
        <v>554</v>
      </c>
      <c r="H26" s="140">
        <v>560</v>
      </c>
      <c r="I26" s="115">
        <v>-69</v>
      </c>
      <c r="J26" s="116">
        <v>-12.321428571428571</v>
      </c>
    </row>
    <row r="27" spans="1:15" s="110" customFormat="1" ht="24.95" customHeight="1" x14ac:dyDescent="0.2">
      <c r="A27" s="193" t="s">
        <v>161</v>
      </c>
      <c r="B27" s="199" t="s">
        <v>162</v>
      </c>
      <c r="C27" s="113">
        <v>5.2212504894922338</v>
      </c>
      <c r="D27" s="115">
        <v>400</v>
      </c>
      <c r="E27" s="114">
        <v>194</v>
      </c>
      <c r="F27" s="114">
        <v>333</v>
      </c>
      <c r="G27" s="114">
        <v>226</v>
      </c>
      <c r="H27" s="140">
        <v>317</v>
      </c>
      <c r="I27" s="115">
        <v>83</v>
      </c>
      <c r="J27" s="116">
        <v>26.182965299684543</v>
      </c>
    </row>
    <row r="28" spans="1:15" s="110" customFormat="1" ht="24.95" customHeight="1" x14ac:dyDescent="0.2">
      <c r="A28" s="193" t="s">
        <v>163</v>
      </c>
      <c r="B28" s="199" t="s">
        <v>164</v>
      </c>
      <c r="C28" s="113">
        <v>9.2938258712961748</v>
      </c>
      <c r="D28" s="115">
        <v>712</v>
      </c>
      <c r="E28" s="114">
        <v>552</v>
      </c>
      <c r="F28" s="114">
        <v>798</v>
      </c>
      <c r="G28" s="114">
        <v>649</v>
      </c>
      <c r="H28" s="140">
        <v>721</v>
      </c>
      <c r="I28" s="115">
        <v>-9</v>
      </c>
      <c r="J28" s="116">
        <v>-1.248266296809986</v>
      </c>
    </row>
    <row r="29" spans="1:15" s="110" customFormat="1" ht="24.95" customHeight="1" x14ac:dyDescent="0.2">
      <c r="A29" s="193">
        <v>86</v>
      </c>
      <c r="B29" s="199" t="s">
        <v>165</v>
      </c>
      <c r="C29" s="113">
        <v>7.9363007440281947</v>
      </c>
      <c r="D29" s="115">
        <v>608</v>
      </c>
      <c r="E29" s="114">
        <v>580</v>
      </c>
      <c r="F29" s="114">
        <v>580</v>
      </c>
      <c r="G29" s="114">
        <v>519</v>
      </c>
      <c r="H29" s="140">
        <v>554</v>
      </c>
      <c r="I29" s="115">
        <v>54</v>
      </c>
      <c r="J29" s="116">
        <v>9.7472924187725631</v>
      </c>
    </row>
    <row r="30" spans="1:15" s="110" customFormat="1" ht="24.95" customHeight="1" x14ac:dyDescent="0.2">
      <c r="A30" s="193">
        <v>87.88</v>
      </c>
      <c r="B30" s="204" t="s">
        <v>166</v>
      </c>
      <c r="C30" s="113">
        <v>7.5055475786450856</v>
      </c>
      <c r="D30" s="115">
        <v>575</v>
      </c>
      <c r="E30" s="114">
        <v>465</v>
      </c>
      <c r="F30" s="114">
        <v>653</v>
      </c>
      <c r="G30" s="114">
        <v>479</v>
      </c>
      <c r="H30" s="140">
        <v>542</v>
      </c>
      <c r="I30" s="115">
        <v>33</v>
      </c>
      <c r="J30" s="116">
        <v>6.0885608856088558</v>
      </c>
    </row>
    <row r="31" spans="1:15" s="110" customFormat="1" ht="24.95" customHeight="1" x14ac:dyDescent="0.2">
      <c r="A31" s="193" t="s">
        <v>167</v>
      </c>
      <c r="B31" s="199" t="s">
        <v>168</v>
      </c>
      <c r="C31" s="113">
        <v>3.7462472262106776</v>
      </c>
      <c r="D31" s="115">
        <v>287</v>
      </c>
      <c r="E31" s="114">
        <v>172</v>
      </c>
      <c r="F31" s="114">
        <v>356</v>
      </c>
      <c r="G31" s="114">
        <v>222</v>
      </c>
      <c r="H31" s="140">
        <v>246</v>
      </c>
      <c r="I31" s="115">
        <v>41</v>
      </c>
      <c r="J31" s="116">
        <v>16.666666666666668</v>
      </c>
    </row>
    <row r="32" spans="1:15" s="110" customFormat="1" ht="24.95" customHeight="1" x14ac:dyDescent="0.2">
      <c r="A32" s="193"/>
      <c r="B32" s="204" t="s">
        <v>169</v>
      </c>
      <c r="C32" s="113">
        <v>0</v>
      </c>
      <c r="D32" s="115">
        <v>0</v>
      </c>
      <c r="E32" s="114">
        <v>0</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0.37854066048818691</v>
      </c>
      <c r="D34" s="115">
        <v>29</v>
      </c>
      <c r="E34" s="114">
        <v>35</v>
      </c>
      <c r="F34" s="114">
        <v>48</v>
      </c>
      <c r="G34" s="114">
        <v>33</v>
      </c>
      <c r="H34" s="140">
        <v>35</v>
      </c>
      <c r="I34" s="115">
        <v>-6</v>
      </c>
      <c r="J34" s="116">
        <v>-17.142857142857142</v>
      </c>
    </row>
    <row r="35" spans="1:10" s="110" customFormat="1" ht="24.95" customHeight="1" x14ac:dyDescent="0.2">
      <c r="A35" s="292" t="s">
        <v>171</v>
      </c>
      <c r="B35" s="293" t="s">
        <v>172</v>
      </c>
      <c r="C35" s="113">
        <v>17.582561023365095</v>
      </c>
      <c r="D35" s="115">
        <v>1347</v>
      </c>
      <c r="E35" s="114">
        <v>1265</v>
      </c>
      <c r="F35" s="114">
        <v>1490</v>
      </c>
      <c r="G35" s="114">
        <v>1176</v>
      </c>
      <c r="H35" s="140">
        <v>1382</v>
      </c>
      <c r="I35" s="115">
        <v>-35</v>
      </c>
      <c r="J35" s="116">
        <v>-2.5325615050651229</v>
      </c>
    </row>
    <row r="36" spans="1:10" s="110" customFormat="1" ht="24.95" customHeight="1" x14ac:dyDescent="0.2">
      <c r="A36" s="294" t="s">
        <v>173</v>
      </c>
      <c r="B36" s="295" t="s">
        <v>174</v>
      </c>
      <c r="C36" s="125">
        <v>82.038898316146714</v>
      </c>
      <c r="D36" s="143">
        <v>6285</v>
      </c>
      <c r="E36" s="144">
        <v>5082</v>
      </c>
      <c r="F36" s="144">
        <v>6272</v>
      </c>
      <c r="G36" s="144">
        <v>5412</v>
      </c>
      <c r="H36" s="145">
        <v>5849</v>
      </c>
      <c r="I36" s="143">
        <v>436</v>
      </c>
      <c r="J36" s="146">
        <v>7.4542656864421266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7661</v>
      </c>
      <c r="F11" s="264">
        <v>6382</v>
      </c>
      <c r="G11" s="264">
        <v>7812</v>
      </c>
      <c r="H11" s="264">
        <v>6621</v>
      </c>
      <c r="I11" s="265">
        <v>7266</v>
      </c>
      <c r="J11" s="263">
        <v>395</v>
      </c>
      <c r="K11" s="266">
        <v>5.4362785576658412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24.86620545620676</v>
      </c>
      <c r="E13" s="115">
        <v>1905</v>
      </c>
      <c r="F13" s="114">
        <v>1710</v>
      </c>
      <c r="G13" s="114">
        <v>2027</v>
      </c>
      <c r="H13" s="114">
        <v>1641</v>
      </c>
      <c r="I13" s="140">
        <v>1826</v>
      </c>
      <c r="J13" s="115">
        <v>79</v>
      </c>
      <c r="K13" s="116">
        <v>4.3263964950711937</v>
      </c>
    </row>
    <row r="14" spans="1:17" ht="15.95" customHeight="1" x14ac:dyDescent="0.2">
      <c r="A14" s="306" t="s">
        <v>230</v>
      </c>
      <c r="B14" s="307"/>
      <c r="C14" s="308"/>
      <c r="D14" s="113">
        <v>51.886176739329066</v>
      </c>
      <c r="E14" s="115">
        <v>3975</v>
      </c>
      <c r="F14" s="114">
        <v>3416</v>
      </c>
      <c r="G14" s="114">
        <v>4057</v>
      </c>
      <c r="H14" s="114">
        <v>3595</v>
      </c>
      <c r="I14" s="140">
        <v>3809</v>
      </c>
      <c r="J14" s="115">
        <v>166</v>
      </c>
      <c r="K14" s="116">
        <v>4.3580992386453135</v>
      </c>
    </row>
    <row r="15" spans="1:17" ht="15.95" customHeight="1" x14ac:dyDescent="0.2">
      <c r="A15" s="306" t="s">
        <v>231</v>
      </c>
      <c r="B15" s="307"/>
      <c r="C15" s="308"/>
      <c r="D15" s="113">
        <v>8.8369664534656049</v>
      </c>
      <c r="E15" s="115">
        <v>677</v>
      </c>
      <c r="F15" s="114">
        <v>441</v>
      </c>
      <c r="G15" s="114">
        <v>659</v>
      </c>
      <c r="H15" s="114">
        <v>520</v>
      </c>
      <c r="I15" s="140">
        <v>591</v>
      </c>
      <c r="J15" s="115">
        <v>86</v>
      </c>
      <c r="K15" s="116">
        <v>14.551607445008461</v>
      </c>
    </row>
    <row r="16" spans="1:17" ht="15.95" customHeight="1" x14ac:dyDescent="0.2">
      <c r="A16" s="306" t="s">
        <v>232</v>
      </c>
      <c r="B16" s="307"/>
      <c r="C16" s="308"/>
      <c r="D16" s="113">
        <v>14.358438846103642</v>
      </c>
      <c r="E16" s="115">
        <v>1100</v>
      </c>
      <c r="F16" s="114">
        <v>803</v>
      </c>
      <c r="G16" s="114">
        <v>1037</v>
      </c>
      <c r="H16" s="114">
        <v>852</v>
      </c>
      <c r="I16" s="140">
        <v>1029</v>
      </c>
      <c r="J16" s="115">
        <v>71</v>
      </c>
      <c r="K16" s="116">
        <v>6.8999028182701654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0.35243440804072573</v>
      </c>
      <c r="E18" s="115">
        <v>27</v>
      </c>
      <c r="F18" s="114">
        <v>52</v>
      </c>
      <c r="G18" s="114">
        <v>58</v>
      </c>
      <c r="H18" s="114">
        <v>42</v>
      </c>
      <c r="I18" s="140">
        <v>39</v>
      </c>
      <c r="J18" s="115">
        <v>-12</v>
      </c>
      <c r="K18" s="116">
        <v>-30.76923076923077</v>
      </c>
    </row>
    <row r="19" spans="1:11" ht="14.1" customHeight="1" x14ac:dyDescent="0.2">
      <c r="A19" s="306" t="s">
        <v>235</v>
      </c>
      <c r="B19" s="307" t="s">
        <v>236</v>
      </c>
      <c r="C19" s="308"/>
      <c r="D19" s="113">
        <v>0.20885001957968932</v>
      </c>
      <c r="E19" s="115">
        <v>16</v>
      </c>
      <c r="F19" s="114">
        <v>37</v>
      </c>
      <c r="G19" s="114">
        <v>40</v>
      </c>
      <c r="H19" s="114">
        <v>23</v>
      </c>
      <c r="I19" s="140">
        <v>24</v>
      </c>
      <c r="J19" s="115">
        <v>-8</v>
      </c>
      <c r="K19" s="116">
        <v>-33.333333333333336</v>
      </c>
    </row>
    <row r="20" spans="1:11" ht="14.1" customHeight="1" x14ac:dyDescent="0.2">
      <c r="A20" s="306">
        <v>12</v>
      </c>
      <c r="B20" s="307" t="s">
        <v>237</v>
      </c>
      <c r="C20" s="308"/>
      <c r="D20" s="113">
        <v>1.1225688552408302</v>
      </c>
      <c r="E20" s="115">
        <v>86</v>
      </c>
      <c r="F20" s="114">
        <v>84</v>
      </c>
      <c r="G20" s="114">
        <v>58</v>
      </c>
      <c r="H20" s="114">
        <v>48</v>
      </c>
      <c r="I20" s="140">
        <v>73</v>
      </c>
      <c r="J20" s="115">
        <v>13</v>
      </c>
      <c r="K20" s="116">
        <v>17.80821917808219</v>
      </c>
    </row>
    <row r="21" spans="1:11" ht="14.1" customHeight="1" x14ac:dyDescent="0.2">
      <c r="A21" s="306">
        <v>21</v>
      </c>
      <c r="B21" s="307" t="s">
        <v>238</v>
      </c>
      <c r="C21" s="308"/>
      <c r="D21" s="113">
        <v>0.39159378671191752</v>
      </c>
      <c r="E21" s="115">
        <v>30</v>
      </c>
      <c r="F21" s="114">
        <v>25</v>
      </c>
      <c r="G21" s="114">
        <v>33</v>
      </c>
      <c r="H21" s="114">
        <v>15</v>
      </c>
      <c r="I21" s="140">
        <v>21</v>
      </c>
      <c r="J21" s="115">
        <v>9</v>
      </c>
      <c r="K21" s="116">
        <v>42.857142857142854</v>
      </c>
    </row>
    <row r="22" spans="1:11" ht="14.1" customHeight="1" x14ac:dyDescent="0.2">
      <c r="A22" s="306">
        <v>22</v>
      </c>
      <c r="B22" s="307" t="s">
        <v>239</v>
      </c>
      <c r="C22" s="308"/>
      <c r="D22" s="113">
        <v>1.031196971674716</v>
      </c>
      <c r="E22" s="115">
        <v>79</v>
      </c>
      <c r="F22" s="114">
        <v>46</v>
      </c>
      <c r="G22" s="114">
        <v>77</v>
      </c>
      <c r="H22" s="114">
        <v>64</v>
      </c>
      <c r="I22" s="140">
        <v>60</v>
      </c>
      <c r="J22" s="115">
        <v>19</v>
      </c>
      <c r="K22" s="116">
        <v>31.666666666666668</v>
      </c>
    </row>
    <row r="23" spans="1:11" ht="14.1" customHeight="1" x14ac:dyDescent="0.2">
      <c r="A23" s="306">
        <v>23</v>
      </c>
      <c r="B23" s="307" t="s">
        <v>240</v>
      </c>
      <c r="C23" s="308"/>
      <c r="D23" s="113">
        <v>0.48296567027803161</v>
      </c>
      <c r="E23" s="115">
        <v>37</v>
      </c>
      <c r="F23" s="114">
        <v>41</v>
      </c>
      <c r="G23" s="114">
        <v>42</v>
      </c>
      <c r="H23" s="114">
        <v>48</v>
      </c>
      <c r="I23" s="140">
        <v>54</v>
      </c>
      <c r="J23" s="115">
        <v>-17</v>
      </c>
      <c r="K23" s="116">
        <v>-31.481481481481481</v>
      </c>
    </row>
    <row r="24" spans="1:11" ht="14.1" customHeight="1" x14ac:dyDescent="0.2">
      <c r="A24" s="306">
        <v>24</v>
      </c>
      <c r="B24" s="307" t="s">
        <v>241</v>
      </c>
      <c r="C24" s="308"/>
      <c r="D24" s="113">
        <v>2.3365095940477745</v>
      </c>
      <c r="E24" s="115">
        <v>179</v>
      </c>
      <c r="F24" s="114">
        <v>159</v>
      </c>
      <c r="G24" s="114">
        <v>199</v>
      </c>
      <c r="H24" s="114">
        <v>190</v>
      </c>
      <c r="I24" s="140">
        <v>223</v>
      </c>
      <c r="J24" s="115">
        <v>-44</v>
      </c>
      <c r="K24" s="116">
        <v>-19.730941704035875</v>
      </c>
    </row>
    <row r="25" spans="1:11" ht="14.1" customHeight="1" x14ac:dyDescent="0.2">
      <c r="A25" s="306">
        <v>25</v>
      </c>
      <c r="B25" s="307" t="s">
        <v>242</v>
      </c>
      <c r="C25" s="308"/>
      <c r="D25" s="113">
        <v>4.5816473045294348</v>
      </c>
      <c r="E25" s="115">
        <v>351</v>
      </c>
      <c r="F25" s="114">
        <v>321</v>
      </c>
      <c r="G25" s="114">
        <v>300</v>
      </c>
      <c r="H25" s="114">
        <v>264</v>
      </c>
      <c r="I25" s="140">
        <v>397</v>
      </c>
      <c r="J25" s="115">
        <v>-46</v>
      </c>
      <c r="K25" s="116">
        <v>-11.586901763224182</v>
      </c>
    </row>
    <row r="26" spans="1:11" ht="14.1" customHeight="1" x14ac:dyDescent="0.2">
      <c r="A26" s="306">
        <v>26</v>
      </c>
      <c r="B26" s="307" t="s">
        <v>243</v>
      </c>
      <c r="C26" s="308"/>
      <c r="D26" s="113">
        <v>2.9630596527868422</v>
      </c>
      <c r="E26" s="115">
        <v>227</v>
      </c>
      <c r="F26" s="114">
        <v>162</v>
      </c>
      <c r="G26" s="114">
        <v>217</v>
      </c>
      <c r="H26" s="114">
        <v>170</v>
      </c>
      <c r="I26" s="140">
        <v>227</v>
      </c>
      <c r="J26" s="115">
        <v>0</v>
      </c>
      <c r="K26" s="116">
        <v>0</v>
      </c>
    </row>
    <row r="27" spans="1:11" ht="14.1" customHeight="1" x14ac:dyDescent="0.2">
      <c r="A27" s="306">
        <v>27</v>
      </c>
      <c r="B27" s="307" t="s">
        <v>244</v>
      </c>
      <c r="C27" s="308"/>
      <c r="D27" s="113">
        <v>1.3053126223730585</v>
      </c>
      <c r="E27" s="115">
        <v>100</v>
      </c>
      <c r="F27" s="114">
        <v>96</v>
      </c>
      <c r="G27" s="114">
        <v>101</v>
      </c>
      <c r="H27" s="114">
        <v>93</v>
      </c>
      <c r="I27" s="140">
        <v>101</v>
      </c>
      <c r="J27" s="115">
        <v>-1</v>
      </c>
      <c r="K27" s="116">
        <v>-0.99009900990099009</v>
      </c>
    </row>
    <row r="28" spans="1:11" ht="14.1" customHeight="1" x14ac:dyDescent="0.2">
      <c r="A28" s="306">
        <v>28</v>
      </c>
      <c r="B28" s="307" t="s">
        <v>245</v>
      </c>
      <c r="C28" s="308"/>
      <c r="D28" s="113">
        <v>7.8318757342383499E-2</v>
      </c>
      <c r="E28" s="115">
        <v>6</v>
      </c>
      <c r="F28" s="114" t="s">
        <v>513</v>
      </c>
      <c r="G28" s="114" t="s">
        <v>513</v>
      </c>
      <c r="H28" s="114">
        <v>11</v>
      </c>
      <c r="I28" s="140">
        <v>9</v>
      </c>
      <c r="J28" s="115">
        <v>-3</v>
      </c>
      <c r="K28" s="116">
        <v>-33.333333333333336</v>
      </c>
    </row>
    <row r="29" spans="1:11" ht="14.1" customHeight="1" x14ac:dyDescent="0.2">
      <c r="A29" s="306">
        <v>29</v>
      </c>
      <c r="B29" s="307" t="s">
        <v>246</v>
      </c>
      <c r="C29" s="308"/>
      <c r="D29" s="113">
        <v>4.3989035373972065</v>
      </c>
      <c r="E29" s="115">
        <v>337</v>
      </c>
      <c r="F29" s="114">
        <v>231</v>
      </c>
      <c r="G29" s="114">
        <v>289</v>
      </c>
      <c r="H29" s="114">
        <v>222</v>
      </c>
      <c r="I29" s="140">
        <v>328</v>
      </c>
      <c r="J29" s="115">
        <v>9</v>
      </c>
      <c r="K29" s="116">
        <v>2.7439024390243905</v>
      </c>
    </row>
    <row r="30" spans="1:11" ht="14.1" customHeight="1" x14ac:dyDescent="0.2">
      <c r="A30" s="306" t="s">
        <v>247</v>
      </c>
      <c r="B30" s="307" t="s">
        <v>248</v>
      </c>
      <c r="C30" s="308"/>
      <c r="D30" s="113" t="s">
        <v>513</v>
      </c>
      <c r="E30" s="115" t="s">
        <v>513</v>
      </c>
      <c r="F30" s="114">
        <v>46</v>
      </c>
      <c r="G30" s="114">
        <v>66</v>
      </c>
      <c r="H30" s="114">
        <v>54</v>
      </c>
      <c r="I30" s="140" t="s">
        <v>513</v>
      </c>
      <c r="J30" s="115" t="s">
        <v>513</v>
      </c>
      <c r="K30" s="116" t="s">
        <v>513</v>
      </c>
    </row>
    <row r="31" spans="1:11" ht="14.1" customHeight="1" x14ac:dyDescent="0.2">
      <c r="A31" s="306" t="s">
        <v>249</v>
      </c>
      <c r="B31" s="307" t="s">
        <v>250</v>
      </c>
      <c r="C31" s="308"/>
      <c r="D31" s="113">
        <v>3.6679284688682938</v>
      </c>
      <c r="E31" s="115">
        <v>281</v>
      </c>
      <c r="F31" s="114">
        <v>182</v>
      </c>
      <c r="G31" s="114">
        <v>220</v>
      </c>
      <c r="H31" s="114">
        <v>168</v>
      </c>
      <c r="I31" s="140">
        <v>268</v>
      </c>
      <c r="J31" s="115">
        <v>13</v>
      </c>
      <c r="K31" s="116">
        <v>4.8507462686567164</v>
      </c>
    </row>
    <row r="32" spans="1:11" ht="14.1" customHeight="1" x14ac:dyDescent="0.2">
      <c r="A32" s="306">
        <v>31</v>
      </c>
      <c r="B32" s="307" t="s">
        <v>251</v>
      </c>
      <c r="C32" s="308"/>
      <c r="D32" s="113">
        <v>0.44380629160683982</v>
      </c>
      <c r="E32" s="115">
        <v>34</v>
      </c>
      <c r="F32" s="114">
        <v>29</v>
      </c>
      <c r="G32" s="114">
        <v>27</v>
      </c>
      <c r="H32" s="114">
        <v>36</v>
      </c>
      <c r="I32" s="140">
        <v>33</v>
      </c>
      <c r="J32" s="115">
        <v>1</v>
      </c>
      <c r="K32" s="116">
        <v>3.0303030303030303</v>
      </c>
    </row>
    <row r="33" spans="1:11" ht="14.1" customHeight="1" x14ac:dyDescent="0.2">
      <c r="A33" s="306">
        <v>32</v>
      </c>
      <c r="B33" s="307" t="s">
        <v>252</v>
      </c>
      <c r="C33" s="308"/>
      <c r="D33" s="113">
        <v>2.1015533220206239</v>
      </c>
      <c r="E33" s="115">
        <v>161</v>
      </c>
      <c r="F33" s="114">
        <v>180</v>
      </c>
      <c r="G33" s="114">
        <v>179</v>
      </c>
      <c r="H33" s="114">
        <v>127</v>
      </c>
      <c r="I33" s="140">
        <v>115</v>
      </c>
      <c r="J33" s="115">
        <v>46</v>
      </c>
      <c r="K33" s="116">
        <v>40</v>
      </c>
    </row>
    <row r="34" spans="1:11" ht="14.1" customHeight="1" x14ac:dyDescent="0.2">
      <c r="A34" s="306">
        <v>33</v>
      </c>
      <c r="B34" s="307" t="s">
        <v>253</v>
      </c>
      <c r="C34" s="308"/>
      <c r="D34" s="113">
        <v>1.5272157681764782</v>
      </c>
      <c r="E34" s="115">
        <v>117</v>
      </c>
      <c r="F34" s="114">
        <v>127</v>
      </c>
      <c r="G34" s="114">
        <v>106</v>
      </c>
      <c r="H34" s="114">
        <v>89</v>
      </c>
      <c r="I34" s="140">
        <v>126</v>
      </c>
      <c r="J34" s="115">
        <v>-9</v>
      </c>
      <c r="K34" s="116">
        <v>-7.1428571428571432</v>
      </c>
    </row>
    <row r="35" spans="1:11" ht="14.1" customHeight="1" x14ac:dyDescent="0.2">
      <c r="A35" s="306">
        <v>34</v>
      </c>
      <c r="B35" s="307" t="s">
        <v>254</v>
      </c>
      <c r="C35" s="308"/>
      <c r="D35" s="113">
        <v>2.3756689727189664</v>
      </c>
      <c r="E35" s="115">
        <v>182</v>
      </c>
      <c r="F35" s="114">
        <v>131</v>
      </c>
      <c r="G35" s="114">
        <v>147</v>
      </c>
      <c r="H35" s="114">
        <v>178</v>
      </c>
      <c r="I35" s="140">
        <v>168</v>
      </c>
      <c r="J35" s="115">
        <v>14</v>
      </c>
      <c r="K35" s="116">
        <v>8.3333333333333339</v>
      </c>
    </row>
    <row r="36" spans="1:11" ht="14.1" customHeight="1" x14ac:dyDescent="0.2">
      <c r="A36" s="306">
        <v>41</v>
      </c>
      <c r="B36" s="307" t="s">
        <v>255</v>
      </c>
      <c r="C36" s="308"/>
      <c r="D36" s="113">
        <v>0.60044380629160687</v>
      </c>
      <c r="E36" s="115">
        <v>46</v>
      </c>
      <c r="F36" s="114">
        <v>33</v>
      </c>
      <c r="G36" s="114">
        <v>68</v>
      </c>
      <c r="H36" s="114">
        <v>41</v>
      </c>
      <c r="I36" s="140">
        <v>66</v>
      </c>
      <c r="J36" s="115">
        <v>-20</v>
      </c>
      <c r="K36" s="116">
        <v>-30.303030303030305</v>
      </c>
    </row>
    <row r="37" spans="1:11" ht="14.1" customHeight="1" x14ac:dyDescent="0.2">
      <c r="A37" s="306">
        <v>42</v>
      </c>
      <c r="B37" s="307" t="s">
        <v>256</v>
      </c>
      <c r="C37" s="308"/>
      <c r="D37" s="113">
        <v>7.8318757342383499E-2</v>
      </c>
      <c r="E37" s="115">
        <v>6</v>
      </c>
      <c r="F37" s="114">
        <v>7</v>
      </c>
      <c r="G37" s="114">
        <v>12</v>
      </c>
      <c r="H37" s="114">
        <v>7</v>
      </c>
      <c r="I37" s="140" t="s">
        <v>513</v>
      </c>
      <c r="J37" s="115" t="s">
        <v>513</v>
      </c>
      <c r="K37" s="116" t="s">
        <v>513</v>
      </c>
    </row>
    <row r="38" spans="1:11" ht="14.1" customHeight="1" x14ac:dyDescent="0.2">
      <c r="A38" s="306">
        <v>43</v>
      </c>
      <c r="B38" s="307" t="s">
        <v>257</v>
      </c>
      <c r="C38" s="308"/>
      <c r="D38" s="113">
        <v>1.3444720010442501</v>
      </c>
      <c r="E38" s="115">
        <v>103</v>
      </c>
      <c r="F38" s="114">
        <v>73</v>
      </c>
      <c r="G38" s="114">
        <v>101</v>
      </c>
      <c r="H38" s="114">
        <v>102</v>
      </c>
      <c r="I38" s="140">
        <v>89</v>
      </c>
      <c r="J38" s="115">
        <v>14</v>
      </c>
      <c r="K38" s="116">
        <v>15.730337078651685</v>
      </c>
    </row>
    <row r="39" spans="1:11" ht="14.1" customHeight="1" x14ac:dyDescent="0.2">
      <c r="A39" s="306">
        <v>51</v>
      </c>
      <c r="B39" s="307" t="s">
        <v>258</v>
      </c>
      <c r="C39" s="308"/>
      <c r="D39" s="113">
        <v>8.6411695601096454</v>
      </c>
      <c r="E39" s="115">
        <v>662</v>
      </c>
      <c r="F39" s="114">
        <v>726</v>
      </c>
      <c r="G39" s="114">
        <v>686</v>
      </c>
      <c r="H39" s="114">
        <v>698</v>
      </c>
      <c r="I39" s="140">
        <v>714</v>
      </c>
      <c r="J39" s="115">
        <v>-52</v>
      </c>
      <c r="K39" s="116">
        <v>-7.2829131652661063</v>
      </c>
    </row>
    <row r="40" spans="1:11" ht="14.1" customHeight="1" x14ac:dyDescent="0.2">
      <c r="A40" s="306" t="s">
        <v>259</v>
      </c>
      <c r="B40" s="307" t="s">
        <v>260</v>
      </c>
      <c r="C40" s="308"/>
      <c r="D40" s="113">
        <v>8.3540007831875727</v>
      </c>
      <c r="E40" s="115">
        <v>640</v>
      </c>
      <c r="F40" s="114">
        <v>701</v>
      </c>
      <c r="G40" s="114">
        <v>657</v>
      </c>
      <c r="H40" s="114">
        <v>684</v>
      </c>
      <c r="I40" s="140">
        <v>686</v>
      </c>
      <c r="J40" s="115">
        <v>-46</v>
      </c>
      <c r="K40" s="116">
        <v>-6.7055393586005829</v>
      </c>
    </row>
    <row r="41" spans="1:11" ht="14.1" customHeight="1" x14ac:dyDescent="0.2">
      <c r="A41" s="306"/>
      <c r="B41" s="307" t="s">
        <v>261</v>
      </c>
      <c r="C41" s="308"/>
      <c r="D41" s="113">
        <v>6.2524474611669492</v>
      </c>
      <c r="E41" s="115">
        <v>479</v>
      </c>
      <c r="F41" s="114">
        <v>535</v>
      </c>
      <c r="G41" s="114">
        <v>466</v>
      </c>
      <c r="H41" s="114">
        <v>529</v>
      </c>
      <c r="I41" s="140">
        <v>550</v>
      </c>
      <c r="J41" s="115">
        <v>-71</v>
      </c>
      <c r="K41" s="116">
        <v>-12.909090909090908</v>
      </c>
    </row>
    <row r="42" spans="1:11" ht="14.1" customHeight="1" x14ac:dyDescent="0.2">
      <c r="A42" s="306">
        <v>52</v>
      </c>
      <c r="B42" s="307" t="s">
        <v>262</v>
      </c>
      <c r="C42" s="308"/>
      <c r="D42" s="113">
        <v>3.9681503720140974</v>
      </c>
      <c r="E42" s="115">
        <v>304</v>
      </c>
      <c r="F42" s="114">
        <v>272</v>
      </c>
      <c r="G42" s="114">
        <v>299</v>
      </c>
      <c r="H42" s="114">
        <v>305</v>
      </c>
      <c r="I42" s="140">
        <v>350</v>
      </c>
      <c r="J42" s="115">
        <v>-46</v>
      </c>
      <c r="K42" s="116">
        <v>-13.142857142857142</v>
      </c>
    </row>
    <row r="43" spans="1:11" ht="14.1" customHeight="1" x14ac:dyDescent="0.2">
      <c r="A43" s="306" t="s">
        <v>263</v>
      </c>
      <c r="B43" s="307" t="s">
        <v>264</v>
      </c>
      <c r="C43" s="308"/>
      <c r="D43" s="113">
        <v>3.6026628377496412</v>
      </c>
      <c r="E43" s="115">
        <v>276</v>
      </c>
      <c r="F43" s="114">
        <v>237</v>
      </c>
      <c r="G43" s="114">
        <v>260</v>
      </c>
      <c r="H43" s="114">
        <v>270</v>
      </c>
      <c r="I43" s="140">
        <v>308</v>
      </c>
      <c r="J43" s="115">
        <v>-32</v>
      </c>
      <c r="K43" s="116">
        <v>-10.38961038961039</v>
      </c>
    </row>
    <row r="44" spans="1:11" ht="14.1" customHeight="1" x14ac:dyDescent="0.2">
      <c r="A44" s="306">
        <v>53</v>
      </c>
      <c r="B44" s="307" t="s">
        <v>265</v>
      </c>
      <c r="C44" s="308"/>
      <c r="D44" s="113">
        <v>0.7309750685289127</v>
      </c>
      <c r="E44" s="115">
        <v>56</v>
      </c>
      <c r="F44" s="114">
        <v>78</v>
      </c>
      <c r="G44" s="114">
        <v>197</v>
      </c>
      <c r="H44" s="114">
        <v>66</v>
      </c>
      <c r="I44" s="140">
        <v>82</v>
      </c>
      <c r="J44" s="115">
        <v>-26</v>
      </c>
      <c r="K44" s="116">
        <v>-31.707317073170731</v>
      </c>
    </row>
    <row r="45" spans="1:11" ht="14.1" customHeight="1" x14ac:dyDescent="0.2">
      <c r="A45" s="306" t="s">
        <v>266</v>
      </c>
      <c r="B45" s="307" t="s">
        <v>267</v>
      </c>
      <c r="C45" s="308"/>
      <c r="D45" s="113">
        <v>0.65265631118652923</v>
      </c>
      <c r="E45" s="115">
        <v>50</v>
      </c>
      <c r="F45" s="114">
        <v>75</v>
      </c>
      <c r="G45" s="114">
        <v>191</v>
      </c>
      <c r="H45" s="114">
        <v>61</v>
      </c>
      <c r="I45" s="140">
        <v>79</v>
      </c>
      <c r="J45" s="115">
        <v>-29</v>
      </c>
      <c r="K45" s="116">
        <v>-36.708860759493668</v>
      </c>
    </row>
    <row r="46" spans="1:11" ht="14.1" customHeight="1" x14ac:dyDescent="0.2">
      <c r="A46" s="306">
        <v>54</v>
      </c>
      <c r="B46" s="307" t="s">
        <v>268</v>
      </c>
      <c r="C46" s="308"/>
      <c r="D46" s="113">
        <v>3.3416003132750292</v>
      </c>
      <c r="E46" s="115">
        <v>256</v>
      </c>
      <c r="F46" s="114">
        <v>154</v>
      </c>
      <c r="G46" s="114">
        <v>228</v>
      </c>
      <c r="H46" s="114">
        <v>200</v>
      </c>
      <c r="I46" s="140">
        <v>166</v>
      </c>
      <c r="J46" s="115">
        <v>90</v>
      </c>
      <c r="K46" s="116">
        <v>54.216867469879517</v>
      </c>
    </row>
    <row r="47" spans="1:11" ht="14.1" customHeight="1" x14ac:dyDescent="0.2">
      <c r="A47" s="306">
        <v>61</v>
      </c>
      <c r="B47" s="307" t="s">
        <v>269</v>
      </c>
      <c r="C47" s="308"/>
      <c r="D47" s="113">
        <v>2.4800939825088109</v>
      </c>
      <c r="E47" s="115">
        <v>190</v>
      </c>
      <c r="F47" s="114">
        <v>129</v>
      </c>
      <c r="G47" s="114">
        <v>183</v>
      </c>
      <c r="H47" s="114">
        <v>159</v>
      </c>
      <c r="I47" s="140">
        <v>168</v>
      </c>
      <c r="J47" s="115">
        <v>22</v>
      </c>
      <c r="K47" s="116">
        <v>13.095238095238095</v>
      </c>
    </row>
    <row r="48" spans="1:11" ht="14.1" customHeight="1" x14ac:dyDescent="0.2">
      <c r="A48" s="306">
        <v>62</v>
      </c>
      <c r="B48" s="307" t="s">
        <v>270</v>
      </c>
      <c r="C48" s="308"/>
      <c r="D48" s="113">
        <v>7.5316538310925463</v>
      </c>
      <c r="E48" s="115">
        <v>577</v>
      </c>
      <c r="F48" s="114">
        <v>569</v>
      </c>
      <c r="G48" s="114">
        <v>620</v>
      </c>
      <c r="H48" s="114">
        <v>595</v>
      </c>
      <c r="I48" s="140">
        <v>537</v>
      </c>
      <c r="J48" s="115">
        <v>40</v>
      </c>
      <c r="K48" s="116">
        <v>7.4487895716945998</v>
      </c>
    </row>
    <row r="49" spans="1:11" ht="14.1" customHeight="1" x14ac:dyDescent="0.2">
      <c r="A49" s="306">
        <v>63</v>
      </c>
      <c r="B49" s="307" t="s">
        <v>271</v>
      </c>
      <c r="C49" s="308"/>
      <c r="D49" s="113">
        <v>3.8376191097767913</v>
      </c>
      <c r="E49" s="115">
        <v>294</v>
      </c>
      <c r="F49" s="114">
        <v>260</v>
      </c>
      <c r="G49" s="114">
        <v>294</v>
      </c>
      <c r="H49" s="114">
        <v>234</v>
      </c>
      <c r="I49" s="140">
        <v>229</v>
      </c>
      <c r="J49" s="115">
        <v>65</v>
      </c>
      <c r="K49" s="116">
        <v>28.384279475982531</v>
      </c>
    </row>
    <row r="50" spans="1:11" ht="14.1" customHeight="1" x14ac:dyDescent="0.2">
      <c r="A50" s="306" t="s">
        <v>272</v>
      </c>
      <c r="B50" s="307" t="s">
        <v>273</v>
      </c>
      <c r="C50" s="308"/>
      <c r="D50" s="113">
        <v>0.53517817517295396</v>
      </c>
      <c r="E50" s="115">
        <v>41</v>
      </c>
      <c r="F50" s="114">
        <v>29</v>
      </c>
      <c r="G50" s="114">
        <v>44</v>
      </c>
      <c r="H50" s="114">
        <v>37</v>
      </c>
      <c r="I50" s="140">
        <v>16</v>
      </c>
      <c r="J50" s="115">
        <v>25</v>
      </c>
      <c r="K50" s="116">
        <v>156.25</v>
      </c>
    </row>
    <row r="51" spans="1:11" ht="14.1" customHeight="1" x14ac:dyDescent="0.2">
      <c r="A51" s="306" t="s">
        <v>274</v>
      </c>
      <c r="B51" s="307" t="s">
        <v>275</v>
      </c>
      <c r="C51" s="308"/>
      <c r="D51" s="113">
        <v>2.8325283905495366</v>
      </c>
      <c r="E51" s="115">
        <v>217</v>
      </c>
      <c r="F51" s="114">
        <v>206</v>
      </c>
      <c r="G51" s="114">
        <v>217</v>
      </c>
      <c r="H51" s="114">
        <v>178</v>
      </c>
      <c r="I51" s="140">
        <v>174</v>
      </c>
      <c r="J51" s="115">
        <v>43</v>
      </c>
      <c r="K51" s="116">
        <v>24.712643678160919</v>
      </c>
    </row>
    <row r="52" spans="1:11" ht="14.1" customHeight="1" x14ac:dyDescent="0.2">
      <c r="A52" s="306">
        <v>71</v>
      </c>
      <c r="B52" s="307" t="s">
        <v>276</v>
      </c>
      <c r="C52" s="308"/>
      <c r="D52" s="113">
        <v>10.077013444720011</v>
      </c>
      <c r="E52" s="115">
        <v>772</v>
      </c>
      <c r="F52" s="114">
        <v>482</v>
      </c>
      <c r="G52" s="114">
        <v>654</v>
      </c>
      <c r="H52" s="114">
        <v>595</v>
      </c>
      <c r="I52" s="140">
        <v>668</v>
      </c>
      <c r="J52" s="115">
        <v>104</v>
      </c>
      <c r="K52" s="116">
        <v>15.568862275449101</v>
      </c>
    </row>
    <row r="53" spans="1:11" ht="14.1" customHeight="1" x14ac:dyDescent="0.2">
      <c r="A53" s="306" t="s">
        <v>277</v>
      </c>
      <c r="B53" s="307" t="s">
        <v>278</v>
      </c>
      <c r="C53" s="308"/>
      <c r="D53" s="113">
        <v>3.4068659443936822</v>
      </c>
      <c r="E53" s="115">
        <v>261</v>
      </c>
      <c r="F53" s="114">
        <v>154</v>
      </c>
      <c r="G53" s="114">
        <v>205</v>
      </c>
      <c r="H53" s="114">
        <v>180</v>
      </c>
      <c r="I53" s="140">
        <v>216</v>
      </c>
      <c r="J53" s="115">
        <v>45</v>
      </c>
      <c r="K53" s="116">
        <v>20.833333333333332</v>
      </c>
    </row>
    <row r="54" spans="1:11" ht="14.1" customHeight="1" x14ac:dyDescent="0.2">
      <c r="A54" s="306" t="s">
        <v>279</v>
      </c>
      <c r="B54" s="307" t="s">
        <v>280</v>
      </c>
      <c r="C54" s="308"/>
      <c r="D54" s="113">
        <v>5.82169429578384</v>
      </c>
      <c r="E54" s="115">
        <v>446</v>
      </c>
      <c r="F54" s="114">
        <v>292</v>
      </c>
      <c r="G54" s="114">
        <v>397</v>
      </c>
      <c r="H54" s="114">
        <v>366</v>
      </c>
      <c r="I54" s="140">
        <v>398</v>
      </c>
      <c r="J54" s="115">
        <v>48</v>
      </c>
      <c r="K54" s="116">
        <v>12.060301507537689</v>
      </c>
    </row>
    <row r="55" spans="1:11" ht="14.1" customHeight="1" x14ac:dyDescent="0.2">
      <c r="A55" s="306">
        <v>72</v>
      </c>
      <c r="B55" s="307" t="s">
        <v>281</v>
      </c>
      <c r="C55" s="308"/>
      <c r="D55" s="113">
        <v>2.506200234956272</v>
      </c>
      <c r="E55" s="115">
        <v>192</v>
      </c>
      <c r="F55" s="114">
        <v>123</v>
      </c>
      <c r="G55" s="114">
        <v>154</v>
      </c>
      <c r="H55" s="114">
        <v>147</v>
      </c>
      <c r="I55" s="140">
        <v>216</v>
      </c>
      <c r="J55" s="115">
        <v>-24</v>
      </c>
      <c r="K55" s="116">
        <v>-11.111111111111111</v>
      </c>
    </row>
    <row r="56" spans="1:11" ht="14.1" customHeight="1" x14ac:dyDescent="0.2">
      <c r="A56" s="306" t="s">
        <v>282</v>
      </c>
      <c r="B56" s="307" t="s">
        <v>283</v>
      </c>
      <c r="C56" s="308"/>
      <c r="D56" s="113">
        <v>1.318365748596789</v>
      </c>
      <c r="E56" s="115">
        <v>101</v>
      </c>
      <c r="F56" s="114">
        <v>60</v>
      </c>
      <c r="G56" s="114">
        <v>81</v>
      </c>
      <c r="H56" s="114">
        <v>55</v>
      </c>
      <c r="I56" s="140">
        <v>115</v>
      </c>
      <c r="J56" s="115">
        <v>-14</v>
      </c>
      <c r="K56" s="116">
        <v>-12.173913043478262</v>
      </c>
    </row>
    <row r="57" spans="1:11" ht="14.1" customHeight="1" x14ac:dyDescent="0.2">
      <c r="A57" s="306" t="s">
        <v>284</v>
      </c>
      <c r="B57" s="307" t="s">
        <v>285</v>
      </c>
      <c r="C57" s="308"/>
      <c r="D57" s="113">
        <v>0.63960318496279855</v>
      </c>
      <c r="E57" s="115">
        <v>49</v>
      </c>
      <c r="F57" s="114">
        <v>30</v>
      </c>
      <c r="G57" s="114">
        <v>48</v>
      </c>
      <c r="H57" s="114">
        <v>47</v>
      </c>
      <c r="I57" s="140">
        <v>53</v>
      </c>
      <c r="J57" s="115">
        <v>-4</v>
      </c>
      <c r="K57" s="116">
        <v>-7.5471698113207548</v>
      </c>
    </row>
    <row r="58" spans="1:11" ht="14.1" customHeight="1" x14ac:dyDescent="0.2">
      <c r="A58" s="306">
        <v>73</v>
      </c>
      <c r="B58" s="307" t="s">
        <v>286</v>
      </c>
      <c r="C58" s="308"/>
      <c r="D58" s="113">
        <v>2.5975721185223861</v>
      </c>
      <c r="E58" s="115">
        <v>199</v>
      </c>
      <c r="F58" s="114">
        <v>163</v>
      </c>
      <c r="G58" s="114">
        <v>200</v>
      </c>
      <c r="H58" s="114">
        <v>197</v>
      </c>
      <c r="I58" s="140">
        <v>176</v>
      </c>
      <c r="J58" s="115">
        <v>23</v>
      </c>
      <c r="K58" s="116">
        <v>13.068181818181818</v>
      </c>
    </row>
    <row r="59" spans="1:11" ht="14.1" customHeight="1" x14ac:dyDescent="0.2">
      <c r="A59" s="306" t="s">
        <v>287</v>
      </c>
      <c r="B59" s="307" t="s">
        <v>288</v>
      </c>
      <c r="C59" s="308"/>
      <c r="D59" s="113">
        <v>1.7099595353087065</v>
      </c>
      <c r="E59" s="115">
        <v>131</v>
      </c>
      <c r="F59" s="114">
        <v>109</v>
      </c>
      <c r="G59" s="114">
        <v>143</v>
      </c>
      <c r="H59" s="114">
        <v>140</v>
      </c>
      <c r="I59" s="140">
        <v>136</v>
      </c>
      <c r="J59" s="115">
        <v>-5</v>
      </c>
      <c r="K59" s="116">
        <v>-3.6764705882352939</v>
      </c>
    </row>
    <row r="60" spans="1:11" ht="14.1" customHeight="1" x14ac:dyDescent="0.2">
      <c r="A60" s="306">
        <v>81</v>
      </c>
      <c r="B60" s="307" t="s">
        <v>289</v>
      </c>
      <c r="C60" s="308"/>
      <c r="D60" s="113">
        <v>8.5106382978723403</v>
      </c>
      <c r="E60" s="115">
        <v>652</v>
      </c>
      <c r="F60" s="114">
        <v>614</v>
      </c>
      <c r="G60" s="114">
        <v>642</v>
      </c>
      <c r="H60" s="114">
        <v>559</v>
      </c>
      <c r="I60" s="140">
        <v>593</v>
      </c>
      <c r="J60" s="115">
        <v>59</v>
      </c>
      <c r="K60" s="116">
        <v>9.9494097807757171</v>
      </c>
    </row>
    <row r="61" spans="1:11" ht="14.1" customHeight="1" x14ac:dyDescent="0.2">
      <c r="A61" s="306" t="s">
        <v>290</v>
      </c>
      <c r="B61" s="307" t="s">
        <v>291</v>
      </c>
      <c r="C61" s="308"/>
      <c r="D61" s="113">
        <v>2.0493408171257017</v>
      </c>
      <c r="E61" s="115">
        <v>157</v>
      </c>
      <c r="F61" s="114">
        <v>152</v>
      </c>
      <c r="G61" s="114">
        <v>176</v>
      </c>
      <c r="H61" s="114">
        <v>143</v>
      </c>
      <c r="I61" s="140">
        <v>188</v>
      </c>
      <c r="J61" s="115">
        <v>-31</v>
      </c>
      <c r="K61" s="116">
        <v>-16.48936170212766</v>
      </c>
    </row>
    <row r="62" spans="1:11" ht="14.1" customHeight="1" x14ac:dyDescent="0.2">
      <c r="A62" s="306" t="s">
        <v>292</v>
      </c>
      <c r="B62" s="307" t="s">
        <v>293</v>
      </c>
      <c r="C62" s="308"/>
      <c r="D62" s="113">
        <v>3.3024409346038377</v>
      </c>
      <c r="E62" s="115">
        <v>253</v>
      </c>
      <c r="F62" s="114">
        <v>252</v>
      </c>
      <c r="G62" s="114">
        <v>265</v>
      </c>
      <c r="H62" s="114">
        <v>240</v>
      </c>
      <c r="I62" s="140">
        <v>198</v>
      </c>
      <c r="J62" s="115">
        <v>55</v>
      </c>
      <c r="K62" s="116">
        <v>27.777777777777779</v>
      </c>
    </row>
    <row r="63" spans="1:11" ht="14.1" customHeight="1" x14ac:dyDescent="0.2">
      <c r="A63" s="306"/>
      <c r="B63" s="307" t="s">
        <v>294</v>
      </c>
      <c r="C63" s="308"/>
      <c r="D63" s="113">
        <v>2.5453596136274639</v>
      </c>
      <c r="E63" s="115">
        <v>195</v>
      </c>
      <c r="F63" s="114">
        <v>232</v>
      </c>
      <c r="G63" s="114">
        <v>231</v>
      </c>
      <c r="H63" s="114">
        <v>220</v>
      </c>
      <c r="I63" s="140">
        <v>168</v>
      </c>
      <c r="J63" s="115">
        <v>27</v>
      </c>
      <c r="K63" s="116">
        <v>16.071428571428573</v>
      </c>
    </row>
    <row r="64" spans="1:11" ht="14.1" customHeight="1" x14ac:dyDescent="0.2">
      <c r="A64" s="306" t="s">
        <v>295</v>
      </c>
      <c r="B64" s="307" t="s">
        <v>296</v>
      </c>
      <c r="C64" s="308"/>
      <c r="D64" s="113">
        <v>1.2922594961493277</v>
      </c>
      <c r="E64" s="115">
        <v>99</v>
      </c>
      <c r="F64" s="114">
        <v>69</v>
      </c>
      <c r="G64" s="114">
        <v>79</v>
      </c>
      <c r="H64" s="114">
        <v>66</v>
      </c>
      <c r="I64" s="140">
        <v>97</v>
      </c>
      <c r="J64" s="115">
        <v>2</v>
      </c>
      <c r="K64" s="116">
        <v>2.0618556701030926</v>
      </c>
    </row>
    <row r="65" spans="1:11" ht="14.1" customHeight="1" x14ac:dyDescent="0.2">
      <c r="A65" s="306" t="s">
        <v>297</v>
      </c>
      <c r="B65" s="307" t="s">
        <v>298</v>
      </c>
      <c r="C65" s="308"/>
      <c r="D65" s="113">
        <v>0.86150633076621852</v>
      </c>
      <c r="E65" s="115">
        <v>66</v>
      </c>
      <c r="F65" s="114">
        <v>54</v>
      </c>
      <c r="G65" s="114">
        <v>51</v>
      </c>
      <c r="H65" s="114">
        <v>50</v>
      </c>
      <c r="I65" s="140">
        <v>35</v>
      </c>
      <c r="J65" s="115">
        <v>31</v>
      </c>
      <c r="K65" s="116">
        <v>88.571428571428569</v>
      </c>
    </row>
    <row r="66" spans="1:11" ht="14.1" customHeight="1" x14ac:dyDescent="0.2">
      <c r="A66" s="306">
        <v>82</v>
      </c>
      <c r="B66" s="307" t="s">
        <v>299</v>
      </c>
      <c r="C66" s="308"/>
      <c r="D66" s="113">
        <v>4.2814254013836317</v>
      </c>
      <c r="E66" s="115">
        <v>328</v>
      </c>
      <c r="F66" s="114">
        <v>248</v>
      </c>
      <c r="G66" s="114">
        <v>316</v>
      </c>
      <c r="H66" s="114">
        <v>240</v>
      </c>
      <c r="I66" s="140">
        <v>253</v>
      </c>
      <c r="J66" s="115">
        <v>75</v>
      </c>
      <c r="K66" s="116">
        <v>29.644268774703558</v>
      </c>
    </row>
    <row r="67" spans="1:11" ht="14.1" customHeight="1" x14ac:dyDescent="0.2">
      <c r="A67" s="306" t="s">
        <v>300</v>
      </c>
      <c r="B67" s="307" t="s">
        <v>301</v>
      </c>
      <c r="C67" s="308"/>
      <c r="D67" s="113">
        <v>2.8194752643258059</v>
      </c>
      <c r="E67" s="115">
        <v>216</v>
      </c>
      <c r="F67" s="114">
        <v>178</v>
      </c>
      <c r="G67" s="114">
        <v>221</v>
      </c>
      <c r="H67" s="114">
        <v>148</v>
      </c>
      <c r="I67" s="140">
        <v>174</v>
      </c>
      <c r="J67" s="115">
        <v>42</v>
      </c>
      <c r="K67" s="116">
        <v>24.137931034482758</v>
      </c>
    </row>
    <row r="68" spans="1:11" ht="14.1" customHeight="1" x14ac:dyDescent="0.2">
      <c r="A68" s="306" t="s">
        <v>302</v>
      </c>
      <c r="B68" s="307" t="s">
        <v>303</v>
      </c>
      <c r="C68" s="308"/>
      <c r="D68" s="113">
        <v>1.031196971674716</v>
      </c>
      <c r="E68" s="115">
        <v>79</v>
      </c>
      <c r="F68" s="114">
        <v>40</v>
      </c>
      <c r="G68" s="114">
        <v>62</v>
      </c>
      <c r="H68" s="114">
        <v>68</v>
      </c>
      <c r="I68" s="140">
        <v>56</v>
      </c>
      <c r="J68" s="115">
        <v>23</v>
      </c>
      <c r="K68" s="116">
        <v>41.071428571428569</v>
      </c>
    </row>
    <row r="69" spans="1:11" ht="14.1" customHeight="1" x14ac:dyDescent="0.2">
      <c r="A69" s="306">
        <v>83</v>
      </c>
      <c r="B69" s="307" t="s">
        <v>304</v>
      </c>
      <c r="C69" s="308"/>
      <c r="D69" s="113">
        <v>4.5424879258582429</v>
      </c>
      <c r="E69" s="115">
        <v>348</v>
      </c>
      <c r="F69" s="114">
        <v>231</v>
      </c>
      <c r="G69" s="114">
        <v>516</v>
      </c>
      <c r="H69" s="114">
        <v>283</v>
      </c>
      <c r="I69" s="140">
        <v>307</v>
      </c>
      <c r="J69" s="115">
        <v>41</v>
      </c>
      <c r="K69" s="116">
        <v>13.355048859934854</v>
      </c>
    </row>
    <row r="70" spans="1:11" ht="14.1" customHeight="1" x14ac:dyDescent="0.2">
      <c r="A70" s="306" t="s">
        <v>305</v>
      </c>
      <c r="B70" s="307" t="s">
        <v>306</v>
      </c>
      <c r="C70" s="308"/>
      <c r="D70" s="113">
        <v>3.9028847408954443</v>
      </c>
      <c r="E70" s="115">
        <v>299</v>
      </c>
      <c r="F70" s="114">
        <v>189</v>
      </c>
      <c r="G70" s="114">
        <v>461</v>
      </c>
      <c r="H70" s="114">
        <v>243</v>
      </c>
      <c r="I70" s="140">
        <v>249</v>
      </c>
      <c r="J70" s="115">
        <v>50</v>
      </c>
      <c r="K70" s="116">
        <v>20.080321285140563</v>
      </c>
    </row>
    <row r="71" spans="1:11" ht="14.1" customHeight="1" x14ac:dyDescent="0.2">
      <c r="A71" s="306"/>
      <c r="B71" s="307" t="s">
        <v>307</v>
      </c>
      <c r="C71" s="308"/>
      <c r="D71" s="113">
        <v>2.2581908367053911</v>
      </c>
      <c r="E71" s="115">
        <v>173</v>
      </c>
      <c r="F71" s="114">
        <v>96</v>
      </c>
      <c r="G71" s="114">
        <v>253</v>
      </c>
      <c r="H71" s="114">
        <v>131</v>
      </c>
      <c r="I71" s="140">
        <v>133</v>
      </c>
      <c r="J71" s="115">
        <v>40</v>
      </c>
      <c r="K71" s="116">
        <v>30.075187969924812</v>
      </c>
    </row>
    <row r="72" spans="1:11" ht="14.1" customHeight="1" x14ac:dyDescent="0.2">
      <c r="A72" s="306">
        <v>84</v>
      </c>
      <c r="B72" s="307" t="s">
        <v>308</v>
      </c>
      <c r="C72" s="308"/>
      <c r="D72" s="113">
        <v>7.0225819083670542</v>
      </c>
      <c r="E72" s="115">
        <v>538</v>
      </c>
      <c r="F72" s="114">
        <v>412</v>
      </c>
      <c r="G72" s="114">
        <v>558</v>
      </c>
      <c r="H72" s="114">
        <v>458</v>
      </c>
      <c r="I72" s="140">
        <v>520</v>
      </c>
      <c r="J72" s="115">
        <v>18</v>
      </c>
      <c r="K72" s="116">
        <v>3.4615384615384617</v>
      </c>
    </row>
    <row r="73" spans="1:11" ht="14.1" customHeight="1" x14ac:dyDescent="0.2">
      <c r="A73" s="306" t="s">
        <v>309</v>
      </c>
      <c r="B73" s="307" t="s">
        <v>310</v>
      </c>
      <c r="C73" s="308"/>
      <c r="D73" s="113">
        <v>1.0050907192272549</v>
      </c>
      <c r="E73" s="115">
        <v>77</v>
      </c>
      <c r="F73" s="114">
        <v>33</v>
      </c>
      <c r="G73" s="114">
        <v>79</v>
      </c>
      <c r="H73" s="114">
        <v>90</v>
      </c>
      <c r="I73" s="140">
        <v>80</v>
      </c>
      <c r="J73" s="115">
        <v>-3</v>
      </c>
      <c r="K73" s="116">
        <v>-3.75</v>
      </c>
    </row>
    <row r="74" spans="1:11" ht="14.1" customHeight="1" x14ac:dyDescent="0.2">
      <c r="A74" s="306" t="s">
        <v>311</v>
      </c>
      <c r="B74" s="307" t="s">
        <v>312</v>
      </c>
      <c r="C74" s="308"/>
      <c r="D74" s="113">
        <v>0.156637514684767</v>
      </c>
      <c r="E74" s="115">
        <v>12</v>
      </c>
      <c r="F74" s="114">
        <v>9</v>
      </c>
      <c r="G74" s="114">
        <v>19</v>
      </c>
      <c r="H74" s="114">
        <v>16</v>
      </c>
      <c r="I74" s="140">
        <v>17</v>
      </c>
      <c r="J74" s="115">
        <v>-5</v>
      </c>
      <c r="K74" s="116">
        <v>-29.411764705882351</v>
      </c>
    </row>
    <row r="75" spans="1:11" ht="14.1" customHeight="1" x14ac:dyDescent="0.2">
      <c r="A75" s="306" t="s">
        <v>313</v>
      </c>
      <c r="B75" s="307" t="s">
        <v>314</v>
      </c>
      <c r="C75" s="308"/>
      <c r="D75" s="113">
        <v>5.351781751729539</v>
      </c>
      <c r="E75" s="115">
        <v>410</v>
      </c>
      <c r="F75" s="114">
        <v>338</v>
      </c>
      <c r="G75" s="114">
        <v>393</v>
      </c>
      <c r="H75" s="114">
        <v>321</v>
      </c>
      <c r="I75" s="140">
        <v>392</v>
      </c>
      <c r="J75" s="115">
        <v>18</v>
      </c>
      <c r="K75" s="116">
        <v>4.591836734693878</v>
      </c>
    </row>
    <row r="76" spans="1:11" ht="14.1" customHeight="1" x14ac:dyDescent="0.2">
      <c r="A76" s="306">
        <v>91</v>
      </c>
      <c r="B76" s="307" t="s">
        <v>315</v>
      </c>
      <c r="C76" s="308"/>
      <c r="D76" s="113">
        <v>0.32632815559326461</v>
      </c>
      <c r="E76" s="115">
        <v>25</v>
      </c>
      <c r="F76" s="114">
        <v>19</v>
      </c>
      <c r="G76" s="114">
        <v>29</v>
      </c>
      <c r="H76" s="114">
        <v>12</v>
      </c>
      <c r="I76" s="140">
        <v>29</v>
      </c>
      <c r="J76" s="115">
        <v>-4</v>
      </c>
      <c r="K76" s="116">
        <v>-13.793103448275861</v>
      </c>
    </row>
    <row r="77" spans="1:11" ht="14.1" customHeight="1" x14ac:dyDescent="0.2">
      <c r="A77" s="306">
        <v>92</v>
      </c>
      <c r="B77" s="307" t="s">
        <v>316</v>
      </c>
      <c r="C77" s="308"/>
      <c r="D77" s="113">
        <v>1.1356219814645607</v>
      </c>
      <c r="E77" s="115">
        <v>87</v>
      </c>
      <c r="F77" s="114">
        <v>62</v>
      </c>
      <c r="G77" s="114">
        <v>86</v>
      </c>
      <c r="H77" s="114">
        <v>60</v>
      </c>
      <c r="I77" s="140">
        <v>64</v>
      </c>
      <c r="J77" s="115">
        <v>23</v>
      </c>
      <c r="K77" s="116">
        <v>35.9375</v>
      </c>
    </row>
    <row r="78" spans="1:11" ht="14.1" customHeight="1" x14ac:dyDescent="0.2">
      <c r="A78" s="306">
        <v>93</v>
      </c>
      <c r="B78" s="307" t="s">
        <v>317</v>
      </c>
      <c r="C78" s="308"/>
      <c r="D78" s="113">
        <v>9.1371883566114087E-2</v>
      </c>
      <c r="E78" s="115">
        <v>7</v>
      </c>
      <c r="F78" s="114">
        <v>4</v>
      </c>
      <c r="G78" s="114">
        <v>15</v>
      </c>
      <c r="H78" s="114">
        <v>10</v>
      </c>
      <c r="I78" s="140">
        <v>16</v>
      </c>
      <c r="J78" s="115">
        <v>-9</v>
      </c>
      <c r="K78" s="116">
        <v>-56.25</v>
      </c>
    </row>
    <row r="79" spans="1:11" ht="14.1" customHeight="1" x14ac:dyDescent="0.2">
      <c r="A79" s="306">
        <v>94</v>
      </c>
      <c r="B79" s="307" t="s">
        <v>318</v>
      </c>
      <c r="C79" s="308"/>
      <c r="D79" s="113">
        <v>0.80929382587129617</v>
      </c>
      <c r="E79" s="115">
        <v>62</v>
      </c>
      <c r="F79" s="114">
        <v>24</v>
      </c>
      <c r="G79" s="114">
        <v>78</v>
      </c>
      <c r="H79" s="114">
        <v>43</v>
      </c>
      <c r="I79" s="140">
        <v>29</v>
      </c>
      <c r="J79" s="115">
        <v>33</v>
      </c>
      <c r="K79" s="116">
        <v>113.79310344827586</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5.2212504894922331E-2</v>
      </c>
      <c r="E81" s="143">
        <v>4</v>
      </c>
      <c r="F81" s="144">
        <v>12</v>
      </c>
      <c r="G81" s="144">
        <v>32</v>
      </c>
      <c r="H81" s="144">
        <v>13</v>
      </c>
      <c r="I81" s="145">
        <v>11</v>
      </c>
      <c r="J81" s="143">
        <v>-7</v>
      </c>
      <c r="K81" s="146">
        <v>-63.636363636363633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85483</v>
      </c>
      <c r="C10" s="114">
        <v>44284</v>
      </c>
      <c r="D10" s="114">
        <v>41199</v>
      </c>
      <c r="E10" s="114">
        <v>60883</v>
      </c>
      <c r="F10" s="114">
        <v>23747</v>
      </c>
      <c r="G10" s="114">
        <v>9732</v>
      </c>
      <c r="H10" s="114">
        <v>23182</v>
      </c>
      <c r="I10" s="115">
        <v>26771</v>
      </c>
      <c r="J10" s="114">
        <v>19232</v>
      </c>
      <c r="K10" s="114">
        <v>7539</v>
      </c>
      <c r="L10" s="423">
        <v>6848</v>
      </c>
      <c r="M10" s="424">
        <v>7415</v>
      </c>
    </row>
    <row r="11" spans="1:13" ht="11.1" customHeight="1" x14ac:dyDescent="0.2">
      <c r="A11" s="422" t="s">
        <v>387</v>
      </c>
      <c r="B11" s="115">
        <v>85876</v>
      </c>
      <c r="C11" s="114">
        <v>44702</v>
      </c>
      <c r="D11" s="114">
        <v>41174</v>
      </c>
      <c r="E11" s="114">
        <v>61020</v>
      </c>
      <c r="F11" s="114">
        <v>23995</v>
      </c>
      <c r="G11" s="114">
        <v>9371</v>
      </c>
      <c r="H11" s="114">
        <v>23701</v>
      </c>
      <c r="I11" s="115">
        <v>27375</v>
      </c>
      <c r="J11" s="114">
        <v>19842</v>
      </c>
      <c r="K11" s="114">
        <v>7533</v>
      </c>
      <c r="L11" s="423">
        <v>6257</v>
      </c>
      <c r="M11" s="424">
        <v>5930</v>
      </c>
    </row>
    <row r="12" spans="1:13" ht="11.1" customHeight="1" x14ac:dyDescent="0.2">
      <c r="A12" s="422" t="s">
        <v>388</v>
      </c>
      <c r="B12" s="115">
        <v>86338</v>
      </c>
      <c r="C12" s="114">
        <v>45007</v>
      </c>
      <c r="D12" s="114">
        <v>41331</v>
      </c>
      <c r="E12" s="114">
        <v>61609</v>
      </c>
      <c r="F12" s="114">
        <v>23807</v>
      </c>
      <c r="G12" s="114">
        <v>10428</v>
      </c>
      <c r="H12" s="114">
        <v>23547</v>
      </c>
      <c r="I12" s="115">
        <v>26705</v>
      </c>
      <c r="J12" s="114">
        <v>19015</v>
      </c>
      <c r="K12" s="114">
        <v>7690</v>
      </c>
      <c r="L12" s="423">
        <v>8329</v>
      </c>
      <c r="M12" s="424">
        <v>6954</v>
      </c>
    </row>
    <row r="13" spans="1:13" s="110" customFormat="1" ht="11.1" customHeight="1" x14ac:dyDescent="0.2">
      <c r="A13" s="422" t="s">
        <v>389</v>
      </c>
      <c r="B13" s="115">
        <v>86591</v>
      </c>
      <c r="C13" s="114">
        <v>44820</v>
      </c>
      <c r="D13" s="114">
        <v>41771</v>
      </c>
      <c r="E13" s="114">
        <v>61278</v>
      </c>
      <c r="F13" s="114">
        <v>24382</v>
      </c>
      <c r="G13" s="114">
        <v>10388</v>
      </c>
      <c r="H13" s="114">
        <v>23822</v>
      </c>
      <c r="I13" s="115">
        <v>27635</v>
      </c>
      <c r="J13" s="114">
        <v>19829</v>
      </c>
      <c r="K13" s="114">
        <v>7806</v>
      </c>
      <c r="L13" s="423">
        <v>6020</v>
      </c>
      <c r="M13" s="424">
        <v>6050</v>
      </c>
    </row>
    <row r="14" spans="1:13" ht="15" customHeight="1" x14ac:dyDescent="0.2">
      <c r="A14" s="422" t="s">
        <v>390</v>
      </c>
      <c r="B14" s="115">
        <v>86194</v>
      </c>
      <c r="C14" s="114">
        <v>44611</v>
      </c>
      <c r="D14" s="114">
        <v>41583</v>
      </c>
      <c r="E14" s="114">
        <v>59969</v>
      </c>
      <c r="F14" s="114">
        <v>25462</v>
      </c>
      <c r="G14" s="114">
        <v>9945</v>
      </c>
      <c r="H14" s="114">
        <v>24155</v>
      </c>
      <c r="I14" s="115">
        <v>27156</v>
      </c>
      <c r="J14" s="114">
        <v>19369</v>
      </c>
      <c r="K14" s="114">
        <v>7787</v>
      </c>
      <c r="L14" s="423">
        <v>6595</v>
      </c>
      <c r="M14" s="424">
        <v>7033</v>
      </c>
    </row>
    <row r="15" spans="1:13" ht="11.1" customHeight="1" x14ac:dyDescent="0.2">
      <c r="A15" s="422" t="s">
        <v>387</v>
      </c>
      <c r="B15" s="115">
        <v>86736</v>
      </c>
      <c r="C15" s="114">
        <v>45066</v>
      </c>
      <c r="D15" s="114">
        <v>41670</v>
      </c>
      <c r="E15" s="114">
        <v>60030</v>
      </c>
      <c r="F15" s="114">
        <v>25949</v>
      </c>
      <c r="G15" s="114">
        <v>9610</v>
      </c>
      <c r="H15" s="114">
        <v>24598</v>
      </c>
      <c r="I15" s="115">
        <v>27942</v>
      </c>
      <c r="J15" s="114">
        <v>20035</v>
      </c>
      <c r="K15" s="114">
        <v>7907</v>
      </c>
      <c r="L15" s="423">
        <v>6201</v>
      </c>
      <c r="M15" s="424">
        <v>5772</v>
      </c>
    </row>
    <row r="16" spans="1:13" ht="11.1" customHeight="1" x14ac:dyDescent="0.2">
      <c r="A16" s="422" t="s">
        <v>388</v>
      </c>
      <c r="B16" s="115">
        <v>88552</v>
      </c>
      <c r="C16" s="114">
        <v>46098</v>
      </c>
      <c r="D16" s="114">
        <v>42454</v>
      </c>
      <c r="E16" s="114">
        <v>61899</v>
      </c>
      <c r="F16" s="114">
        <v>26061</v>
      </c>
      <c r="G16" s="114">
        <v>10794</v>
      </c>
      <c r="H16" s="114">
        <v>24959</v>
      </c>
      <c r="I16" s="115">
        <v>27552</v>
      </c>
      <c r="J16" s="114">
        <v>19370</v>
      </c>
      <c r="K16" s="114">
        <v>8182</v>
      </c>
      <c r="L16" s="423">
        <v>8555</v>
      </c>
      <c r="M16" s="424">
        <v>6883</v>
      </c>
    </row>
    <row r="17" spans="1:13" s="110" customFormat="1" ht="11.1" customHeight="1" x14ac:dyDescent="0.2">
      <c r="A17" s="422" t="s">
        <v>389</v>
      </c>
      <c r="B17" s="115">
        <v>88177</v>
      </c>
      <c r="C17" s="114">
        <v>45606</v>
      </c>
      <c r="D17" s="114">
        <v>42571</v>
      </c>
      <c r="E17" s="114">
        <v>61825</v>
      </c>
      <c r="F17" s="114">
        <v>26298</v>
      </c>
      <c r="G17" s="114">
        <v>10543</v>
      </c>
      <c r="H17" s="114">
        <v>25084</v>
      </c>
      <c r="I17" s="115">
        <v>28329</v>
      </c>
      <c r="J17" s="114">
        <v>20117</v>
      </c>
      <c r="K17" s="114">
        <v>8212</v>
      </c>
      <c r="L17" s="423">
        <v>5550</v>
      </c>
      <c r="M17" s="424">
        <v>5944</v>
      </c>
    </row>
    <row r="18" spans="1:13" ht="15" customHeight="1" x14ac:dyDescent="0.2">
      <c r="A18" s="422" t="s">
        <v>391</v>
      </c>
      <c r="B18" s="115">
        <v>88048</v>
      </c>
      <c r="C18" s="114">
        <v>45516</v>
      </c>
      <c r="D18" s="114">
        <v>42532</v>
      </c>
      <c r="E18" s="114">
        <v>61356</v>
      </c>
      <c r="F18" s="114">
        <v>26623</v>
      </c>
      <c r="G18" s="114">
        <v>10115</v>
      </c>
      <c r="H18" s="114">
        <v>25383</v>
      </c>
      <c r="I18" s="115">
        <v>27710</v>
      </c>
      <c r="J18" s="114">
        <v>19677</v>
      </c>
      <c r="K18" s="114">
        <v>8033</v>
      </c>
      <c r="L18" s="423">
        <v>6477</v>
      </c>
      <c r="M18" s="424">
        <v>6756</v>
      </c>
    </row>
    <row r="19" spans="1:13" ht="11.1" customHeight="1" x14ac:dyDescent="0.2">
      <c r="A19" s="422" t="s">
        <v>387</v>
      </c>
      <c r="B19" s="115">
        <v>88136</v>
      </c>
      <c r="C19" s="114">
        <v>45631</v>
      </c>
      <c r="D19" s="114">
        <v>42505</v>
      </c>
      <c r="E19" s="114">
        <v>61018</v>
      </c>
      <c r="F19" s="114">
        <v>27026</v>
      </c>
      <c r="G19" s="114">
        <v>9626</v>
      </c>
      <c r="H19" s="114">
        <v>25870</v>
      </c>
      <c r="I19" s="115">
        <v>28837</v>
      </c>
      <c r="J19" s="114">
        <v>20588</v>
      </c>
      <c r="K19" s="114">
        <v>8249</v>
      </c>
      <c r="L19" s="423">
        <v>5855</v>
      </c>
      <c r="M19" s="424">
        <v>5959</v>
      </c>
    </row>
    <row r="20" spans="1:13" ht="11.1" customHeight="1" x14ac:dyDescent="0.2">
      <c r="A20" s="422" t="s">
        <v>388</v>
      </c>
      <c r="B20" s="115">
        <v>88760</v>
      </c>
      <c r="C20" s="114">
        <v>46222</v>
      </c>
      <c r="D20" s="114">
        <v>42538</v>
      </c>
      <c r="E20" s="114">
        <v>61621</v>
      </c>
      <c r="F20" s="114">
        <v>26986</v>
      </c>
      <c r="G20" s="114">
        <v>10663</v>
      </c>
      <c r="H20" s="114">
        <v>25849</v>
      </c>
      <c r="I20" s="115">
        <v>28409</v>
      </c>
      <c r="J20" s="114">
        <v>19815</v>
      </c>
      <c r="K20" s="114">
        <v>8594</v>
      </c>
      <c r="L20" s="423">
        <v>7931</v>
      </c>
      <c r="M20" s="424">
        <v>6830</v>
      </c>
    </row>
    <row r="21" spans="1:13" s="110" customFormat="1" ht="11.1" customHeight="1" x14ac:dyDescent="0.2">
      <c r="A21" s="422" t="s">
        <v>389</v>
      </c>
      <c r="B21" s="115">
        <v>88555</v>
      </c>
      <c r="C21" s="114">
        <v>45867</v>
      </c>
      <c r="D21" s="114">
        <v>42688</v>
      </c>
      <c r="E21" s="114">
        <v>61180</v>
      </c>
      <c r="F21" s="114">
        <v>27337</v>
      </c>
      <c r="G21" s="114">
        <v>10470</v>
      </c>
      <c r="H21" s="114">
        <v>26054</v>
      </c>
      <c r="I21" s="115">
        <v>29302</v>
      </c>
      <c r="J21" s="114">
        <v>20657</v>
      </c>
      <c r="K21" s="114">
        <v>8645</v>
      </c>
      <c r="L21" s="423">
        <v>5248</v>
      </c>
      <c r="M21" s="424">
        <v>5745</v>
      </c>
    </row>
    <row r="22" spans="1:13" ht="15" customHeight="1" x14ac:dyDescent="0.2">
      <c r="A22" s="422" t="s">
        <v>392</v>
      </c>
      <c r="B22" s="115">
        <v>87582</v>
      </c>
      <c r="C22" s="114">
        <v>45177</v>
      </c>
      <c r="D22" s="114">
        <v>42405</v>
      </c>
      <c r="E22" s="114">
        <v>60330</v>
      </c>
      <c r="F22" s="114">
        <v>27075</v>
      </c>
      <c r="G22" s="114">
        <v>9733</v>
      </c>
      <c r="H22" s="114">
        <v>26252</v>
      </c>
      <c r="I22" s="115">
        <v>28586</v>
      </c>
      <c r="J22" s="114">
        <v>20167</v>
      </c>
      <c r="K22" s="114">
        <v>8419</v>
      </c>
      <c r="L22" s="423">
        <v>5693</v>
      </c>
      <c r="M22" s="424">
        <v>6777</v>
      </c>
    </row>
    <row r="23" spans="1:13" ht="11.1" customHeight="1" x14ac:dyDescent="0.2">
      <c r="A23" s="422" t="s">
        <v>387</v>
      </c>
      <c r="B23" s="115">
        <v>87713</v>
      </c>
      <c r="C23" s="114">
        <v>45384</v>
      </c>
      <c r="D23" s="114">
        <v>42329</v>
      </c>
      <c r="E23" s="114">
        <v>60190</v>
      </c>
      <c r="F23" s="114">
        <v>27334</v>
      </c>
      <c r="G23" s="114">
        <v>9310</v>
      </c>
      <c r="H23" s="114">
        <v>26724</v>
      </c>
      <c r="I23" s="115">
        <v>29701</v>
      </c>
      <c r="J23" s="114">
        <v>21174</v>
      </c>
      <c r="K23" s="114">
        <v>8527</v>
      </c>
      <c r="L23" s="423">
        <v>5767</v>
      </c>
      <c r="M23" s="424">
        <v>5807</v>
      </c>
    </row>
    <row r="24" spans="1:13" ht="11.1" customHeight="1" x14ac:dyDescent="0.2">
      <c r="A24" s="422" t="s">
        <v>388</v>
      </c>
      <c r="B24" s="115">
        <v>89452</v>
      </c>
      <c r="C24" s="114">
        <v>46292</v>
      </c>
      <c r="D24" s="114">
        <v>43160</v>
      </c>
      <c r="E24" s="114">
        <v>60906</v>
      </c>
      <c r="F24" s="114">
        <v>27562</v>
      </c>
      <c r="G24" s="114">
        <v>10428</v>
      </c>
      <c r="H24" s="114">
        <v>27185</v>
      </c>
      <c r="I24" s="115">
        <v>29285</v>
      </c>
      <c r="J24" s="114">
        <v>20352</v>
      </c>
      <c r="K24" s="114">
        <v>8933</v>
      </c>
      <c r="L24" s="423">
        <v>8467</v>
      </c>
      <c r="M24" s="424">
        <v>7197</v>
      </c>
    </row>
    <row r="25" spans="1:13" s="110" customFormat="1" ht="11.1" customHeight="1" x14ac:dyDescent="0.2">
      <c r="A25" s="422" t="s">
        <v>389</v>
      </c>
      <c r="B25" s="115">
        <v>89220</v>
      </c>
      <c r="C25" s="114">
        <v>46000</v>
      </c>
      <c r="D25" s="114">
        <v>43220</v>
      </c>
      <c r="E25" s="114">
        <v>60373</v>
      </c>
      <c r="F25" s="114">
        <v>27859</v>
      </c>
      <c r="G25" s="114">
        <v>10168</v>
      </c>
      <c r="H25" s="114">
        <v>27421</v>
      </c>
      <c r="I25" s="115">
        <v>30203</v>
      </c>
      <c r="J25" s="114">
        <v>21257</v>
      </c>
      <c r="K25" s="114">
        <v>8946</v>
      </c>
      <c r="L25" s="423">
        <v>5248</v>
      </c>
      <c r="M25" s="424">
        <v>5564</v>
      </c>
    </row>
    <row r="26" spans="1:13" ht="15" customHeight="1" x14ac:dyDescent="0.2">
      <c r="A26" s="422" t="s">
        <v>393</v>
      </c>
      <c r="B26" s="115">
        <v>88883</v>
      </c>
      <c r="C26" s="114">
        <v>45924</v>
      </c>
      <c r="D26" s="114">
        <v>42959</v>
      </c>
      <c r="E26" s="114">
        <v>60143</v>
      </c>
      <c r="F26" s="114">
        <v>27764</v>
      </c>
      <c r="G26" s="114">
        <v>9750</v>
      </c>
      <c r="H26" s="114">
        <v>27487</v>
      </c>
      <c r="I26" s="115">
        <v>29454</v>
      </c>
      <c r="J26" s="114">
        <v>20697</v>
      </c>
      <c r="K26" s="114">
        <v>8757</v>
      </c>
      <c r="L26" s="423">
        <v>6259</v>
      </c>
      <c r="M26" s="424">
        <v>6751</v>
      </c>
    </row>
    <row r="27" spans="1:13" ht="11.1" customHeight="1" x14ac:dyDescent="0.2">
      <c r="A27" s="422" t="s">
        <v>387</v>
      </c>
      <c r="B27" s="115">
        <v>89612</v>
      </c>
      <c r="C27" s="114">
        <v>46563</v>
      </c>
      <c r="D27" s="114">
        <v>43049</v>
      </c>
      <c r="E27" s="114">
        <v>60479</v>
      </c>
      <c r="F27" s="114">
        <v>28171</v>
      </c>
      <c r="G27" s="114">
        <v>9431</v>
      </c>
      <c r="H27" s="114">
        <v>27976</v>
      </c>
      <c r="I27" s="115">
        <v>30293</v>
      </c>
      <c r="J27" s="114">
        <v>21413</v>
      </c>
      <c r="K27" s="114">
        <v>8880</v>
      </c>
      <c r="L27" s="423">
        <v>5540</v>
      </c>
      <c r="M27" s="424">
        <v>5102</v>
      </c>
    </row>
    <row r="28" spans="1:13" ht="11.1" customHeight="1" x14ac:dyDescent="0.2">
      <c r="A28" s="422" t="s">
        <v>388</v>
      </c>
      <c r="B28" s="115">
        <v>90737</v>
      </c>
      <c r="C28" s="114">
        <v>47374</v>
      </c>
      <c r="D28" s="114">
        <v>43363</v>
      </c>
      <c r="E28" s="114">
        <v>62433</v>
      </c>
      <c r="F28" s="114">
        <v>28220</v>
      </c>
      <c r="G28" s="114">
        <v>10280</v>
      </c>
      <c r="H28" s="114">
        <v>28197</v>
      </c>
      <c r="I28" s="115">
        <v>29519</v>
      </c>
      <c r="J28" s="114">
        <v>20562</v>
      </c>
      <c r="K28" s="114">
        <v>8957</v>
      </c>
      <c r="L28" s="423">
        <v>8457</v>
      </c>
      <c r="M28" s="424">
        <v>7610</v>
      </c>
    </row>
    <row r="29" spans="1:13" s="110" customFormat="1" ht="11.1" customHeight="1" x14ac:dyDescent="0.2">
      <c r="A29" s="422" t="s">
        <v>389</v>
      </c>
      <c r="B29" s="115">
        <v>90406</v>
      </c>
      <c r="C29" s="114">
        <v>46922</v>
      </c>
      <c r="D29" s="114">
        <v>43484</v>
      </c>
      <c r="E29" s="114">
        <v>61867</v>
      </c>
      <c r="F29" s="114">
        <v>28511</v>
      </c>
      <c r="G29" s="114">
        <v>9958</v>
      </c>
      <c r="H29" s="114">
        <v>28363</v>
      </c>
      <c r="I29" s="115">
        <v>30284</v>
      </c>
      <c r="J29" s="114">
        <v>21252</v>
      </c>
      <c r="K29" s="114">
        <v>9032</v>
      </c>
      <c r="L29" s="423">
        <v>5524</v>
      </c>
      <c r="M29" s="424">
        <v>5998</v>
      </c>
    </row>
    <row r="30" spans="1:13" ht="15" customHeight="1" x14ac:dyDescent="0.2">
      <c r="A30" s="422" t="s">
        <v>394</v>
      </c>
      <c r="B30" s="115">
        <v>90202</v>
      </c>
      <c r="C30" s="114">
        <v>46830</v>
      </c>
      <c r="D30" s="114">
        <v>43372</v>
      </c>
      <c r="E30" s="114">
        <v>61399</v>
      </c>
      <c r="F30" s="114">
        <v>28785</v>
      </c>
      <c r="G30" s="114">
        <v>9584</v>
      </c>
      <c r="H30" s="114">
        <v>28430</v>
      </c>
      <c r="I30" s="115">
        <v>28674</v>
      </c>
      <c r="J30" s="114">
        <v>19939</v>
      </c>
      <c r="K30" s="114">
        <v>8735</v>
      </c>
      <c r="L30" s="423">
        <v>6767</v>
      </c>
      <c r="M30" s="424">
        <v>6934</v>
      </c>
    </row>
    <row r="31" spans="1:13" ht="11.1" customHeight="1" x14ac:dyDescent="0.2">
      <c r="A31" s="422" t="s">
        <v>387</v>
      </c>
      <c r="B31" s="115">
        <v>90722</v>
      </c>
      <c r="C31" s="114">
        <v>47124</v>
      </c>
      <c r="D31" s="114">
        <v>43598</v>
      </c>
      <c r="E31" s="114">
        <v>61460</v>
      </c>
      <c r="F31" s="114">
        <v>29246</v>
      </c>
      <c r="G31" s="114">
        <v>9333</v>
      </c>
      <c r="H31" s="114">
        <v>28836</v>
      </c>
      <c r="I31" s="115">
        <v>29230</v>
      </c>
      <c r="J31" s="114">
        <v>20422</v>
      </c>
      <c r="K31" s="114">
        <v>8808</v>
      </c>
      <c r="L31" s="423">
        <v>5886</v>
      </c>
      <c r="M31" s="424">
        <v>5386</v>
      </c>
    </row>
    <row r="32" spans="1:13" ht="11.1" customHeight="1" x14ac:dyDescent="0.2">
      <c r="A32" s="422" t="s">
        <v>388</v>
      </c>
      <c r="B32" s="115">
        <v>92311</v>
      </c>
      <c r="C32" s="114">
        <v>48059</v>
      </c>
      <c r="D32" s="114">
        <v>44252</v>
      </c>
      <c r="E32" s="114">
        <v>63019</v>
      </c>
      <c r="F32" s="114">
        <v>29289</v>
      </c>
      <c r="G32" s="114">
        <v>10143</v>
      </c>
      <c r="H32" s="114">
        <v>29107</v>
      </c>
      <c r="I32" s="115">
        <v>28807</v>
      </c>
      <c r="J32" s="114">
        <v>19659</v>
      </c>
      <c r="K32" s="114">
        <v>9148</v>
      </c>
      <c r="L32" s="423">
        <v>9028</v>
      </c>
      <c r="M32" s="424">
        <v>7741</v>
      </c>
    </row>
    <row r="33" spans="1:13" s="110" customFormat="1" ht="11.1" customHeight="1" x14ac:dyDescent="0.2">
      <c r="A33" s="422" t="s">
        <v>389</v>
      </c>
      <c r="B33" s="115">
        <v>92695</v>
      </c>
      <c r="C33" s="114">
        <v>48123</v>
      </c>
      <c r="D33" s="114">
        <v>44572</v>
      </c>
      <c r="E33" s="114">
        <v>62728</v>
      </c>
      <c r="F33" s="114">
        <v>29963</v>
      </c>
      <c r="G33" s="114">
        <v>10040</v>
      </c>
      <c r="H33" s="114">
        <v>29299</v>
      </c>
      <c r="I33" s="115">
        <v>29429</v>
      </c>
      <c r="J33" s="114">
        <v>20347</v>
      </c>
      <c r="K33" s="114">
        <v>9082</v>
      </c>
      <c r="L33" s="423">
        <v>6252</v>
      </c>
      <c r="M33" s="424">
        <v>5883</v>
      </c>
    </row>
    <row r="34" spans="1:13" ht="15" customHeight="1" x14ac:dyDescent="0.2">
      <c r="A34" s="422" t="s">
        <v>395</v>
      </c>
      <c r="B34" s="115">
        <v>92717</v>
      </c>
      <c r="C34" s="114">
        <v>48185</v>
      </c>
      <c r="D34" s="114">
        <v>44532</v>
      </c>
      <c r="E34" s="114">
        <v>62720</v>
      </c>
      <c r="F34" s="114">
        <v>29996</v>
      </c>
      <c r="G34" s="114">
        <v>9631</v>
      </c>
      <c r="H34" s="114">
        <v>29596</v>
      </c>
      <c r="I34" s="115">
        <v>28499</v>
      </c>
      <c r="J34" s="114">
        <v>19626</v>
      </c>
      <c r="K34" s="114">
        <v>8873</v>
      </c>
      <c r="L34" s="423">
        <v>7098</v>
      </c>
      <c r="M34" s="424">
        <v>7202</v>
      </c>
    </row>
    <row r="35" spans="1:13" ht="11.1" customHeight="1" x14ac:dyDescent="0.2">
      <c r="A35" s="422" t="s">
        <v>387</v>
      </c>
      <c r="B35" s="115">
        <v>93254</v>
      </c>
      <c r="C35" s="114">
        <v>48625</v>
      </c>
      <c r="D35" s="114">
        <v>44629</v>
      </c>
      <c r="E35" s="114">
        <v>62896</v>
      </c>
      <c r="F35" s="114">
        <v>30358</v>
      </c>
      <c r="G35" s="114">
        <v>9330</v>
      </c>
      <c r="H35" s="114">
        <v>30039</v>
      </c>
      <c r="I35" s="115">
        <v>29579</v>
      </c>
      <c r="J35" s="114">
        <v>20537</v>
      </c>
      <c r="K35" s="114">
        <v>9042</v>
      </c>
      <c r="L35" s="423">
        <v>6516</v>
      </c>
      <c r="M35" s="424">
        <v>6120</v>
      </c>
    </row>
    <row r="36" spans="1:13" ht="11.1" customHeight="1" x14ac:dyDescent="0.2">
      <c r="A36" s="422" t="s">
        <v>388</v>
      </c>
      <c r="B36" s="115">
        <v>95242</v>
      </c>
      <c r="C36" s="114">
        <v>49725</v>
      </c>
      <c r="D36" s="114">
        <v>45517</v>
      </c>
      <c r="E36" s="114">
        <v>64743</v>
      </c>
      <c r="F36" s="114">
        <v>30499</v>
      </c>
      <c r="G36" s="114">
        <v>10518</v>
      </c>
      <c r="H36" s="114">
        <v>30370</v>
      </c>
      <c r="I36" s="115">
        <v>29037</v>
      </c>
      <c r="J36" s="114">
        <v>19789</v>
      </c>
      <c r="K36" s="114">
        <v>9248</v>
      </c>
      <c r="L36" s="423">
        <v>9239</v>
      </c>
      <c r="M36" s="424">
        <v>7677</v>
      </c>
    </row>
    <row r="37" spans="1:13" s="110" customFormat="1" ht="11.1" customHeight="1" x14ac:dyDescent="0.2">
      <c r="A37" s="422" t="s">
        <v>389</v>
      </c>
      <c r="B37" s="115">
        <v>95279</v>
      </c>
      <c r="C37" s="114">
        <v>49504</v>
      </c>
      <c r="D37" s="114">
        <v>45775</v>
      </c>
      <c r="E37" s="114">
        <v>64248</v>
      </c>
      <c r="F37" s="114">
        <v>31031</v>
      </c>
      <c r="G37" s="114">
        <v>10381</v>
      </c>
      <c r="H37" s="114">
        <v>30556</v>
      </c>
      <c r="I37" s="115">
        <v>29548</v>
      </c>
      <c r="J37" s="114">
        <v>20318</v>
      </c>
      <c r="K37" s="114">
        <v>9230</v>
      </c>
      <c r="L37" s="423">
        <v>6111</v>
      </c>
      <c r="M37" s="424">
        <v>6111</v>
      </c>
    </row>
    <row r="38" spans="1:13" ht="15" customHeight="1" x14ac:dyDescent="0.2">
      <c r="A38" s="425" t="s">
        <v>396</v>
      </c>
      <c r="B38" s="115">
        <v>94778</v>
      </c>
      <c r="C38" s="114">
        <v>49207</v>
      </c>
      <c r="D38" s="114">
        <v>45571</v>
      </c>
      <c r="E38" s="114">
        <v>63791</v>
      </c>
      <c r="F38" s="114">
        <v>30987</v>
      </c>
      <c r="G38" s="114">
        <v>9898</v>
      </c>
      <c r="H38" s="114">
        <v>30698</v>
      </c>
      <c r="I38" s="115">
        <v>28560</v>
      </c>
      <c r="J38" s="114">
        <v>19504</v>
      </c>
      <c r="K38" s="114">
        <v>9056</v>
      </c>
      <c r="L38" s="423">
        <v>6746</v>
      </c>
      <c r="M38" s="424">
        <v>7350</v>
      </c>
    </row>
    <row r="39" spans="1:13" ht="11.1" customHeight="1" x14ac:dyDescent="0.2">
      <c r="A39" s="422" t="s">
        <v>387</v>
      </c>
      <c r="B39" s="115">
        <v>95013</v>
      </c>
      <c r="C39" s="114">
        <v>49473</v>
      </c>
      <c r="D39" s="114">
        <v>45540</v>
      </c>
      <c r="E39" s="114">
        <v>63682</v>
      </c>
      <c r="F39" s="114">
        <v>31331</v>
      </c>
      <c r="G39" s="114">
        <v>9528</v>
      </c>
      <c r="H39" s="114">
        <v>31113</v>
      </c>
      <c r="I39" s="115">
        <v>29072</v>
      </c>
      <c r="J39" s="114">
        <v>19930</v>
      </c>
      <c r="K39" s="114">
        <v>9142</v>
      </c>
      <c r="L39" s="423">
        <v>6338</v>
      </c>
      <c r="M39" s="424">
        <v>6227</v>
      </c>
    </row>
    <row r="40" spans="1:13" ht="11.1" customHeight="1" x14ac:dyDescent="0.2">
      <c r="A40" s="425" t="s">
        <v>388</v>
      </c>
      <c r="B40" s="115">
        <v>96903</v>
      </c>
      <c r="C40" s="114">
        <v>50570</v>
      </c>
      <c r="D40" s="114">
        <v>46333</v>
      </c>
      <c r="E40" s="114">
        <v>65354</v>
      </c>
      <c r="F40" s="114">
        <v>31549</v>
      </c>
      <c r="G40" s="114">
        <v>10704</v>
      </c>
      <c r="H40" s="114">
        <v>31337</v>
      </c>
      <c r="I40" s="115">
        <v>28503</v>
      </c>
      <c r="J40" s="114">
        <v>19154</v>
      </c>
      <c r="K40" s="114">
        <v>9349</v>
      </c>
      <c r="L40" s="423">
        <v>9108</v>
      </c>
      <c r="M40" s="424">
        <v>7366</v>
      </c>
    </row>
    <row r="41" spans="1:13" s="110" customFormat="1" ht="11.1" customHeight="1" x14ac:dyDescent="0.2">
      <c r="A41" s="422" t="s">
        <v>389</v>
      </c>
      <c r="B41" s="115">
        <v>96813</v>
      </c>
      <c r="C41" s="114">
        <v>50296</v>
      </c>
      <c r="D41" s="114">
        <v>46517</v>
      </c>
      <c r="E41" s="114">
        <v>64871</v>
      </c>
      <c r="F41" s="114">
        <v>31942</v>
      </c>
      <c r="G41" s="114">
        <v>10526</v>
      </c>
      <c r="H41" s="114">
        <v>31408</v>
      </c>
      <c r="I41" s="115">
        <v>29356</v>
      </c>
      <c r="J41" s="114">
        <v>20012</v>
      </c>
      <c r="K41" s="114">
        <v>9344</v>
      </c>
      <c r="L41" s="423">
        <v>6612</v>
      </c>
      <c r="M41" s="424">
        <v>6747</v>
      </c>
    </row>
    <row r="42" spans="1:13" ht="15" customHeight="1" x14ac:dyDescent="0.2">
      <c r="A42" s="422" t="s">
        <v>397</v>
      </c>
      <c r="B42" s="115">
        <v>96691</v>
      </c>
      <c r="C42" s="114">
        <v>50377</v>
      </c>
      <c r="D42" s="114">
        <v>46314</v>
      </c>
      <c r="E42" s="114">
        <v>64735</v>
      </c>
      <c r="F42" s="114">
        <v>31956</v>
      </c>
      <c r="G42" s="114">
        <v>10041</v>
      </c>
      <c r="H42" s="114">
        <v>31626</v>
      </c>
      <c r="I42" s="115">
        <v>28539</v>
      </c>
      <c r="J42" s="114">
        <v>19283</v>
      </c>
      <c r="K42" s="114">
        <v>9256</v>
      </c>
      <c r="L42" s="423">
        <v>7154</v>
      </c>
      <c r="M42" s="424">
        <v>7508</v>
      </c>
    </row>
    <row r="43" spans="1:13" ht="11.1" customHeight="1" x14ac:dyDescent="0.2">
      <c r="A43" s="422" t="s">
        <v>387</v>
      </c>
      <c r="B43" s="115">
        <v>97121</v>
      </c>
      <c r="C43" s="114">
        <v>50702</v>
      </c>
      <c r="D43" s="114">
        <v>46419</v>
      </c>
      <c r="E43" s="114">
        <v>64830</v>
      </c>
      <c r="F43" s="114">
        <v>32291</v>
      </c>
      <c r="G43" s="114">
        <v>9733</v>
      </c>
      <c r="H43" s="114">
        <v>31995</v>
      </c>
      <c r="I43" s="115">
        <v>29581</v>
      </c>
      <c r="J43" s="114">
        <v>20150</v>
      </c>
      <c r="K43" s="114">
        <v>9431</v>
      </c>
      <c r="L43" s="423">
        <v>6836</v>
      </c>
      <c r="M43" s="424">
        <v>6544</v>
      </c>
    </row>
    <row r="44" spans="1:13" ht="11.1" customHeight="1" x14ac:dyDescent="0.2">
      <c r="A44" s="422" t="s">
        <v>388</v>
      </c>
      <c r="B44" s="115">
        <v>99049</v>
      </c>
      <c r="C44" s="114">
        <v>51944</v>
      </c>
      <c r="D44" s="114">
        <v>47105</v>
      </c>
      <c r="E44" s="114">
        <v>66681</v>
      </c>
      <c r="F44" s="114">
        <v>32368</v>
      </c>
      <c r="G44" s="114">
        <v>10894</v>
      </c>
      <c r="H44" s="114">
        <v>32279</v>
      </c>
      <c r="I44" s="115">
        <v>29111</v>
      </c>
      <c r="J44" s="114">
        <v>19508</v>
      </c>
      <c r="K44" s="114">
        <v>9603</v>
      </c>
      <c r="L44" s="423">
        <v>9204</v>
      </c>
      <c r="M44" s="424">
        <v>7785</v>
      </c>
    </row>
    <row r="45" spans="1:13" s="110" customFormat="1" ht="11.1" customHeight="1" x14ac:dyDescent="0.2">
      <c r="A45" s="422" t="s">
        <v>389</v>
      </c>
      <c r="B45" s="115">
        <v>98661</v>
      </c>
      <c r="C45" s="114">
        <v>51758</v>
      </c>
      <c r="D45" s="114">
        <v>46903</v>
      </c>
      <c r="E45" s="114">
        <v>66355</v>
      </c>
      <c r="F45" s="114">
        <v>32306</v>
      </c>
      <c r="G45" s="114">
        <v>10633</v>
      </c>
      <c r="H45" s="114">
        <v>32310</v>
      </c>
      <c r="I45" s="115">
        <v>29221</v>
      </c>
      <c r="J45" s="114">
        <v>19815</v>
      </c>
      <c r="K45" s="114">
        <v>9406</v>
      </c>
      <c r="L45" s="423">
        <v>6279</v>
      </c>
      <c r="M45" s="424">
        <v>6795</v>
      </c>
    </row>
    <row r="46" spans="1:13" ht="15" customHeight="1" x14ac:dyDescent="0.2">
      <c r="A46" s="422" t="s">
        <v>398</v>
      </c>
      <c r="B46" s="115">
        <v>99019</v>
      </c>
      <c r="C46" s="114">
        <v>51954</v>
      </c>
      <c r="D46" s="114">
        <v>47065</v>
      </c>
      <c r="E46" s="114">
        <v>66574</v>
      </c>
      <c r="F46" s="114">
        <v>32445</v>
      </c>
      <c r="G46" s="114">
        <v>10432</v>
      </c>
      <c r="H46" s="114">
        <v>32601</v>
      </c>
      <c r="I46" s="115">
        <v>28532</v>
      </c>
      <c r="J46" s="114">
        <v>19102</v>
      </c>
      <c r="K46" s="114">
        <v>9430</v>
      </c>
      <c r="L46" s="423">
        <v>7458</v>
      </c>
      <c r="M46" s="424">
        <v>7266</v>
      </c>
    </row>
    <row r="47" spans="1:13" ht="11.1" customHeight="1" x14ac:dyDescent="0.2">
      <c r="A47" s="422" t="s">
        <v>387</v>
      </c>
      <c r="B47" s="115">
        <v>99254</v>
      </c>
      <c r="C47" s="114">
        <v>52147</v>
      </c>
      <c r="D47" s="114">
        <v>47107</v>
      </c>
      <c r="E47" s="114">
        <v>66338</v>
      </c>
      <c r="F47" s="114">
        <v>32916</v>
      </c>
      <c r="G47" s="114">
        <v>10126</v>
      </c>
      <c r="H47" s="114">
        <v>32907</v>
      </c>
      <c r="I47" s="115">
        <v>29108</v>
      </c>
      <c r="J47" s="114">
        <v>19712</v>
      </c>
      <c r="K47" s="114">
        <v>9396</v>
      </c>
      <c r="L47" s="423">
        <v>6703</v>
      </c>
      <c r="M47" s="424">
        <v>6621</v>
      </c>
    </row>
    <row r="48" spans="1:13" ht="11.1" customHeight="1" x14ac:dyDescent="0.2">
      <c r="A48" s="422" t="s">
        <v>388</v>
      </c>
      <c r="B48" s="115">
        <v>101082</v>
      </c>
      <c r="C48" s="114">
        <v>53233</v>
      </c>
      <c r="D48" s="114">
        <v>47849</v>
      </c>
      <c r="E48" s="114">
        <v>67727</v>
      </c>
      <c r="F48" s="114">
        <v>33355</v>
      </c>
      <c r="G48" s="114">
        <v>11397</v>
      </c>
      <c r="H48" s="114">
        <v>33138</v>
      </c>
      <c r="I48" s="115">
        <v>28698</v>
      </c>
      <c r="J48" s="114">
        <v>18970</v>
      </c>
      <c r="K48" s="114">
        <v>9728</v>
      </c>
      <c r="L48" s="423">
        <v>9435</v>
      </c>
      <c r="M48" s="424">
        <v>7812</v>
      </c>
    </row>
    <row r="49" spans="1:17" s="110" customFormat="1" ht="11.1" customHeight="1" x14ac:dyDescent="0.2">
      <c r="A49" s="422" t="s">
        <v>389</v>
      </c>
      <c r="B49" s="115">
        <v>100996</v>
      </c>
      <c r="C49" s="114">
        <v>53000</v>
      </c>
      <c r="D49" s="114">
        <v>47996</v>
      </c>
      <c r="E49" s="114">
        <v>67272</v>
      </c>
      <c r="F49" s="114">
        <v>33724</v>
      </c>
      <c r="G49" s="114">
        <v>11089</v>
      </c>
      <c r="H49" s="114">
        <v>33220</v>
      </c>
      <c r="I49" s="115">
        <v>29434</v>
      </c>
      <c r="J49" s="114">
        <v>19623</v>
      </c>
      <c r="K49" s="114">
        <v>9811</v>
      </c>
      <c r="L49" s="423">
        <v>6191</v>
      </c>
      <c r="M49" s="424">
        <v>6382</v>
      </c>
    </row>
    <row r="50" spans="1:17" ht="15" customHeight="1" x14ac:dyDescent="0.2">
      <c r="A50" s="422" t="s">
        <v>399</v>
      </c>
      <c r="B50" s="143">
        <v>101648</v>
      </c>
      <c r="C50" s="144">
        <v>53111</v>
      </c>
      <c r="D50" s="144">
        <v>48537</v>
      </c>
      <c r="E50" s="144">
        <v>67448</v>
      </c>
      <c r="F50" s="144">
        <v>34200</v>
      </c>
      <c r="G50" s="144">
        <v>10660</v>
      </c>
      <c r="H50" s="144">
        <v>33862</v>
      </c>
      <c r="I50" s="143">
        <v>28061</v>
      </c>
      <c r="J50" s="144">
        <v>18493</v>
      </c>
      <c r="K50" s="144">
        <v>9568</v>
      </c>
      <c r="L50" s="426">
        <v>7237</v>
      </c>
      <c r="M50" s="427">
        <v>7661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2.655046001272483</v>
      </c>
      <c r="C6" s="480">
        <f>'Tabelle 3.3'!J11</f>
        <v>-1.6507780737417637</v>
      </c>
      <c r="D6" s="481">
        <f t="shared" ref="D6:E9" si="0">IF(OR(AND(B6&gt;=-50,B6&lt;=50),ISNUMBER(B6)=FALSE),B6,"")</f>
        <v>2.655046001272483</v>
      </c>
      <c r="E6" s="481">
        <f t="shared" si="0"/>
        <v>-1.6507780737417637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2.655046001272483</v>
      </c>
      <c r="C14" s="480">
        <f>'Tabelle 3.3'!J11</f>
        <v>-1.6507780737417637</v>
      </c>
      <c r="D14" s="481">
        <f>IF(OR(AND(B14&gt;=-50,B14&lt;=50),ISNUMBER(B14)=FALSE),B14,"")</f>
        <v>2.655046001272483</v>
      </c>
      <c r="E14" s="481">
        <f>IF(OR(AND(C14&gt;=-50,C14&lt;=50),ISNUMBER(C14)=FALSE),C14,"")</f>
        <v>-1.6507780737417637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-3.4364261168384878</v>
      </c>
      <c r="C15" s="480">
        <f>'Tabelle 3.3'!J12</f>
        <v>20.388349514563107</v>
      </c>
      <c r="D15" s="481">
        <f t="shared" ref="D15:E45" si="3">IF(OR(AND(B15&gt;=-50,B15&lt;=50),ISNUMBER(B15)=FALSE),B15,"")</f>
        <v>-3.4364261168384878</v>
      </c>
      <c r="E15" s="481">
        <f t="shared" si="3"/>
        <v>20.388349514563107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0.19801980198019803</v>
      </c>
      <c r="C16" s="480">
        <f>'Tabelle 3.3'!J13</f>
        <v>7.6923076923076925</v>
      </c>
      <c r="D16" s="481">
        <f t="shared" si="3"/>
        <v>0.19801980198019803</v>
      </c>
      <c r="E16" s="481">
        <f t="shared" si="3"/>
        <v>7.6923076923076925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-0.97892371884026963</v>
      </c>
      <c r="C17" s="480">
        <f>'Tabelle 3.3'!J14</f>
        <v>-2.3364485981308412</v>
      </c>
      <c r="D17" s="481">
        <f t="shared" si="3"/>
        <v>-0.97892371884026963</v>
      </c>
      <c r="E17" s="481">
        <f t="shared" si="3"/>
        <v>-2.3364485981308412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0.39630118890356669</v>
      </c>
      <c r="C18" s="480">
        <f>'Tabelle 3.3'!J15</f>
        <v>1.2875536480686696</v>
      </c>
      <c r="D18" s="481">
        <f t="shared" si="3"/>
        <v>0.39630118890356669</v>
      </c>
      <c r="E18" s="481">
        <f t="shared" si="3"/>
        <v>1.2875536480686696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-1.1945636623748213</v>
      </c>
      <c r="C19" s="480">
        <f>'Tabelle 3.3'!J16</f>
        <v>-2.816901408450704</v>
      </c>
      <c r="D19" s="481">
        <f t="shared" si="3"/>
        <v>-1.1945636623748213</v>
      </c>
      <c r="E19" s="481">
        <f t="shared" si="3"/>
        <v>-2.816901408450704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-1.0233319688907081</v>
      </c>
      <c r="C20" s="480">
        <f>'Tabelle 3.3'!J17</f>
        <v>-11.637931034482758</v>
      </c>
      <c r="D20" s="481">
        <f t="shared" si="3"/>
        <v>-1.0233319688907081</v>
      </c>
      <c r="E20" s="481">
        <f t="shared" si="3"/>
        <v>-11.637931034482758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3.0906011854360713</v>
      </c>
      <c r="C21" s="480">
        <f>'Tabelle 3.3'!J18</f>
        <v>-1.2318029115341544</v>
      </c>
      <c r="D21" s="481">
        <f t="shared" si="3"/>
        <v>3.0906011854360713</v>
      </c>
      <c r="E21" s="481">
        <f t="shared" si="3"/>
        <v>-1.2318029115341544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2.116665629085476</v>
      </c>
      <c r="C22" s="480">
        <f>'Tabelle 3.3'!J19</f>
        <v>0.16799664006719867</v>
      </c>
      <c r="D22" s="481">
        <f t="shared" si="3"/>
        <v>2.116665629085476</v>
      </c>
      <c r="E22" s="481">
        <f t="shared" si="3"/>
        <v>0.16799664006719867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6.2343000685087917</v>
      </c>
      <c r="C23" s="480">
        <f>'Tabelle 3.3'!J20</f>
        <v>3.03315306842229</v>
      </c>
      <c r="D23" s="481">
        <f t="shared" si="3"/>
        <v>6.2343000685087917</v>
      </c>
      <c r="E23" s="481">
        <f t="shared" si="3"/>
        <v>3.03315306842229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-2.0237571491421029</v>
      </c>
      <c r="C24" s="480">
        <f>'Tabelle 3.3'!J21</f>
        <v>-5.7596822244289969</v>
      </c>
      <c r="D24" s="481">
        <f t="shared" si="3"/>
        <v>-2.0237571491421029</v>
      </c>
      <c r="E24" s="481">
        <f t="shared" si="3"/>
        <v>-5.7596822244289969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3.8148524923702949</v>
      </c>
      <c r="C25" s="480">
        <f>'Tabelle 3.3'!J22</f>
        <v>-11.258278145695364</v>
      </c>
      <c r="D25" s="481">
        <f t="shared" si="3"/>
        <v>3.8148524923702949</v>
      </c>
      <c r="E25" s="481">
        <f t="shared" si="3"/>
        <v>-11.258278145695364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0.6116207951070336</v>
      </c>
      <c r="C26" s="480">
        <f>'Tabelle 3.3'!J23</f>
        <v>2.3622047244094486</v>
      </c>
      <c r="D26" s="481">
        <f t="shared" si="3"/>
        <v>0.6116207951070336</v>
      </c>
      <c r="E26" s="481">
        <f t="shared" si="3"/>
        <v>2.3622047244094486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3.0559050871831746</v>
      </c>
      <c r="C27" s="480">
        <f>'Tabelle 3.3'!J24</f>
        <v>-0.19193857965451055</v>
      </c>
      <c r="D27" s="481">
        <f t="shared" si="3"/>
        <v>3.0559050871831746</v>
      </c>
      <c r="E27" s="481">
        <f t="shared" si="3"/>
        <v>-0.19193857965451055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28.442376129208871</v>
      </c>
      <c r="C28" s="480">
        <f>'Tabelle 3.3'!J25</f>
        <v>-8.0927384076990379</v>
      </c>
      <c r="D28" s="481">
        <f t="shared" si="3"/>
        <v>28.442376129208871</v>
      </c>
      <c r="E28" s="481">
        <f t="shared" si="3"/>
        <v>-8.0927384076990379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-17.960230917254652</v>
      </c>
      <c r="C29" s="480">
        <f>'Tabelle 3.3'!J26</f>
        <v>-8.4848484848484844</v>
      </c>
      <c r="D29" s="481">
        <f t="shared" si="3"/>
        <v>-17.960230917254652</v>
      </c>
      <c r="E29" s="481">
        <f t="shared" si="3"/>
        <v>-8.4848484848484844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2.6133175845267975</v>
      </c>
      <c r="C30" s="480">
        <f>'Tabelle 3.3'!J27</f>
        <v>1.0666666666666667</v>
      </c>
      <c r="D30" s="481">
        <f t="shared" si="3"/>
        <v>2.6133175845267975</v>
      </c>
      <c r="E30" s="481">
        <f t="shared" si="3"/>
        <v>1.0666666666666667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2.4282016516701592</v>
      </c>
      <c r="C31" s="480">
        <f>'Tabelle 3.3'!J28</f>
        <v>-5.1818634778276031</v>
      </c>
      <c r="D31" s="481">
        <f t="shared" si="3"/>
        <v>2.4282016516701592</v>
      </c>
      <c r="E31" s="481">
        <f t="shared" si="3"/>
        <v>-5.1818634778276031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3.9140811455847255</v>
      </c>
      <c r="C32" s="480">
        <f>'Tabelle 3.3'!J29</f>
        <v>-0.67720090293453727</v>
      </c>
      <c r="D32" s="481">
        <f t="shared" si="3"/>
        <v>3.9140811455847255</v>
      </c>
      <c r="E32" s="481">
        <f t="shared" si="3"/>
        <v>-0.67720090293453727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3.3793556870479948</v>
      </c>
      <c r="C33" s="480">
        <f>'Tabelle 3.3'!J30</f>
        <v>-0.24509803921568626</v>
      </c>
      <c r="D33" s="481">
        <f t="shared" si="3"/>
        <v>3.3793556870479948</v>
      </c>
      <c r="E33" s="481">
        <f t="shared" si="3"/>
        <v>-0.24509803921568626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1.632208922742111</v>
      </c>
      <c r="C34" s="480">
        <f>'Tabelle 3.3'!J31</f>
        <v>-2.708731676226896</v>
      </c>
      <c r="D34" s="481">
        <f t="shared" si="3"/>
        <v>1.632208922742111</v>
      </c>
      <c r="E34" s="481">
        <f t="shared" si="3"/>
        <v>-2.708731676226896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-3.4364261168384878</v>
      </c>
      <c r="C37" s="480">
        <f>'Tabelle 3.3'!J34</f>
        <v>20.388349514563107</v>
      </c>
      <c r="D37" s="481">
        <f t="shared" si="3"/>
        <v>-3.4364261168384878</v>
      </c>
      <c r="E37" s="481">
        <f t="shared" si="3"/>
        <v>20.388349514563107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-0.13636545943127582</v>
      </c>
      <c r="C38" s="480">
        <f>'Tabelle 3.3'!J35</f>
        <v>-1.6772269847185985</v>
      </c>
      <c r="D38" s="481">
        <f t="shared" si="3"/>
        <v>-0.13636545943127582</v>
      </c>
      <c r="E38" s="481">
        <f t="shared" si="3"/>
        <v>-1.6772269847185985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3.6221966257876548</v>
      </c>
      <c r="C39" s="480">
        <f>'Tabelle 3.3'!J36</f>
        <v>-1.8250594704207777</v>
      </c>
      <c r="D39" s="481">
        <f t="shared" si="3"/>
        <v>3.6221966257876548</v>
      </c>
      <c r="E39" s="481">
        <f t="shared" si="3"/>
        <v>-1.8250594704207777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3.6221966257876548</v>
      </c>
      <c r="C45" s="480">
        <f>'Tabelle 3.3'!J36</f>
        <v>-1.8250594704207777</v>
      </c>
      <c r="D45" s="481">
        <f t="shared" si="3"/>
        <v>3.6221966257876548</v>
      </c>
      <c r="E45" s="481">
        <f t="shared" si="3"/>
        <v>-1.8250594704207777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88883</v>
      </c>
      <c r="C51" s="487">
        <v>20697</v>
      </c>
      <c r="D51" s="487">
        <v>8757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89612</v>
      </c>
      <c r="C52" s="487">
        <v>21413</v>
      </c>
      <c r="D52" s="487">
        <v>8880</v>
      </c>
      <c r="E52" s="488">
        <f t="shared" ref="E52:G70" si="11">IF($A$51=37802,IF(COUNTBLANK(B$51:B$70)&gt;0,#N/A,B52/B$51*100),IF(COUNTBLANK(B$51:B$75)&gt;0,#N/A,B52/B$51*100))</f>
        <v>100.82017933688108</v>
      </c>
      <c r="F52" s="488">
        <f t="shared" si="11"/>
        <v>103.45943856597574</v>
      </c>
      <c r="G52" s="488">
        <f t="shared" si="11"/>
        <v>101.40459061322372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90737</v>
      </c>
      <c r="C53" s="487">
        <v>20562</v>
      </c>
      <c r="D53" s="487">
        <v>8957</v>
      </c>
      <c r="E53" s="488">
        <f t="shared" si="11"/>
        <v>102.08588819009259</v>
      </c>
      <c r="F53" s="488">
        <f t="shared" si="11"/>
        <v>99.347731555297869</v>
      </c>
      <c r="G53" s="488">
        <f t="shared" si="11"/>
        <v>102.2838871759735</v>
      </c>
      <c r="H53" s="489">
        <f>IF(ISERROR(L53)=TRUE,IF(MONTH(A53)=MONTH(MAX(A$51:A$75)),A53,""),"")</f>
        <v>41883</v>
      </c>
      <c r="I53" s="488">
        <f t="shared" si="12"/>
        <v>102.08588819009259</v>
      </c>
      <c r="J53" s="488">
        <f t="shared" si="10"/>
        <v>99.347731555297869</v>
      </c>
      <c r="K53" s="488">
        <f t="shared" si="10"/>
        <v>102.2838871759735</v>
      </c>
      <c r="L53" s="488" t="e">
        <f t="shared" si="13"/>
        <v>#N/A</v>
      </c>
    </row>
    <row r="54" spans="1:14" ht="15" customHeight="1" x14ac:dyDescent="0.2">
      <c r="A54" s="490" t="s">
        <v>462</v>
      </c>
      <c r="B54" s="487">
        <v>90406</v>
      </c>
      <c r="C54" s="487">
        <v>21252</v>
      </c>
      <c r="D54" s="487">
        <v>9032</v>
      </c>
      <c r="E54" s="488">
        <f t="shared" si="11"/>
        <v>101.71348851861435</v>
      </c>
      <c r="F54" s="488">
        <f t="shared" si="11"/>
        <v>102.68154805044209</v>
      </c>
      <c r="G54" s="488">
        <f t="shared" si="11"/>
        <v>103.14034486696357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90202</v>
      </c>
      <c r="C55" s="487">
        <v>19939</v>
      </c>
      <c r="D55" s="487">
        <v>8735</v>
      </c>
      <c r="E55" s="488">
        <f t="shared" si="11"/>
        <v>101.483973313232</v>
      </c>
      <c r="F55" s="488">
        <f t="shared" si="11"/>
        <v>96.337633473450254</v>
      </c>
      <c r="G55" s="488">
        <f t="shared" si="11"/>
        <v>99.748772410642914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90722</v>
      </c>
      <c r="C56" s="487">
        <v>20422</v>
      </c>
      <c r="D56" s="487">
        <v>8808</v>
      </c>
      <c r="E56" s="488">
        <f t="shared" si="11"/>
        <v>102.06901207204977</v>
      </c>
      <c r="F56" s="488">
        <f t="shared" si="11"/>
        <v>98.671305020051221</v>
      </c>
      <c r="G56" s="488">
        <f t="shared" si="11"/>
        <v>100.58239122987325</v>
      </c>
      <c r="H56" s="489" t="str">
        <f t="shared" si="14"/>
        <v/>
      </c>
      <c r="I56" s="488" t="str">
        <f t="shared" si="12"/>
        <v/>
      </c>
      <c r="J56" s="488" t="str">
        <f t="shared" si="10"/>
        <v/>
      </c>
      <c r="K56" s="488" t="str">
        <f t="shared" si="10"/>
        <v/>
      </c>
      <c r="L56" s="488" t="e">
        <f t="shared" si="13"/>
        <v>#N/A</v>
      </c>
    </row>
    <row r="57" spans="1:14" ht="15" customHeight="1" x14ac:dyDescent="0.2">
      <c r="A57" s="490">
        <v>42248</v>
      </c>
      <c r="B57" s="487">
        <v>92311</v>
      </c>
      <c r="C57" s="487">
        <v>19659</v>
      </c>
      <c r="D57" s="487">
        <v>9148</v>
      </c>
      <c r="E57" s="488">
        <f t="shared" si="11"/>
        <v>103.85675551005254</v>
      </c>
      <c r="F57" s="488">
        <f t="shared" si="11"/>
        <v>94.984780402956943</v>
      </c>
      <c r="G57" s="488">
        <f t="shared" si="11"/>
        <v>104.46499942902821</v>
      </c>
      <c r="H57" s="489">
        <f t="shared" si="14"/>
        <v>42248</v>
      </c>
      <c r="I57" s="488">
        <f t="shared" si="12"/>
        <v>103.85675551005254</v>
      </c>
      <c r="J57" s="488">
        <f t="shared" si="10"/>
        <v>94.984780402956943</v>
      </c>
      <c r="K57" s="488">
        <f t="shared" si="10"/>
        <v>104.46499942902821</v>
      </c>
      <c r="L57" s="488" t="e">
        <f t="shared" si="13"/>
        <v>#N/A</v>
      </c>
    </row>
    <row r="58" spans="1:14" ht="15" customHeight="1" x14ac:dyDescent="0.2">
      <c r="A58" s="490" t="s">
        <v>465</v>
      </c>
      <c r="B58" s="487">
        <v>92695</v>
      </c>
      <c r="C58" s="487">
        <v>20347</v>
      </c>
      <c r="D58" s="487">
        <v>9082</v>
      </c>
      <c r="E58" s="488">
        <f t="shared" si="11"/>
        <v>104.28878413194873</v>
      </c>
      <c r="F58" s="488">
        <f t="shared" si="11"/>
        <v>98.308933661883373</v>
      </c>
      <c r="G58" s="488">
        <f t="shared" si="11"/>
        <v>103.71131666095694</v>
      </c>
      <c r="H58" s="489" t="str">
        <f t="shared" si="14"/>
        <v/>
      </c>
      <c r="I58" s="488" t="str">
        <f t="shared" si="12"/>
        <v/>
      </c>
      <c r="J58" s="488" t="str">
        <f t="shared" si="10"/>
        <v/>
      </c>
      <c r="K58" s="488" t="str">
        <f t="shared" si="10"/>
        <v/>
      </c>
      <c r="L58" s="488" t="e">
        <f t="shared" si="13"/>
        <v>#N/A</v>
      </c>
    </row>
    <row r="59" spans="1:14" ht="15" customHeight="1" x14ac:dyDescent="0.2">
      <c r="A59" s="490" t="s">
        <v>466</v>
      </c>
      <c r="B59" s="487">
        <v>92717</v>
      </c>
      <c r="C59" s="487">
        <v>19626</v>
      </c>
      <c r="D59" s="487">
        <v>8873</v>
      </c>
      <c r="E59" s="488">
        <f t="shared" si="11"/>
        <v>104.31353577174487</v>
      </c>
      <c r="F59" s="488">
        <f t="shared" si="11"/>
        <v>94.825337005363096</v>
      </c>
      <c r="G59" s="488">
        <f t="shared" si="11"/>
        <v>101.32465456206464</v>
      </c>
      <c r="H59" s="489" t="str">
        <f t="shared" si="14"/>
        <v/>
      </c>
      <c r="I59" s="488" t="str">
        <f t="shared" si="12"/>
        <v/>
      </c>
      <c r="J59" s="488" t="str">
        <f t="shared" si="10"/>
        <v/>
      </c>
      <c r="K59" s="488" t="str">
        <f t="shared" si="10"/>
        <v/>
      </c>
      <c r="L59" s="488" t="e">
        <f t="shared" si="13"/>
        <v>#N/A</v>
      </c>
    </row>
    <row r="60" spans="1:14" ht="15" customHeight="1" x14ac:dyDescent="0.2">
      <c r="A60" s="490" t="s">
        <v>467</v>
      </c>
      <c r="B60" s="487">
        <v>93254</v>
      </c>
      <c r="C60" s="487">
        <v>20537</v>
      </c>
      <c r="D60" s="487">
        <v>9042</v>
      </c>
      <c r="E60" s="488">
        <f t="shared" si="11"/>
        <v>104.91770079767784</v>
      </c>
      <c r="F60" s="488">
        <f t="shared" si="11"/>
        <v>99.226941102575253</v>
      </c>
      <c r="G60" s="488">
        <f t="shared" si="11"/>
        <v>103.25453922576224</v>
      </c>
      <c r="H60" s="489" t="str">
        <f t="shared" si="14"/>
        <v/>
      </c>
      <c r="I60" s="488" t="str">
        <f t="shared" si="12"/>
        <v/>
      </c>
      <c r="J60" s="488" t="str">
        <f t="shared" si="10"/>
        <v/>
      </c>
      <c r="K60" s="488" t="str">
        <f t="shared" si="10"/>
        <v/>
      </c>
      <c r="L60" s="488" t="e">
        <f t="shared" si="13"/>
        <v>#N/A</v>
      </c>
    </row>
    <row r="61" spans="1:14" ht="15" customHeight="1" x14ac:dyDescent="0.2">
      <c r="A61" s="490">
        <v>42614</v>
      </c>
      <c r="B61" s="487">
        <v>95242</v>
      </c>
      <c r="C61" s="487">
        <v>19789</v>
      </c>
      <c r="D61" s="487">
        <v>9248</v>
      </c>
      <c r="E61" s="488">
        <f t="shared" si="11"/>
        <v>107.15434897561964</v>
      </c>
      <c r="F61" s="488">
        <f t="shared" si="11"/>
        <v>95.612890757114556</v>
      </c>
      <c r="G61" s="488">
        <f t="shared" si="11"/>
        <v>105.60694301701497</v>
      </c>
      <c r="H61" s="489">
        <f t="shared" si="14"/>
        <v>42614</v>
      </c>
      <c r="I61" s="488">
        <f t="shared" si="12"/>
        <v>107.15434897561964</v>
      </c>
      <c r="J61" s="488">
        <f t="shared" si="10"/>
        <v>95.612890757114556</v>
      </c>
      <c r="K61" s="488">
        <f t="shared" si="10"/>
        <v>105.60694301701497</v>
      </c>
      <c r="L61" s="488" t="e">
        <f t="shared" si="13"/>
        <v>#N/A</v>
      </c>
    </row>
    <row r="62" spans="1:14" ht="15" customHeight="1" x14ac:dyDescent="0.2">
      <c r="A62" s="490" t="s">
        <v>468</v>
      </c>
      <c r="B62" s="487">
        <v>95279</v>
      </c>
      <c r="C62" s="487">
        <v>20318</v>
      </c>
      <c r="D62" s="487">
        <v>9230</v>
      </c>
      <c r="E62" s="488">
        <f t="shared" si="11"/>
        <v>107.19597673345859</v>
      </c>
      <c r="F62" s="488">
        <f t="shared" si="11"/>
        <v>98.168816736725134</v>
      </c>
      <c r="G62" s="488">
        <f t="shared" si="11"/>
        <v>105.40139317117733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94778</v>
      </c>
      <c r="C63" s="487">
        <v>19504</v>
      </c>
      <c r="D63" s="487">
        <v>9056</v>
      </c>
      <c r="E63" s="488">
        <f t="shared" si="11"/>
        <v>106.63231439082838</v>
      </c>
      <c r="F63" s="488">
        <f t="shared" si="11"/>
        <v>94.235879596076728</v>
      </c>
      <c r="G63" s="488">
        <f t="shared" si="11"/>
        <v>103.4144113280804</v>
      </c>
      <c r="H63" s="489" t="str">
        <f t="shared" si="14"/>
        <v/>
      </c>
      <c r="I63" s="488" t="str">
        <f t="shared" si="12"/>
        <v/>
      </c>
      <c r="J63" s="488" t="str">
        <f t="shared" si="10"/>
        <v/>
      </c>
      <c r="K63" s="488" t="str">
        <f t="shared" si="10"/>
        <v/>
      </c>
      <c r="L63" s="488" t="e">
        <f t="shared" si="13"/>
        <v>#N/A</v>
      </c>
    </row>
    <row r="64" spans="1:14" ht="15" customHeight="1" x14ac:dyDescent="0.2">
      <c r="A64" s="490" t="s">
        <v>470</v>
      </c>
      <c r="B64" s="487">
        <v>95013</v>
      </c>
      <c r="C64" s="487">
        <v>19930</v>
      </c>
      <c r="D64" s="487">
        <v>9142</v>
      </c>
      <c r="E64" s="488">
        <f t="shared" si="11"/>
        <v>106.89670690683258</v>
      </c>
      <c r="F64" s="488">
        <f t="shared" si="11"/>
        <v>96.294148910470113</v>
      </c>
      <c r="G64" s="488">
        <f t="shared" si="11"/>
        <v>104.396482813749</v>
      </c>
      <c r="H64" s="489" t="str">
        <f t="shared" si="14"/>
        <v/>
      </c>
      <c r="I64" s="488" t="str">
        <f t="shared" si="12"/>
        <v/>
      </c>
      <c r="J64" s="488" t="str">
        <f t="shared" si="10"/>
        <v/>
      </c>
      <c r="K64" s="488" t="str">
        <f t="shared" si="10"/>
        <v/>
      </c>
      <c r="L64" s="488" t="e">
        <f t="shared" si="13"/>
        <v>#N/A</v>
      </c>
    </row>
    <row r="65" spans="1:12" ht="15" customHeight="1" x14ac:dyDescent="0.2">
      <c r="A65" s="490">
        <v>42979</v>
      </c>
      <c r="B65" s="487">
        <v>96903</v>
      </c>
      <c r="C65" s="487">
        <v>19154</v>
      </c>
      <c r="D65" s="487">
        <v>9349</v>
      </c>
      <c r="E65" s="488">
        <f t="shared" si="11"/>
        <v>109.02309778022794</v>
      </c>
      <c r="F65" s="488">
        <f t="shared" si="11"/>
        <v>92.544813257960087</v>
      </c>
      <c r="G65" s="488">
        <f t="shared" si="11"/>
        <v>106.76030604088157</v>
      </c>
      <c r="H65" s="489">
        <f t="shared" si="14"/>
        <v>42979</v>
      </c>
      <c r="I65" s="488">
        <f t="shared" si="12"/>
        <v>109.02309778022794</v>
      </c>
      <c r="J65" s="488">
        <f t="shared" si="10"/>
        <v>92.544813257960087</v>
      </c>
      <c r="K65" s="488">
        <f t="shared" si="10"/>
        <v>106.76030604088157</v>
      </c>
      <c r="L65" s="488" t="e">
        <f t="shared" si="13"/>
        <v>#N/A</v>
      </c>
    </row>
    <row r="66" spans="1:12" ht="15" customHeight="1" x14ac:dyDescent="0.2">
      <c r="A66" s="490" t="s">
        <v>471</v>
      </c>
      <c r="B66" s="487">
        <v>96813</v>
      </c>
      <c r="C66" s="487">
        <v>20012</v>
      </c>
      <c r="D66" s="487">
        <v>9344</v>
      </c>
      <c r="E66" s="488">
        <f t="shared" si="11"/>
        <v>108.92184107197103</v>
      </c>
      <c r="F66" s="488">
        <f t="shared" si="11"/>
        <v>96.690341595400298</v>
      </c>
      <c r="G66" s="488">
        <f t="shared" si="11"/>
        <v>106.70320886148224</v>
      </c>
      <c r="H66" s="489" t="str">
        <f t="shared" si="14"/>
        <v/>
      </c>
      <c r="I66" s="488" t="str">
        <f t="shared" si="12"/>
        <v/>
      </c>
      <c r="J66" s="488" t="str">
        <f t="shared" si="10"/>
        <v/>
      </c>
      <c r="K66" s="488" t="str">
        <f t="shared" si="10"/>
        <v/>
      </c>
      <c r="L66" s="488" t="e">
        <f t="shared" si="13"/>
        <v>#N/A</v>
      </c>
    </row>
    <row r="67" spans="1:12" ht="15" customHeight="1" x14ac:dyDescent="0.2">
      <c r="A67" s="490" t="s">
        <v>472</v>
      </c>
      <c r="B67" s="487">
        <v>96691</v>
      </c>
      <c r="C67" s="487">
        <v>19283</v>
      </c>
      <c r="D67" s="487">
        <v>9256</v>
      </c>
      <c r="E67" s="488">
        <f t="shared" si="11"/>
        <v>108.78458197855608</v>
      </c>
      <c r="F67" s="488">
        <f t="shared" si="11"/>
        <v>93.16809199400879</v>
      </c>
      <c r="G67" s="488">
        <f t="shared" si="11"/>
        <v>105.69829850405389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97121</v>
      </c>
      <c r="C68" s="487">
        <v>20150</v>
      </c>
      <c r="D68" s="487">
        <v>9431</v>
      </c>
      <c r="E68" s="488">
        <f t="shared" si="11"/>
        <v>109.26836402911692</v>
      </c>
      <c r="F68" s="488">
        <f t="shared" si="11"/>
        <v>97.357104894429142</v>
      </c>
      <c r="G68" s="488">
        <f t="shared" si="11"/>
        <v>107.69669978303071</v>
      </c>
      <c r="H68" s="489" t="str">
        <f t="shared" si="14"/>
        <v/>
      </c>
      <c r="I68" s="488" t="str">
        <f t="shared" si="12"/>
        <v/>
      </c>
      <c r="J68" s="488" t="str">
        <f t="shared" si="12"/>
        <v/>
      </c>
      <c r="K68" s="488" t="str">
        <f t="shared" si="12"/>
        <v/>
      </c>
      <c r="L68" s="488" t="e">
        <f t="shared" si="13"/>
        <v>#N/A</v>
      </c>
    </row>
    <row r="69" spans="1:12" ht="15" customHeight="1" x14ac:dyDescent="0.2">
      <c r="A69" s="490">
        <v>43344</v>
      </c>
      <c r="B69" s="487">
        <v>99049</v>
      </c>
      <c r="C69" s="487">
        <v>19508</v>
      </c>
      <c r="D69" s="487">
        <v>9603</v>
      </c>
      <c r="E69" s="488">
        <f t="shared" si="11"/>
        <v>111.43750773488743</v>
      </c>
      <c r="F69" s="488">
        <f t="shared" si="11"/>
        <v>94.255206068512337</v>
      </c>
      <c r="G69" s="488">
        <f t="shared" si="11"/>
        <v>109.66084275436793</v>
      </c>
      <c r="H69" s="489">
        <f t="shared" si="14"/>
        <v>43344</v>
      </c>
      <c r="I69" s="488">
        <f t="shared" si="12"/>
        <v>111.43750773488743</v>
      </c>
      <c r="J69" s="488">
        <f t="shared" si="12"/>
        <v>94.255206068512337</v>
      </c>
      <c r="K69" s="488">
        <f t="shared" si="12"/>
        <v>109.66084275436793</v>
      </c>
      <c r="L69" s="488" t="e">
        <f t="shared" si="13"/>
        <v>#N/A</v>
      </c>
    </row>
    <row r="70" spans="1:12" ht="15" customHeight="1" x14ac:dyDescent="0.2">
      <c r="A70" s="490" t="s">
        <v>474</v>
      </c>
      <c r="B70" s="487">
        <v>98661</v>
      </c>
      <c r="C70" s="487">
        <v>19815</v>
      </c>
      <c r="D70" s="487">
        <v>9406</v>
      </c>
      <c r="E70" s="488">
        <f t="shared" si="11"/>
        <v>111.00097881484648</v>
      </c>
      <c r="F70" s="488">
        <f t="shared" si="11"/>
        <v>95.738512827946082</v>
      </c>
      <c r="G70" s="488">
        <f t="shared" si="11"/>
        <v>107.41121388603403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99019</v>
      </c>
      <c r="C71" s="487">
        <v>19102</v>
      </c>
      <c r="D71" s="487">
        <v>9430</v>
      </c>
      <c r="E71" s="491">
        <f t="shared" ref="E71:G75" si="15">IF($A$51=37802,IF(COUNTBLANK(B$51:B$70)&gt;0,#N/A,IF(ISBLANK(B71)=FALSE,B71/B$51*100,#N/A)),IF(COUNTBLANK(B$51:B$75)&gt;0,#N/A,B71/B$51*100))</f>
        <v>111.40375549880179</v>
      </c>
      <c r="F71" s="491">
        <f t="shared" si="15"/>
        <v>92.29356911629705</v>
      </c>
      <c r="G71" s="491">
        <f t="shared" si="15"/>
        <v>107.68528034715087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99254</v>
      </c>
      <c r="C72" s="487">
        <v>19712</v>
      </c>
      <c r="D72" s="487">
        <v>9396</v>
      </c>
      <c r="E72" s="491">
        <f t="shared" si="15"/>
        <v>111.66814801480598</v>
      </c>
      <c r="F72" s="491">
        <f t="shared" si="15"/>
        <v>95.240856162728889</v>
      </c>
      <c r="G72" s="491">
        <f t="shared" si="15"/>
        <v>107.29701952723536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101082</v>
      </c>
      <c r="C73" s="487">
        <v>18970</v>
      </c>
      <c r="D73" s="487">
        <v>9728</v>
      </c>
      <c r="E73" s="491">
        <f t="shared" si="15"/>
        <v>113.72478426695768</v>
      </c>
      <c r="F73" s="491">
        <f t="shared" si="15"/>
        <v>91.655795525921633</v>
      </c>
      <c r="G73" s="491">
        <f t="shared" si="15"/>
        <v>111.08827223935138</v>
      </c>
      <c r="H73" s="492">
        <f>IF(A$51=37802,IF(ISERROR(L73)=TRUE,IF(ISBLANK(A73)=FALSE,IF(MONTH(A73)=MONTH(MAX(A$51:A$75)),A73,""),""),""),IF(ISERROR(L73)=TRUE,IF(MONTH(A73)=MONTH(MAX(A$51:A$75)),A73,""),""))</f>
        <v>43709</v>
      </c>
      <c r="I73" s="488">
        <f t="shared" si="12"/>
        <v>113.72478426695768</v>
      </c>
      <c r="J73" s="488">
        <f t="shared" si="12"/>
        <v>91.655795525921633</v>
      </c>
      <c r="K73" s="488">
        <f t="shared" si="12"/>
        <v>111.08827223935138</v>
      </c>
      <c r="L73" s="488" t="e">
        <f t="shared" si="13"/>
        <v>#N/A</v>
      </c>
    </row>
    <row r="74" spans="1:12" ht="15" customHeight="1" x14ac:dyDescent="0.2">
      <c r="A74" s="490" t="s">
        <v>477</v>
      </c>
      <c r="B74" s="487">
        <v>100996</v>
      </c>
      <c r="C74" s="487">
        <v>19623</v>
      </c>
      <c r="D74" s="487">
        <v>9811</v>
      </c>
      <c r="E74" s="491">
        <f t="shared" si="15"/>
        <v>113.62802785684552</v>
      </c>
      <c r="F74" s="491">
        <f t="shared" si="15"/>
        <v>94.810842151036383</v>
      </c>
      <c r="G74" s="491">
        <f t="shared" si="15"/>
        <v>112.03608541738038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101648</v>
      </c>
      <c r="C75" s="493">
        <v>18493</v>
      </c>
      <c r="D75" s="493">
        <v>9568</v>
      </c>
      <c r="E75" s="491">
        <f t="shared" si="15"/>
        <v>114.36157645444011</v>
      </c>
      <c r="F75" s="491">
        <f t="shared" si="15"/>
        <v>89.351113687974106</v>
      </c>
      <c r="G75" s="491">
        <f t="shared" si="15"/>
        <v>109.26116249857256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113.72478426695768</v>
      </c>
      <c r="J77" s="488">
        <f>IF(J75&lt;&gt;"",J75,IF(J74&lt;&gt;"",J74,IF(J73&lt;&gt;"",J73,IF(J72&lt;&gt;"",J72,IF(J71&lt;&gt;"",J71,IF(J70&lt;&gt;"",J70,""))))))</f>
        <v>91.655795525921633</v>
      </c>
      <c r="K77" s="488">
        <f>IF(K75&lt;&gt;"",K75,IF(K74&lt;&gt;"",K74,IF(K73&lt;&gt;"",K73,IF(K72&lt;&gt;"",K72,IF(K71&lt;&gt;"",K71,IF(K70&lt;&gt;"",K70,""))))))</f>
        <v>111.08827223935138</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+13,7%</v>
      </c>
      <c r="J79" s="488" t="str">
        <f>"GeB - ausschließlich: "&amp;IF(J77&gt;100,"+","")&amp;TEXT(J77-100,"0,0")&amp;"%"</f>
        <v>GeB - ausschließlich: -8,3%</v>
      </c>
      <c r="K79" s="488" t="str">
        <f>"GeB - im Nebenjob: "&amp;IF(K77&gt;100,"+","")&amp;TEXT(K77-100,"0,0")&amp;"%"</f>
        <v>GeB - im Nebenjob: +11,1%</v>
      </c>
    </row>
    <row r="81" spans="9:9" ht="15" customHeight="1" x14ac:dyDescent="0.2">
      <c r="I81" s="488" t="str">
        <f>IF(ISERROR(HLOOKUP(1,I$78:K$79,2,FALSE)),"",HLOOKUP(1,I$78:K$79,2,FALSE))</f>
        <v>SvB: +13,7%</v>
      </c>
    </row>
    <row r="82" spans="9:9" ht="15" customHeight="1" x14ac:dyDescent="0.2">
      <c r="I82" s="488" t="str">
        <f>IF(ISERROR(HLOOKUP(2,I$78:K$79,2,FALSE)),"",HLOOKUP(2,I$78:K$79,2,FALSE))</f>
        <v>GeB - im Nebenjob: +11,1%</v>
      </c>
    </row>
    <row r="83" spans="9:9" ht="15" customHeight="1" x14ac:dyDescent="0.2">
      <c r="I83" s="488" t="str">
        <f>IF(ISERROR(HLOOKUP(3,I$78:K$79,2,FALSE)),"",HLOOKUP(3,I$78:K$79,2,FALSE))</f>
        <v>GeB - ausschließlich: -8,3%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101648</v>
      </c>
      <c r="E12" s="114">
        <v>100996</v>
      </c>
      <c r="F12" s="114">
        <v>101082</v>
      </c>
      <c r="G12" s="114">
        <v>99254</v>
      </c>
      <c r="H12" s="114">
        <v>99019</v>
      </c>
      <c r="I12" s="115">
        <v>2629</v>
      </c>
      <c r="J12" s="116">
        <v>2.655046001272483</v>
      </c>
      <c r="N12" s="117"/>
    </row>
    <row r="13" spans="1:15" s="110" customFormat="1" ht="13.5" customHeight="1" x14ac:dyDescent="0.2">
      <c r="A13" s="118" t="s">
        <v>105</v>
      </c>
      <c r="B13" s="119" t="s">
        <v>106</v>
      </c>
      <c r="C13" s="113">
        <v>52.249921297025026</v>
      </c>
      <c r="D13" s="114">
        <v>53111</v>
      </c>
      <c r="E13" s="114">
        <v>53000</v>
      </c>
      <c r="F13" s="114">
        <v>53233</v>
      </c>
      <c r="G13" s="114">
        <v>52147</v>
      </c>
      <c r="H13" s="114">
        <v>51954</v>
      </c>
      <c r="I13" s="115">
        <v>1157</v>
      </c>
      <c r="J13" s="116">
        <v>2.2269700119336338</v>
      </c>
    </row>
    <row r="14" spans="1:15" s="110" customFormat="1" ht="13.5" customHeight="1" x14ac:dyDescent="0.2">
      <c r="A14" s="120"/>
      <c r="B14" s="119" t="s">
        <v>107</v>
      </c>
      <c r="C14" s="113">
        <v>47.750078702974974</v>
      </c>
      <c r="D14" s="114">
        <v>48537</v>
      </c>
      <c r="E14" s="114">
        <v>47996</v>
      </c>
      <c r="F14" s="114">
        <v>47849</v>
      </c>
      <c r="G14" s="114">
        <v>47107</v>
      </c>
      <c r="H14" s="114">
        <v>47065</v>
      </c>
      <c r="I14" s="115">
        <v>1472</v>
      </c>
      <c r="J14" s="116">
        <v>3.127589503877616</v>
      </c>
    </row>
    <row r="15" spans="1:15" s="110" customFormat="1" ht="13.5" customHeight="1" x14ac:dyDescent="0.2">
      <c r="A15" s="118" t="s">
        <v>105</v>
      </c>
      <c r="B15" s="121" t="s">
        <v>108</v>
      </c>
      <c r="C15" s="113">
        <v>10.487171415079491</v>
      </c>
      <c r="D15" s="114">
        <v>10660</v>
      </c>
      <c r="E15" s="114">
        <v>11089</v>
      </c>
      <c r="F15" s="114">
        <v>11397</v>
      </c>
      <c r="G15" s="114">
        <v>10126</v>
      </c>
      <c r="H15" s="114">
        <v>10432</v>
      </c>
      <c r="I15" s="115">
        <v>228</v>
      </c>
      <c r="J15" s="116">
        <v>2.1855828220858897</v>
      </c>
    </row>
    <row r="16" spans="1:15" s="110" customFormat="1" ht="13.5" customHeight="1" x14ac:dyDescent="0.2">
      <c r="A16" s="118"/>
      <c r="B16" s="121" t="s">
        <v>109</v>
      </c>
      <c r="C16" s="113">
        <v>67.899024083110348</v>
      </c>
      <c r="D16" s="114">
        <v>69018</v>
      </c>
      <c r="E16" s="114">
        <v>68481</v>
      </c>
      <c r="F16" s="114">
        <v>68480</v>
      </c>
      <c r="G16" s="114">
        <v>68254</v>
      </c>
      <c r="H16" s="114">
        <v>68122</v>
      </c>
      <c r="I16" s="115">
        <v>896</v>
      </c>
      <c r="J16" s="116">
        <v>1.3152872787058512</v>
      </c>
    </row>
    <row r="17" spans="1:10" s="110" customFormat="1" ht="13.5" customHeight="1" x14ac:dyDescent="0.2">
      <c r="A17" s="118"/>
      <c r="B17" s="121" t="s">
        <v>110</v>
      </c>
      <c r="C17" s="113">
        <v>20.438178813159137</v>
      </c>
      <c r="D17" s="114">
        <v>20775</v>
      </c>
      <c r="E17" s="114">
        <v>20232</v>
      </c>
      <c r="F17" s="114">
        <v>20057</v>
      </c>
      <c r="G17" s="114">
        <v>19784</v>
      </c>
      <c r="H17" s="114">
        <v>19417</v>
      </c>
      <c r="I17" s="115">
        <v>1358</v>
      </c>
      <c r="J17" s="116">
        <v>6.9938713498480709</v>
      </c>
    </row>
    <row r="18" spans="1:10" s="110" customFormat="1" ht="13.5" customHeight="1" x14ac:dyDescent="0.2">
      <c r="A18" s="120"/>
      <c r="B18" s="121" t="s">
        <v>111</v>
      </c>
      <c r="C18" s="113">
        <v>1.175625688651031</v>
      </c>
      <c r="D18" s="114">
        <v>1195</v>
      </c>
      <c r="E18" s="114">
        <v>1194</v>
      </c>
      <c r="F18" s="114">
        <v>1148</v>
      </c>
      <c r="G18" s="114">
        <v>1090</v>
      </c>
      <c r="H18" s="114">
        <v>1048</v>
      </c>
      <c r="I18" s="115">
        <v>147</v>
      </c>
      <c r="J18" s="116">
        <v>14.026717557251908</v>
      </c>
    </row>
    <row r="19" spans="1:10" s="110" customFormat="1" ht="13.5" customHeight="1" x14ac:dyDescent="0.2">
      <c r="A19" s="120"/>
      <c r="B19" s="121" t="s">
        <v>112</v>
      </c>
      <c r="C19" s="113">
        <v>0.35317960018888717</v>
      </c>
      <c r="D19" s="114">
        <v>359</v>
      </c>
      <c r="E19" s="114">
        <v>363</v>
      </c>
      <c r="F19" s="114">
        <v>359</v>
      </c>
      <c r="G19" s="114">
        <v>312</v>
      </c>
      <c r="H19" s="114">
        <v>283</v>
      </c>
      <c r="I19" s="115">
        <v>76</v>
      </c>
      <c r="J19" s="116">
        <v>26.85512367491166</v>
      </c>
    </row>
    <row r="20" spans="1:10" s="110" customFormat="1" ht="13.5" customHeight="1" x14ac:dyDescent="0.2">
      <c r="A20" s="118" t="s">
        <v>113</v>
      </c>
      <c r="B20" s="122" t="s">
        <v>114</v>
      </c>
      <c r="C20" s="113">
        <v>66.354478199275931</v>
      </c>
      <c r="D20" s="114">
        <v>67448</v>
      </c>
      <c r="E20" s="114">
        <v>67272</v>
      </c>
      <c r="F20" s="114">
        <v>67727</v>
      </c>
      <c r="G20" s="114">
        <v>66338</v>
      </c>
      <c r="H20" s="114">
        <v>66574</v>
      </c>
      <c r="I20" s="115">
        <v>874</v>
      </c>
      <c r="J20" s="116">
        <v>1.3128248265088474</v>
      </c>
    </row>
    <row r="21" spans="1:10" s="110" customFormat="1" ht="13.5" customHeight="1" x14ac:dyDescent="0.2">
      <c r="A21" s="120"/>
      <c r="B21" s="122" t="s">
        <v>115</v>
      </c>
      <c r="C21" s="113">
        <v>33.645521800724069</v>
      </c>
      <c r="D21" s="114">
        <v>34200</v>
      </c>
      <c r="E21" s="114">
        <v>33724</v>
      </c>
      <c r="F21" s="114">
        <v>33355</v>
      </c>
      <c r="G21" s="114">
        <v>32916</v>
      </c>
      <c r="H21" s="114">
        <v>32445</v>
      </c>
      <c r="I21" s="115">
        <v>1755</v>
      </c>
      <c r="J21" s="116">
        <v>5.4091539528432735</v>
      </c>
    </row>
    <row r="22" spans="1:10" s="110" customFormat="1" ht="13.5" customHeight="1" x14ac:dyDescent="0.2">
      <c r="A22" s="118" t="s">
        <v>113</v>
      </c>
      <c r="B22" s="122" t="s">
        <v>116</v>
      </c>
      <c r="C22" s="113">
        <v>89.559066582716824</v>
      </c>
      <c r="D22" s="114">
        <v>91035</v>
      </c>
      <c r="E22" s="114">
        <v>90780</v>
      </c>
      <c r="F22" s="114">
        <v>90929</v>
      </c>
      <c r="G22" s="114">
        <v>89461</v>
      </c>
      <c r="H22" s="114">
        <v>89460</v>
      </c>
      <c r="I22" s="115">
        <v>1575</v>
      </c>
      <c r="J22" s="116">
        <v>1.7605633802816902</v>
      </c>
    </row>
    <row r="23" spans="1:10" s="110" customFormat="1" ht="13.5" customHeight="1" x14ac:dyDescent="0.2">
      <c r="A23" s="123"/>
      <c r="B23" s="124" t="s">
        <v>117</v>
      </c>
      <c r="C23" s="125">
        <v>10.402565716984101</v>
      </c>
      <c r="D23" s="114">
        <v>10574</v>
      </c>
      <c r="E23" s="114">
        <v>10176</v>
      </c>
      <c r="F23" s="114">
        <v>10114</v>
      </c>
      <c r="G23" s="114">
        <v>9750</v>
      </c>
      <c r="H23" s="114">
        <v>9524</v>
      </c>
      <c r="I23" s="115">
        <v>1050</v>
      </c>
      <c r="J23" s="116">
        <v>11.024779504409912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28061</v>
      </c>
      <c r="E26" s="114">
        <v>29434</v>
      </c>
      <c r="F26" s="114">
        <v>28698</v>
      </c>
      <c r="G26" s="114">
        <v>29108</v>
      </c>
      <c r="H26" s="140">
        <v>28532</v>
      </c>
      <c r="I26" s="115">
        <v>-471</v>
      </c>
      <c r="J26" s="116">
        <v>-1.6507780737417637</v>
      </c>
    </row>
    <row r="27" spans="1:10" s="110" customFormat="1" ht="13.5" customHeight="1" x14ac:dyDescent="0.2">
      <c r="A27" s="118" t="s">
        <v>105</v>
      </c>
      <c r="B27" s="119" t="s">
        <v>106</v>
      </c>
      <c r="C27" s="113">
        <v>43.391183493104307</v>
      </c>
      <c r="D27" s="115">
        <v>12176</v>
      </c>
      <c r="E27" s="114">
        <v>12676</v>
      </c>
      <c r="F27" s="114">
        <v>12294</v>
      </c>
      <c r="G27" s="114">
        <v>12494</v>
      </c>
      <c r="H27" s="140">
        <v>12262</v>
      </c>
      <c r="I27" s="115">
        <v>-86</v>
      </c>
      <c r="J27" s="116">
        <v>-0.70135377589300274</v>
      </c>
    </row>
    <row r="28" spans="1:10" s="110" customFormat="1" ht="13.5" customHeight="1" x14ac:dyDescent="0.2">
      <c r="A28" s="120"/>
      <c r="B28" s="119" t="s">
        <v>107</v>
      </c>
      <c r="C28" s="113">
        <v>56.608816506895693</v>
      </c>
      <c r="D28" s="115">
        <v>15885</v>
      </c>
      <c r="E28" s="114">
        <v>16758</v>
      </c>
      <c r="F28" s="114">
        <v>16404</v>
      </c>
      <c r="G28" s="114">
        <v>16614</v>
      </c>
      <c r="H28" s="140">
        <v>16270</v>
      </c>
      <c r="I28" s="115">
        <v>-385</v>
      </c>
      <c r="J28" s="116">
        <v>-2.3663183773816843</v>
      </c>
    </row>
    <row r="29" spans="1:10" s="110" customFormat="1" ht="13.5" customHeight="1" x14ac:dyDescent="0.2">
      <c r="A29" s="118" t="s">
        <v>105</v>
      </c>
      <c r="B29" s="121" t="s">
        <v>108</v>
      </c>
      <c r="C29" s="113">
        <v>25.070382381240869</v>
      </c>
      <c r="D29" s="115">
        <v>7035</v>
      </c>
      <c r="E29" s="114">
        <v>7755</v>
      </c>
      <c r="F29" s="114">
        <v>7155</v>
      </c>
      <c r="G29" s="114">
        <v>7542</v>
      </c>
      <c r="H29" s="140">
        <v>7053</v>
      </c>
      <c r="I29" s="115">
        <v>-18</v>
      </c>
      <c r="J29" s="116">
        <v>-0.25521054870267973</v>
      </c>
    </row>
    <row r="30" spans="1:10" s="110" customFormat="1" ht="13.5" customHeight="1" x14ac:dyDescent="0.2">
      <c r="A30" s="118"/>
      <c r="B30" s="121" t="s">
        <v>109</v>
      </c>
      <c r="C30" s="113">
        <v>45.857239585189411</v>
      </c>
      <c r="D30" s="115">
        <v>12868</v>
      </c>
      <c r="E30" s="114">
        <v>13377</v>
      </c>
      <c r="F30" s="114">
        <v>13273</v>
      </c>
      <c r="G30" s="114">
        <v>13409</v>
      </c>
      <c r="H30" s="140">
        <v>13443</v>
      </c>
      <c r="I30" s="115">
        <v>-575</v>
      </c>
      <c r="J30" s="116">
        <v>-4.2773190508071117</v>
      </c>
    </row>
    <row r="31" spans="1:10" s="110" customFormat="1" ht="13.5" customHeight="1" x14ac:dyDescent="0.2">
      <c r="A31" s="118"/>
      <c r="B31" s="121" t="s">
        <v>110</v>
      </c>
      <c r="C31" s="113">
        <v>15.701507430241261</v>
      </c>
      <c r="D31" s="115">
        <v>4406</v>
      </c>
      <c r="E31" s="114">
        <v>4465</v>
      </c>
      <c r="F31" s="114">
        <v>4475</v>
      </c>
      <c r="G31" s="114">
        <v>4456</v>
      </c>
      <c r="H31" s="140">
        <v>4394</v>
      </c>
      <c r="I31" s="115">
        <v>12</v>
      </c>
      <c r="J31" s="116">
        <v>0.27309968138370505</v>
      </c>
    </row>
    <row r="32" spans="1:10" s="110" customFormat="1" ht="13.5" customHeight="1" x14ac:dyDescent="0.2">
      <c r="A32" s="120"/>
      <c r="B32" s="121" t="s">
        <v>111</v>
      </c>
      <c r="C32" s="113">
        <v>13.370870603328463</v>
      </c>
      <c r="D32" s="115">
        <v>3752</v>
      </c>
      <c r="E32" s="114">
        <v>3837</v>
      </c>
      <c r="F32" s="114">
        <v>3795</v>
      </c>
      <c r="G32" s="114">
        <v>3701</v>
      </c>
      <c r="H32" s="140">
        <v>3642</v>
      </c>
      <c r="I32" s="115">
        <v>110</v>
      </c>
      <c r="J32" s="116">
        <v>3.0203185063152116</v>
      </c>
    </row>
    <row r="33" spans="1:10" s="110" customFormat="1" ht="13.5" customHeight="1" x14ac:dyDescent="0.2">
      <c r="A33" s="120"/>
      <c r="B33" s="121" t="s">
        <v>112</v>
      </c>
      <c r="C33" s="113">
        <v>1.3577563165959874</v>
      </c>
      <c r="D33" s="115">
        <v>381</v>
      </c>
      <c r="E33" s="114">
        <v>376</v>
      </c>
      <c r="F33" s="114">
        <v>392</v>
      </c>
      <c r="G33" s="114">
        <v>308</v>
      </c>
      <c r="H33" s="140">
        <v>295</v>
      </c>
      <c r="I33" s="115">
        <v>86</v>
      </c>
      <c r="J33" s="116">
        <v>29.152542372881356</v>
      </c>
    </row>
    <row r="34" spans="1:10" s="110" customFormat="1" ht="13.5" customHeight="1" x14ac:dyDescent="0.2">
      <c r="A34" s="118" t="s">
        <v>113</v>
      </c>
      <c r="B34" s="122" t="s">
        <v>116</v>
      </c>
      <c r="C34" s="113">
        <v>89.102312818502554</v>
      </c>
      <c r="D34" s="115">
        <v>25003</v>
      </c>
      <c r="E34" s="114">
        <v>26347</v>
      </c>
      <c r="F34" s="114">
        <v>25675</v>
      </c>
      <c r="G34" s="114">
        <v>26032</v>
      </c>
      <c r="H34" s="140">
        <v>25492</v>
      </c>
      <c r="I34" s="115">
        <v>-489</v>
      </c>
      <c r="J34" s="116">
        <v>-1.9182488623882001</v>
      </c>
    </row>
    <row r="35" spans="1:10" s="110" customFormat="1" ht="13.5" customHeight="1" x14ac:dyDescent="0.2">
      <c r="A35" s="118"/>
      <c r="B35" s="119" t="s">
        <v>117</v>
      </c>
      <c r="C35" s="113">
        <v>10.57695734293147</v>
      </c>
      <c r="D35" s="115">
        <v>2968</v>
      </c>
      <c r="E35" s="114">
        <v>2993</v>
      </c>
      <c r="F35" s="114">
        <v>2934</v>
      </c>
      <c r="G35" s="114">
        <v>2975</v>
      </c>
      <c r="H35" s="140">
        <v>2950</v>
      </c>
      <c r="I35" s="115">
        <v>18</v>
      </c>
      <c r="J35" s="116">
        <v>0.61016949152542377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18493</v>
      </c>
      <c r="E37" s="114">
        <v>19623</v>
      </c>
      <c r="F37" s="114">
        <v>18970</v>
      </c>
      <c r="G37" s="114">
        <v>19712</v>
      </c>
      <c r="H37" s="140">
        <v>19102</v>
      </c>
      <c r="I37" s="115">
        <v>-609</v>
      </c>
      <c r="J37" s="116">
        <v>-3.1881478379227306</v>
      </c>
    </row>
    <row r="38" spans="1:10" s="110" customFormat="1" ht="13.5" customHeight="1" x14ac:dyDescent="0.2">
      <c r="A38" s="118" t="s">
        <v>105</v>
      </c>
      <c r="B38" s="119" t="s">
        <v>106</v>
      </c>
      <c r="C38" s="113">
        <v>43.156870167090247</v>
      </c>
      <c r="D38" s="115">
        <v>7981</v>
      </c>
      <c r="E38" s="114">
        <v>8379</v>
      </c>
      <c r="F38" s="114">
        <v>8061</v>
      </c>
      <c r="G38" s="114">
        <v>8379</v>
      </c>
      <c r="H38" s="140">
        <v>8123</v>
      </c>
      <c r="I38" s="115">
        <v>-142</v>
      </c>
      <c r="J38" s="116">
        <v>-1.7481226147974886</v>
      </c>
    </row>
    <row r="39" spans="1:10" s="110" customFormat="1" ht="13.5" customHeight="1" x14ac:dyDescent="0.2">
      <c r="A39" s="120"/>
      <c r="B39" s="119" t="s">
        <v>107</v>
      </c>
      <c r="C39" s="113">
        <v>56.843129832909753</v>
      </c>
      <c r="D39" s="115">
        <v>10512</v>
      </c>
      <c r="E39" s="114">
        <v>11244</v>
      </c>
      <c r="F39" s="114">
        <v>10909</v>
      </c>
      <c r="G39" s="114">
        <v>11333</v>
      </c>
      <c r="H39" s="140">
        <v>10979</v>
      </c>
      <c r="I39" s="115">
        <v>-467</v>
      </c>
      <c r="J39" s="116">
        <v>-4.2535750068312232</v>
      </c>
    </row>
    <row r="40" spans="1:10" s="110" customFormat="1" ht="13.5" customHeight="1" x14ac:dyDescent="0.2">
      <c r="A40" s="118" t="s">
        <v>105</v>
      </c>
      <c r="B40" s="121" t="s">
        <v>108</v>
      </c>
      <c r="C40" s="113">
        <v>32.260855458822256</v>
      </c>
      <c r="D40" s="115">
        <v>5966</v>
      </c>
      <c r="E40" s="114">
        <v>6556</v>
      </c>
      <c r="F40" s="114">
        <v>5989</v>
      </c>
      <c r="G40" s="114">
        <v>6549</v>
      </c>
      <c r="H40" s="140">
        <v>5998</v>
      </c>
      <c r="I40" s="115">
        <v>-32</v>
      </c>
      <c r="J40" s="116">
        <v>-0.53351117039013007</v>
      </c>
    </row>
    <row r="41" spans="1:10" s="110" customFormat="1" ht="13.5" customHeight="1" x14ac:dyDescent="0.2">
      <c r="A41" s="118"/>
      <c r="B41" s="121" t="s">
        <v>109</v>
      </c>
      <c r="C41" s="113">
        <v>33.255826528956902</v>
      </c>
      <c r="D41" s="115">
        <v>6150</v>
      </c>
      <c r="E41" s="114">
        <v>6530</v>
      </c>
      <c r="F41" s="114">
        <v>6451</v>
      </c>
      <c r="G41" s="114">
        <v>6674</v>
      </c>
      <c r="H41" s="140">
        <v>6703</v>
      </c>
      <c r="I41" s="115">
        <v>-553</v>
      </c>
      <c r="J41" s="116">
        <v>-8.2500372967328062</v>
      </c>
    </row>
    <row r="42" spans="1:10" s="110" customFormat="1" ht="13.5" customHeight="1" x14ac:dyDescent="0.2">
      <c r="A42" s="118"/>
      <c r="B42" s="121" t="s">
        <v>110</v>
      </c>
      <c r="C42" s="113">
        <v>14.783972313848484</v>
      </c>
      <c r="D42" s="115">
        <v>2734</v>
      </c>
      <c r="E42" s="114">
        <v>2801</v>
      </c>
      <c r="F42" s="114">
        <v>2834</v>
      </c>
      <c r="G42" s="114">
        <v>2881</v>
      </c>
      <c r="H42" s="140">
        <v>2850</v>
      </c>
      <c r="I42" s="115">
        <v>-116</v>
      </c>
      <c r="J42" s="116">
        <v>-4.0701754385964914</v>
      </c>
    </row>
    <row r="43" spans="1:10" s="110" customFormat="1" ht="13.5" customHeight="1" x14ac:dyDescent="0.2">
      <c r="A43" s="120"/>
      <c r="B43" s="121" t="s">
        <v>111</v>
      </c>
      <c r="C43" s="113">
        <v>19.699345698372358</v>
      </c>
      <c r="D43" s="115">
        <v>3643</v>
      </c>
      <c r="E43" s="114">
        <v>3736</v>
      </c>
      <c r="F43" s="114">
        <v>3696</v>
      </c>
      <c r="G43" s="114">
        <v>3608</v>
      </c>
      <c r="H43" s="140">
        <v>3551</v>
      </c>
      <c r="I43" s="115">
        <v>92</v>
      </c>
      <c r="J43" s="116">
        <v>2.5908194874683188</v>
      </c>
    </row>
    <row r="44" spans="1:10" s="110" customFormat="1" ht="13.5" customHeight="1" x14ac:dyDescent="0.2">
      <c r="A44" s="120"/>
      <c r="B44" s="121" t="s">
        <v>112</v>
      </c>
      <c r="C44" s="113">
        <v>1.8817931109068295</v>
      </c>
      <c r="D44" s="115">
        <v>348</v>
      </c>
      <c r="E44" s="114">
        <v>347</v>
      </c>
      <c r="F44" s="114">
        <v>367</v>
      </c>
      <c r="G44" s="114">
        <v>282</v>
      </c>
      <c r="H44" s="140">
        <v>270</v>
      </c>
      <c r="I44" s="115">
        <v>78</v>
      </c>
      <c r="J44" s="116">
        <v>28.888888888888889</v>
      </c>
    </row>
    <row r="45" spans="1:10" s="110" customFormat="1" ht="13.5" customHeight="1" x14ac:dyDescent="0.2">
      <c r="A45" s="118" t="s">
        <v>113</v>
      </c>
      <c r="B45" s="122" t="s">
        <v>116</v>
      </c>
      <c r="C45" s="113">
        <v>88.557832693451573</v>
      </c>
      <c r="D45" s="115">
        <v>16377</v>
      </c>
      <c r="E45" s="114">
        <v>17438</v>
      </c>
      <c r="F45" s="114">
        <v>16843</v>
      </c>
      <c r="G45" s="114">
        <v>17507</v>
      </c>
      <c r="H45" s="140">
        <v>16922</v>
      </c>
      <c r="I45" s="115">
        <v>-545</v>
      </c>
      <c r="J45" s="116">
        <v>-3.2206594965134143</v>
      </c>
    </row>
    <row r="46" spans="1:10" s="110" customFormat="1" ht="13.5" customHeight="1" x14ac:dyDescent="0.2">
      <c r="A46" s="118"/>
      <c r="B46" s="119" t="s">
        <v>117</v>
      </c>
      <c r="C46" s="113">
        <v>10.971719028821717</v>
      </c>
      <c r="D46" s="115">
        <v>2029</v>
      </c>
      <c r="E46" s="114">
        <v>2094</v>
      </c>
      <c r="F46" s="114">
        <v>2041</v>
      </c>
      <c r="G46" s="114">
        <v>2107</v>
      </c>
      <c r="H46" s="140">
        <v>2090</v>
      </c>
      <c r="I46" s="115">
        <v>-61</v>
      </c>
      <c r="J46" s="116">
        <v>-2.9186602870813396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9568</v>
      </c>
      <c r="E48" s="114">
        <v>9811</v>
      </c>
      <c r="F48" s="114">
        <v>9728</v>
      </c>
      <c r="G48" s="114">
        <v>9396</v>
      </c>
      <c r="H48" s="140">
        <v>9430</v>
      </c>
      <c r="I48" s="115">
        <v>138</v>
      </c>
      <c r="J48" s="116">
        <v>1.4634146341463414</v>
      </c>
    </row>
    <row r="49" spans="1:12" s="110" customFormat="1" ht="13.5" customHeight="1" x14ac:dyDescent="0.2">
      <c r="A49" s="118" t="s">
        <v>105</v>
      </c>
      <c r="B49" s="119" t="s">
        <v>106</v>
      </c>
      <c r="C49" s="113">
        <v>43.844063545150505</v>
      </c>
      <c r="D49" s="115">
        <v>4195</v>
      </c>
      <c r="E49" s="114">
        <v>4297</v>
      </c>
      <c r="F49" s="114">
        <v>4233</v>
      </c>
      <c r="G49" s="114">
        <v>4115</v>
      </c>
      <c r="H49" s="140">
        <v>4139</v>
      </c>
      <c r="I49" s="115">
        <v>56</v>
      </c>
      <c r="J49" s="116">
        <v>1.3529838125151004</v>
      </c>
    </row>
    <row r="50" spans="1:12" s="110" customFormat="1" ht="13.5" customHeight="1" x14ac:dyDescent="0.2">
      <c r="A50" s="120"/>
      <c r="B50" s="119" t="s">
        <v>107</v>
      </c>
      <c r="C50" s="113">
        <v>56.155936454849495</v>
      </c>
      <c r="D50" s="115">
        <v>5373</v>
      </c>
      <c r="E50" s="114">
        <v>5514</v>
      </c>
      <c r="F50" s="114">
        <v>5495</v>
      </c>
      <c r="G50" s="114">
        <v>5281</v>
      </c>
      <c r="H50" s="140">
        <v>5291</v>
      </c>
      <c r="I50" s="115">
        <v>82</v>
      </c>
      <c r="J50" s="116">
        <v>1.5498015498015498</v>
      </c>
    </row>
    <row r="51" spans="1:12" s="110" customFormat="1" ht="13.5" customHeight="1" x14ac:dyDescent="0.2">
      <c r="A51" s="118" t="s">
        <v>105</v>
      </c>
      <c r="B51" s="121" t="s">
        <v>108</v>
      </c>
      <c r="C51" s="113">
        <v>11.172658862876254</v>
      </c>
      <c r="D51" s="115">
        <v>1069</v>
      </c>
      <c r="E51" s="114">
        <v>1199</v>
      </c>
      <c r="F51" s="114">
        <v>1166</v>
      </c>
      <c r="G51" s="114">
        <v>993</v>
      </c>
      <c r="H51" s="140">
        <v>1055</v>
      </c>
      <c r="I51" s="115">
        <v>14</v>
      </c>
      <c r="J51" s="116">
        <v>1.3270142180094786</v>
      </c>
    </row>
    <row r="52" spans="1:12" s="110" customFormat="1" ht="13.5" customHeight="1" x14ac:dyDescent="0.2">
      <c r="A52" s="118"/>
      <c r="B52" s="121" t="s">
        <v>109</v>
      </c>
      <c r="C52" s="113">
        <v>70.213210702341144</v>
      </c>
      <c r="D52" s="115">
        <v>6718</v>
      </c>
      <c r="E52" s="114">
        <v>6847</v>
      </c>
      <c r="F52" s="114">
        <v>6822</v>
      </c>
      <c r="G52" s="114">
        <v>6735</v>
      </c>
      <c r="H52" s="140">
        <v>6740</v>
      </c>
      <c r="I52" s="115">
        <v>-22</v>
      </c>
      <c r="J52" s="116">
        <v>-0.32640949554896143</v>
      </c>
    </row>
    <row r="53" spans="1:12" s="110" customFormat="1" ht="13.5" customHeight="1" x14ac:dyDescent="0.2">
      <c r="A53" s="118"/>
      <c r="B53" s="121" t="s">
        <v>110</v>
      </c>
      <c r="C53" s="113">
        <v>17.474916387959865</v>
      </c>
      <c r="D53" s="115">
        <v>1672</v>
      </c>
      <c r="E53" s="114">
        <v>1664</v>
      </c>
      <c r="F53" s="114">
        <v>1641</v>
      </c>
      <c r="G53" s="114">
        <v>1575</v>
      </c>
      <c r="H53" s="140">
        <v>1544</v>
      </c>
      <c r="I53" s="115">
        <v>128</v>
      </c>
      <c r="J53" s="116">
        <v>8.290155440414507</v>
      </c>
    </row>
    <row r="54" spans="1:12" s="110" customFormat="1" ht="13.5" customHeight="1" x14ac:dyDescent="0.2">
      <c r="A54" s="120"/>
      <c r="B54" s="121" t="s">
        <v>111</v>
      </c>
      <c r="C54" s="113">
        <v>1.1392140468227425</v>
      </c>
      <c r="D54" s="115">
        <v>109</v>
      </c>
      <c r="E54" s="114">
        <v>101</v>
      </c>
      <c r="F54" s="114">
        <v>99</v>
      </c>
      <c r="G54" s="114">
        <v>93</v>
      </c>
      <c r="H54" s="140">
        <v>91</v>
      </c>
      <c r="I54" s="115">
        <v>18</v>
      </c>
      <c r="J54" s="116">
        <v>19.780219780219781</v>
      </c>
    </row>
    <row r="55" spans="1:12" s="110" customFormat="1" ht="13.5" customHeight="1" x14ac:dyDescent="0.2">
      <c r="A55" s="120"/>
      <c r="B55" s="121" t="s">
        <v>112</v>
      </c>
      <c r="C55" s="113">
        <v>0.34489966555183948</v>
      </c>
      <c r="D55" s="115">
        <v>33</v>
      </c>
      <c r="E55" s="114">
        <v>29</v>
      </c>
      <c r="F55" s="114">
        <v>25</v>
      </c>
      <c r="G55" s="114">
        <v>26</v>
      </c>
      <c r="H55" s="140">
        <v>25</v>
      </c>
      <c r="I55" s="115">
        <v>8</v>
      </c>
      <c r="J55" s="116">
        <v>32</v>
      </c>
    </row>
    <row r="56" spans="1:12" s="110" customFormat="1" ht="13.5" customHeight="1" x14ac:dyDescent="0.2">
      <c r="A56" s="118" t="s">
        <v>113</v>
      </c>
      <c r="B56" s="122" t="s">
        <v>116</v>
      </c>
      <c r="C56" s="113">
        <v>90.154682274247492</v>
      </c>
      <c r="D56" s="115">
        <v>8626</v>
      </c>
      <c r="E56" s="114">
        <v>8909</v>
      </c>
      <c r="F56" s="114">
        <v>8832</v>
      </c>
      <c r="G56" s="114">
        <v>8525</v>
      </c>
      <c r="H56" s="140">
        <v>8570</v>
      </c>
      <c r="I56" s="115">
        <v>56</v>
      </c>
      <c r="J56" s="116">
        <v>0.6534422403733956</v>
      </c>
    </row>
    <row r="57" spans="1:12" s="110" customFormat="1" ht="13.5" customHeight="1" x14ac:dyDescent="0.2">
      <c r="A57" s="142"/>
      <c r="B57" s="124" t="s">
        <v>117</v>
      </c>
      <c r="C57" s="125">
        <v>9.813963210702342</v>
      </c>
      <c r="D57" s="143">
        <v>939</v>
      </c>
      <c r="E57" s="144">
        <v>899</v>
      </c>
      <c r="F57" s="144">
        <v>893</v>
      </c>
      <c r="G57" s="144">
        <v>868</v>
      </c>
      <c r="H57" s="145">
        <v>860</v>
      </c>
      <c r="I57" s="143">
        <v>79</v>
      </c>
      <c r="J57" s="146">
        <v>9.1860465116279073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101648</v>
      </c>
      <c r="E12" s="236">
        <v>100996</v>
      </c>
      <c r="F12" s="114">
        <v>101082</v>
      </c>
      <c r="G12" s="114">
        <v>99254</v>
      </c>
      <c r="H12" s="140">
        <v>99019</v>
      </c>
      <c r="I12" s="115">
        <v>2629</v>
      </c>
      <c r="J12" s="116">
        <v>2.655046001272483</v>
      </c>
    </row>
    <row r="13" spans="1:15" s="110" customFormat="1" ht="12" customHeight="1" x14ac:dyDescent="0.2">
      <c r="A13" s="118" t="s">
        <v>105</v>
      </c>
      <c r="B13" s="119" t="s">
        <v>106</v>
      </c>
      <c r="C13" s="113">
        <v>52.249921297025026</v>
      </c>
      <c r="D13" s="115">
        <v>53111</v>
      </c>
      <c r="E13" s="114">
        <v>53000</v>
      </c>
      <c r="F13" s="114">
        <v>53233</v>
      </c>
      <c r="G13" s="114">
        <v>52147</v>
      </c>
      <c r="H13" s="140">
        <v>51954</v>
      </c>
      <c r="I13" s="115">
        <v>1157</v>
      </c>
      <c r="J13" s="116">
        <v>2.2269700119336338</v>
      </c>
    </row>
    <row r="14" spans="1:15" s="110" customFormat="1" ht="12" customHeight="1" x14ac:dyDescent="0.2">
      <c r="A14" s="118"/>
      <c r="B14" s="119" t="s">
        <v>107</v>
      </c>
      <c r="C14" s="113">
        <v>47.750078702974974</v>
      </c>
      <c r="D14" s="115">
        <v>48537</v>
      </c>
      <c r="E14" s="114">
        <v>47996</v>
      </c>
      <c r="F14" s="114">
        <v>47849</v>
      </c>
      <c r="G14" s="114">
        <v>47107</v>
      </c>
      <c r="H14" s="140">
        <v>47065</v>
      </c>
      <c r="I14" s="115">
        <v>1472</v>
      </c>
      <c r="J14" s="116">
        <v>3.127589503877616</v>
      </c>
    </row>
    <row r="15" spans="1:15" s="110" customFormat="1" ht="12" customHeight="1" x14ac:dyDescent="0.2">
      <c r="A15" s="118" t="s">
        <v>105</v>
      </c>
      <c r="B15" s="121" t="s">
        <v>108</v>
      </c>
      <c r="C15" s="113">
        <v>10.487171415079491</v>
      </c>
      <c r="D15" s="115">
        <v>10660</v>
      </c>
      <c r="E15" s="114">
        <v>11089</v>
      </c>
      <c r="F15" s="114">
        <v>11397</v>
      </c>
      <c r="G15" s="114">
        <v>10126</v>
      </c>
      <c r="H15" s="140">
        <v>10432</v>
      </c>
      <c r="I15" s="115">
        <v>228</v>
      </c>
      <c r="J15" s="116">
        <v>2.1855828220858897</v>
      </c>
    </row>
    <row r="16" spans="1:15" s="110" customFormat="1" ht="12" customHeight="1" x14ac:dyDescent="0.2">
      <c r="A16" s="118"/>
      <c r="B16" s="121" t="s">
        <v>109</v>
      </c>
      <c r="C16" s="113">
        <v>67.899024083110348</v>
      </c>
      <c r="D16" s="115">
        <v>69018</v>
      </c>
      <c r="E16" s="114">
        <v>68481</v>
      </c>
      <c r="F16" s="114">
        <v>68480</v>
      </c>
      <c r="G16" s="114">
        <v>68254</v>
      </c>
      <c r="H16" s="140">
        <v>68122</v>
      </c>
      <c r="I16" s="115">
        <v>896</v>
      </c>
      <c r="J16" s="116">
        <v>1.3152872787058512</v>
      </c>
    </row>
    <row r="17" spans="1:10" s="110" customFormat="1" ht="12" customHeight="1" x14ac:dyDescent="0.2">
      <c r="A17" s="118"/>
      <c r="B17" s="121" t="s">
        <v>110</v>
      </c>
      <c r="C17" s="113">
        <v>20.438178813159137</v>
      </c>
      <c r="D17" s="115">
        <v>20775</v>
      </c>
      <c r="E17" s="114">
        <v>20232</v>
      </c>
      <c r="F17" s="114">
        <v>20057</v>
      </c>
      <c r="G17" s="114">
        <v>19784</v>
      </c>
      <c r="H17" s="140">
        <v>19417</v>
      </c>
      <c r="I17" s="115">
        <v>1358</v>
      </c>
      <c r="J17" s="116">
        <v>6.9938713498480709</v>
      </c>
    </row>
    <row r="18" spans="1:10" s="110" customFormat="1" ht="12" customHeight="1" x14ac:dyDescent="0.2">
      <c r="A18" s="120"/>
      <c r="B18" s="121" t="s">
        <v>111</v>
      </c>
      <c r="C18" s="113">
        <v>1.175625688651031</v>
      </c>
      <c r="D18" s="115">
        <v>1195</v>
      </c>
      <c r="E18" s="114">
        <v>1194</v>
      </c>
      <c r="F18" s="114">
        <v>1148</v>
      </c>
      <c r="G18" s="114">
        <v>1090</v>
      </c>
      <c r="H18" s="140">
        <v>1048</v>
      </c>
      <c r="I18" s="115">
        <v>147</v>
      </c>
      <c r="J18" s="116">
        <v>14.026717557251908</v>
      </c>
    </row>
    <row r="19" spans="1:10" s="110" customFormat="1" ht="12" customHeight="1" x14ac:dyDescent="0.2">
      <c r="A19" s="120"/>
      <c r="B19" s="121" t="s">
        <v>112</v>
      </c>
      <c r="C19" s="113">
        <v>0.35317960018888717</v>
      </c>
      <c r="D19" s="115">
        <v>359</v>
      </c>
      <c r="E19" s="114">
        <v>363</v>
      </c>
      <c r="F19" s="114">
        <v>359</v>
      </c>
      <c r="G19" s="114">
        <v>312</v>
      </c>
      <c r="H19" s="140">
        <v>283</v>
      </c>
      <c r="I19" s="115">
        <v>76</v>
      </c>
      <c r="J19" s="116">
        <v>26.85512367491166</v>
      </c>
    </row>
    <row r="20" spans="1:10" s="110" customFormat="1" ht="12" customHeight="1" x14ac:dyDescent="0.2">
      <c r="A20" s="118" t="s">
        <v>113</v>
      </c>
      <c r="B20" s="119" t="s">
        <v>181</v>
      </c>
      <c r="C20" s="113">
        <v>66.354478199275931</v>
      </c>
      <c r="D20" s="115">
        <v>67448</v>
      </c>
      <c r="E20" s="114">
        <v>67272</v>
      </c>
      <c r="F20" s="114">
        <v>67727</v>
      </c>
      <c r="G20" s="114">
        <v>66338</v>
      </c>
      <c r="H20" s="140">
        <v>66574</v>
      </c>
      <c r="I20" s="115">
        <v>874</v>
      </c>
      <c r="J20" s="116">
        <v>1.3128248265088474</v>
      </c>
    </row>
    <row r="21" spans="1:10" s="110" customFormat="1" ht="12" customHeight="1" x14ac:dyDescent="0.2">
      <c r="A21" s="118"/>
      <c r="B21" s="119" t="s">
        <v>182</v>
      </c>
      <c r="C21" s="113">
        <v>33.645521800724069</v>
      </c>
      <c r="D21" s="115">
        <v>34200</v>
      </c>
      <c r="E21" s="114">
        <v>33724</v>
      </c>
      <c r="F21" s="114">
        <v>33355</v>
      </c>
      <c r="G21" s="114">
        <v>32916</v>
      </c>
      <c r="H21" s="140">
        <v>32445</v>
      </c>
      <c r="I21" s="115">
        <v>1755</v>
      </c>
      <c r="J21" s="116">
        <v>5.4091539528432735</v>
      </c>
    </row>
    <row r="22" spans="1:10" s="110" customFormat="1" ht="12" customHeight="1" x14ac:dyDescent="0.2">
      <c r="A22" s="118" t="s">
        <v>113</v>
      </c>
      <c r="B22" s="119" t="s">
        <v>116</v>
      </c>
      <c r="C22" s="113">
        <v>89.559066582716824</v>
      </c>
      <c r="D22" s="115">
        <v>91035</v>
      </c>
      <c r="E22" s="114">
        <v>90780</v>
      </c>
      <c r="F22" s="114">
        <v>90929</v>
      </c>
      <c r="G22" s="114">
        <v>89461</v>
      </c>
      <c r="H22" s="140">
        <v>89460</v>
      </c>
      <c r="I22" s="115">
        <v>1575</v>
      </c>
      <c r="J22" s="116">
        <v>1.7605633802816902</v>
      </c>
    </row>
    <row r="23" spans="1:10" s="110" customFormat="1" ht="12" customHeight="1" x14ac:dyDescent="0.2">
      <c r="A23" s="118"/>
      <c r="B23" s="119" t="s">
        <v>117</v>
      </c>
      <c r="C23" s="113">
        <v>10.402565716984101</v>
      </c>
      <c r="D23" s="115">
        <v>10574</v>
      </c>
      <c r="E23" s="114">
        <v>10176</v>
      </c>
      <c r="F23" s="114">
        <v>10114</v>
      </c>
      <c r="G23" s="114">
        <v>9750</v>
      </c>
      <c r="H23" s="140">
        <v>9524</v>
      </c>
      <c r="I23" s="115">
        <v>1050</v>
      </c>
      <c r="J23" s="116">
        <v>11.024779504409912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101680</v>
      </c>
      <c r="E64" s="236">
        <v>101831</v>
      </c>
      <c r="F64" s="236">
        <v>102000</v>
      </c>
      <c r="G64" s="236">
        <v>100286</v>
      </c>
      <c r="H64" s="140">
        <v>99978</v>
      </c>
      <c r="I64" s="115">
        <v>1702</v>
      </c>
      <c r="J64" s="116">
        <v>1.7023745223949269</v>
      </c>
    </row>
    <row r="65" spans="1:12" s="110" customFormat="1" ht="12" customHeight="1" x14ac:dyDescent="0.2">
      <c r="A65" s="118" t="s">
        <v>105</v>
      </c>
      <c r="B65" s="119" t="s">
        <v>106</v>
      </c>
      <c r="C65" s="113">
        <v>53.174665617623916</v>
      </c>
      <c r="D65" s="235">
        <v>54068</v>
      </c>
      <c r="E65" s="236">
        <v>54097</v>
      </c>
      <c r="F65" s="236">
        <v>54367</v>
      </c>
      <c r="G65" s="236">
        <v>53283</v>
      </c>
      <c r="H65" s="140">
        <v>53044</v>
      </c>
      <c r="I65" s="115">
        <v>1024</v>
      </c>
      <c r="J65" s="116">
        <v>1.9304728150214916</v>
      </c>
    </row>
    <row r="66" spans="1:12" s="110" customFormat="1" ht="12" customHeight="1" x14ac:dyDescent="0.2">
      <c r="A66" s="118"/>
      <c r="B66" s="119" t="s">
        <v>107</v>
      </c>
      <c r="C66" s="113">
        <v>46.825334382376084</v>
      </c>
      <c r="D66" s="235">
        <v>47612</v>
      </c>
      <c r="E66" s="236">
        <v>47734</v>
      </c>
      <c r="F66" s="236">
        <v>47633</v>
      </c>
      <c r="G66" s="236">
        <v>47003</v>
      </c>
      <c r="H66" s="140">
        <v>46934</v>
      </c>
      <c r="I66" s="115">
        <v>678</v>
      </c>
      <c r="J66" s="116">
        <v>1.444581753100098</v>
      </c>
    </row>
    <row r="67" spans="1:12" s="110" customFormat="1" ht="12" customHeight="1" x14ac:dyDescent="0.2">
      <c r="A67" s="118" t="s">
        <v>105</v>
      </c>
      <c r="B67" s="121" t="s">
        <v>108</v>
      </c>
      <c r="C67" s="113">
        <v>10.510424862313139</v>
      </c>
      <c r="D67" s="235">
        <v>10687</v>
      </c>
      <c r="E67" s="236">
        <v>11005</v>
      </c>
      <c r="F67" s="236">
        <v>11177</v>
      </c>
      <c r="G67" s="236">
        <v>10024</v>
      </c>
      <c r="H67" s="140">
        <v>10308</v>
      </c>
      <c r="I67" s="115">
        <v>379</v>
      </c>
      <c r="J67" s="116">
        <v>3.6767559177337992</v>
      </c>
    </row>
    <row r="68" spans="1:12" s="110" customFormat="1" ht="12" customHeight="1" x14ac:dyDescent="0.2">
      <c r="A68" s="118"/>
      <c r="B68" s="121" t="s">
        <v>109</v>
      </c>
      <c r="C68" s="113">
        <v>68.452989771833202</v>
      </c>
      <c r="D68" s="235">
        <v>69603</v>
      </c>
      <c r="E68" s="236">
        <v>69634</v>
      </c>
      <c r="F68" s="236">
        <v>69860</v>
      </c>
      <c r="G68" s="236">
        <v>69653</v>
      </c>
      <c r="H68" s="140">
        <v>69435</v>
      </c>
      <c r="I68" s="115">
        <v>168</v>
      </c>
      <c r="J68" s="116">
        <v>0.24195290559516094</v>
      </c>
    </row>
    <row r="69" spans="1:12" s="110" customFormat="1" ht="12" customHeight="1" x14ac:dyDescent="0.2">
      <c r="A69" s="118"/>
      <c r="B69" s="121" t="s">
        <v>110</v>
      </c>
      <c r="C69" s="113">
        <v>19.910503540519276</v>
      </c>
      <c r="D69" s="235">
        <v>20245</v>
      </c>
      <c r="E69" s="236">
        <v>20058</v>
      </c>
      <c r="F69" s="236">
        <v>19867</v>
      </c>
      <c r="G69" s="236">
        <v>19562</v>
      </c>
      <c r="H69" s="140">
        <v>19234</v>
      </c>
      <c r="I69" s="115">
        <v>1011</v>
      </c>
      <c r="J69" s="116">
        <v>5.2563169387542894</v>
      </c>
    </row>
    <row r="70" spans="1:12" s="110" customFormat="1" ht="12" customHeight="1" x14ac:dyDescent="0.2">
      <c r="A70" s="120"/>
      <c r="B70" s="121" t="s">
        <v>111</v>
      </c>
      <c r="C70" s="113">
        <v>1.1260818253343823</v>
      </c>
      <c r="D70" s="235">
        <v>1145</v>
      </c>
      <c r="E70" s="236">
        <v>1134</v>
      </c>
      <c r="F70" s="236">
        <v>1096</v>
      </c>
      <c r="G70" s="236">
        <v>1047</v>
      </c>
      <c r="H70" s="140">
        <v>1001</v>
      </c>
      <c r="I70" s="115">
        <v>144</v>
      </c>
      <c r="J70" s="116">
        <v>14.385614385614385</v>
      </c>
    </row>
    <row r="71" spans="1:12" s="110" customFormat="1" ht="12" customHeight="1" x14ac:dyDescent="0.2">
      <c r="A71" s="120"/>
      <c r="B71" s="121" t="s">
        <v>112</v>
      </c>
      <c r="C71" s="113">
        <v>0.34913453973249409</v>
      </c>
      <c r="D71" s="235">
        <v>355</v>
      </c>
      <c r="E71" s="236">
        <v>343</v>
      </c>
      <c r="F71" s="236">
        <v>342</v>
      </c>
      <c r="G71" s="236">
        <v>311</v>
      </c>
      <c r="H71" s="140">
        <v>275</v>
      </c>
      <c r="I71" s="115">
        <v>80</v>
      </c>
      <c r="J71" s="116">
        <v>29.09090909090909</v>
      </c>
    </row>
    <row r="72" spans="1:12" s="110" customFormat="1" ht="12" customHeight="1" x14ac:dyDescent="0.2">
      <c r="A72" s="118" t="s">
        <v>113</v>
      </c>
      <c r="B72" s="119" t="s">
        <v>181</v>
      </c>
      <c r="C72" s="113">
        <v>67.115460267505895</v>
      </c>
      <c r="D72" s="235">
        <v>68243</v>
      </c>
      <c r="E72" s="236">
        <v>68366</v>
      </c>
      <c r="F72" s="236">
        <v>68953</v>
      </c>
      <c r="G72" s="236">
        <v>67623</v>
      </c>
      <c r="H72" s="140">
        <v>67676</v>
      </c>
      <c r="I72" s="115">
        <v>567</v>
      </c>
      <c r="J72" s="116">
        <v>0.83781547372776166</v>
      </c>
    </row>
    <row r="73" spans="1:12" s="110" customFormat="1" ht="12" customHeight="1" x14ac:dyDescent="0.2">
      <c r="A73" s="118"/>
      <c r="B73" s="119" t="s">
        <v>182</v>
      </c>
      <c r="C73" s="113">
        <v>32.884539732494098</v>
      </c>
      <c r="D73" s="115">
        <v>33437</v>
      </c>
      <c r="E73" s="114">
        <v>33465</v>
      </c>
      <c r="F73" s="114">
        <v>33047</v>
      </c>
      <c r="G73" s="114">
        <v>32663</v>
      </c>
      <c r="H73" s="140">
        <v>32302</v>
      </c>
      <c r="I73" s="115">
        <v>1135</v>
      </c>
      <c r="J73" s="116">
        <v>3.5137143210946689</v>
      </c>
    </row>
    <row r="74" spans="1:12" s="110" customFormat="1" ht="12" customHeight="1" x14ac:dyDescent="0.2">
      <c r="A74" s="118" t="s">
        <v>113</v>
      </c>
      <c r="B74" s="119" t="s">
        <v>116</v>
      </c>
      <c r="C74" s="113">
        <v>89.695121951219505</v>
      </c>
      <c r="D74" s="115">
        <v>91202</v>
      </c>
      <c r="E74" s="114">
        <v>91597</v>
      </c>
      <c r="F74" s="114">
        <v>91712</v>
      </c>
      <c r="G74" s="114">
        <v>90325</v>
      </c>
      <c r="H74" s="140">
        <v>90331</v>
      </c>
      <c r="I74" s="115">
        <v>871</v>
      </c>
      <c r="J74" s="116">
        <v>0.96423154841637981</v>
      </c>
    </row>
    <row r="75" spans="1:12" s="110" customFormat="1" ht="12" customHeight="1" x14ac:dyDescent="0.2">
      <c r="A75" s="142"/>
      <c r="B75" s="124" t="s">
        <v>117</v>
      </c>
      <c r="C75" s="125">
        <v>10.255704169944925</v>
      </c>
      <c r="D75" s="143">
        <v>10428</v>
      </c>
      <c r="E75" s="144">
        <v>10194</v>
      </c>
      <c r="F75" s="144">
        <v>10250</v>
      </c>
      <c r="G75" s="144">
        <v>9921</v>
      </c>
      <c r="H75" s="145">
        <v>9611</v>
      </c>
      <c r="I75" s="143">
        <v>817</v>
      </c>
      <c r="J75" s="146">
        <v>8.5006763083966295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101648</v>
      </c>
      <c r="G11" s="114">
        <v>100996</v>
      </c>
      <c r="H11" s="114">
        <v>101082</v>
      </c>
      <c r="I11" s="114">
        <v>99254</v>
      </c>
      <c r="J11" s="140">
        <v>99019</v>
      </c>
      <c r="K11" s="114">
        <v>2629</v>
      </c>
      <c r="L11" s="116">
        <v>2.655046001272483</v>
      </c>
    </row>
    <row r="12" spans="1:17" s="110" customFormat="1" ht="24.95" customHeight="1" x14ac:dyDescent="0.2">
      <c r="A12" s="604" t="s">
        <v>185</v>
      </c>
      <c r="B12" s="605"/>
      <c r="C12" s="605"/>
      <c r="D12" s="606"/>
      <c r="E12" s="113">
        <v>52.249921297025026</v>
      </c>
      <c r="F12" s="115">
        <v>53111</v>
      </c>
      <c r="G12" s="114">
        <v>53000</v>
      </c>
      <c r="H12" s="114">
        <v>53233</v>
      </c>
      <c r="I12" s="114">
        <v>52147</v>
      </c>
      <c r="J12" s="140">
        <v>51954</v>
      </c>
      <c r="K12" s="114">
        <v>1157</v>
      </c>
      <c r="L12" s="116">
        <v>2.2269700119336338</v>
      </c>
    </row>
    <row r="13" spans="1:17" s="110" customFormat="1" ht="15" customHeight="1" x14ac:dyDescent="0.2">
      <c r="A13" s="120"/>
      <c r="B13" s="612" t="s">
        <v>107</v>
      </c>
      <c r="C13" s="612"/>
      <c r="E13" s="113">
        <v>47.750078702974974</v>
      </c>
      <c r="F13" s="115">
        <v>48537</v>
      </c>
      <c r="G13" s="114">
        <v>47996</v>
      </c>
      <c r="H13" s="114">
        <v>47849</v>
      </c>
      <c r="I13" s="114">
        <v>47107</v>
      </c>
      <c r="J13" s="140">
        <v>47065</v>
      </c>
      <c r="K13" s="114">
        <v>1472</v>
      </c>
      <c r="L13" s="116">
        <v>3.127589503877616</v>
      </c>
    </row>
    <row r="14" spans="1:17" s="110" customFormat="1" ht="24.95" customHeight="1" x14ac:dyDescent="0.2">
      <c r="A14" s="604" t="s">
        <v>186</v>
      </c>
      <c r="B14" s="605"/>
      <c r="C14" s="605"/>
      <c r="D14" s="606"/>
      <c r="E14" s="113">
        <v>10.487171415079491</v>
      </c>
      <c r="F14" s="115">
        <v>10660</v>
      </c>
      <c r="G14" s="114">
        <v>11089</v>
      </c>
      <c r="H14" s="114">
        <v>11397</v>
      </c>
      <c r="I14" s="114">
        <v>10126</v>
      </c>
      <c r="J14" s="140">
        <v>10432</v>
      </c>
      <c r="K14" s="114">
        <v>228</v>
      </c>
      <c r="L14" s="116">
        <v>2.1855828220858897</v>
      </c>
    </row>
    <row r="15" spans="1:17" s="110" customFormat="1" ht="15" customHeight="1" x14ac:dyDescent="0.2">
      <c r="A15" s="120"/>
      <c r="B15" s="119"/>
      <c r="C15" s="258" t="s">
        <v>106</v>
      </c>
      <c r="E15" s="113">
        <v>54.756097560975611</v>
      </c>
      <c r="F15" s="115">
        <v>5837</v>
      </c>
      <c r="G15" s="114">
        <v>6050</v>
      </c>
      <c r="H15" s="114">
        <v>6295</v>
      </c>
      <c r="I15" s="114">
        <v>5515</v>
      </c>
      <c r="J15" s="140">
        <v>5696</v>
      </c>
      <c r="K15" s="114">
        <v>141</v>
      </c>
      <c r="L15" s="116">
        <v>2.4754213483146068</v>
      </c>
    </row>
    <row r="16" spans="1:17" s="110" customFormat="1" ht="15" customHeight="1" x14ac:dyDescent="0.2">
      <c r="A16" s="120"/>
      <c r="B16" s="119"/>
      <c r="C16" s="258" t="s">
        <v>107</v>
      </c>
      <c r="E16" s="113">
        <v>45.243902439024389</v>
      </c>
      <c r="F16" s="115">
        <v>4823</v>
      </c>
      <c r="G16" s="114">
        <v>5039</v>
      </c>
      <c r="H16" s="114">
        <v>5102</v>
      </c>
      <c r="I16" s="114">
        <v>4611</v>
      </c>
      <c r="J16" s="140">
        <v>4736</v>
      </c>
      <c r="K16" s="114">
        <v>87</v>
      </c>
      <c r="L16" s="116">
        <v>1.8369932432432432</v>
      </c>
    </row>
    <row r="17" spans="1:12" s="110" customFormat="1" ht="15" customHeight="1" x14ac:dyDescent="0.2">
      <c r="A17" s="120"/>
      <c r="B17" s="121" t="s">
        <v>109</v>
      </c>
      <c r="C17" s="258"/>
      <c r="E17" s="113">
        <v>67.899024083110348</v>
      </c>
      <c r="F17" s="115">
        <v>69018</v>
      </c>
      <c r="G17" s="114">
        <v>68481</v>
      </c>
      <c r="H17" s="114">
        <v>68480</v>
      </c>
      <c r="I17" s="114">
        <v>68254</v>
      </c>
      <c r="J17" s="140">
        <v>68122</v>
      </c>
      <c r="K17" s="114">
        <v>896</v>
      </c>
      <c r="L17" s="116">
        <v>1.3152872787058512</v>
      </c>
    </row>
    <row r="18" spans="1:12" s="110" customFormat="1" ht="15" customHeight="1" x14ac:dyDescent="0.2">
      <c r="A18" s="120"/>
      <c r="B18" s="119"/>
      <c r="C18" s="258" t="s">
        <v>106</v>
      </c>
      <c r="E18" s="113">
        <v>52.586281839520126</v>
      </c>
      <c r="F18" s="115">
        <v>36294</v>
      </c>
      <c r="G18" s="114">
        <v>36138</v>
      </c>
      <c r="H18" s="114">
        <v>36198</v>
      </c>
      <c r="I18" s="114">
        <v>36046</v>
      </c>
      <c r="J18" s="140">
        <v>35856</v>
      </c>
      <c r="K18" s="114">
        <v>438</v>
      </c>
      <c r="L18" s="116">
        <v>1.2215528781793843</v>
      </c>
    </row>
    <row r="19" spans="1:12" s="110" customFormat="1" ht="15" customHeight="1" x14ac:dyDescent="0.2">
      <c r="A19" s="120"/>
      <c r="B19" s="119"/>
      <c r="C19" s="258" t="s">
        <v>107</v>
      </c>
      <c r="E19" s="113">
        <v>47.413718160479874</v>
      </c>
      <c r="F19" s="115">
        <v>32724</v>
      </c>
      <c r="G19" s="114">
        <v>32343</v>
      </c>
      <c r="H19" s="114">
        <v>32282</v>
      </c>
      <c r="I19" s="114">
        <v>32208</v>
      </c>
      <c r="J19" s="140">
        <v>32266</v>
      </c>
      <c r="K19" s="114">
        <v>458</v>
      </c>
      <c r="L19" s="116">
        <v>1.4194508150994856</v>
      </c>
    </row>
    <row r="20" spans="1:12" s="110" customFormat="1" ht="15" customHeight="1" x14ac:dyDescent="0.2">
      <c r="A20" s="120"/>
      <c r="B20" s="121" t="s">
        <v>110</v>
      </c>
      <c r="C20" s="258"/>
      <c r="E20" s="113">
        <v>20.438178813159137</v>
      </c>
      <c r="F20" s="115">
        <v>20775</v>
      </c>
      <c r="G20" s="114">
        <v>20232</v>
      </c>
      <c r="H20" s="114">
        <v>20057</v>
      </c>
      <c r="I20" s="114">
        <v>19784</v>
      </c>
      <c r="J20" s="140">
        <v>19417</v>
      </c>
      <c r="K20" s="114">
        <v>1358</v>
      </c>
      <c r="L20" s="116">
        <v>6.9938713498480709</v>
      </c>
    </row>
    <row r="21" spans="1:12" s="110" customFormat="1" ht="15" customHeight="1" x14ac:dyDescent="0.2">
      <c r="A21" s="120"/>
      <c r="B21" s="119"/>
      <c r="C21" s="258" t="s">
        <v>106</v>
      </c>
      <c r="E21" s="113">
        <v>49.309265944645006</v>
      </c>
      <c r="F21" s="115">
        <v>10244</v>
      </c>
      <c r="G21" s="114">
        <v>10077</v>
      </c>
      <c r="H21" s="114">
        <v>10028</v>
      </c>
      <c r="I21" s="114">
        <v>9896</v>
      </c>
      <c r="J21" s="140">
        <v>9747</v>
      </c>
      <c r="K21" s="114">
        <v>497</v>
      </c>
      <c r="L21" s="116">
        <v>5.0990048219965116</v>
      </c>
    </row>
    <row r="22" spans="1:12" s="110" customFormat="1" ht="15" customHeight="1" x14ac:dyDescent="0.2">
      <c r="A22" s="120"/>
      <c r="B22" s="119"/>
      <c r="C22" s="258" t="s">
        <v>107</v>
      </c>
      <c r="E22" s="113">
        <v>50.690734055354994</v>
      </c>
      <c r="F22" s="115">
        <v>10531</v>
      </c>
      <c r="G22" s="114">
        <v>10155</v>
      </c>
      <c r="H22" s="114">
        <v>10029</v>
      </c>
      <c r="I22" s="114">
        <v>9888</v>
      </c>
      <c r="J22" s="140">
        <v>9670</v>
      </c>
      <c r="K22" s="114">
        <v>861</v>
      </c>
      <c r="L22" s="116">
        <v>8.9038262668045505</v>
      </c>
    </row>
    <row r="23" spans="1:12" s="110" customFormat="1" ht="15" customHeight="1" x14ac:dyDescent="0.2">
      <c r="A23" s="120"/>
      <c r="B23" s="121" t="s">
        <v>111</v>
      </c>
      <c r="C23" s="258"/>
      <c r="E23" s="113">
        <v>1.175625688651031</v>
      </c>
      <c r="F23" s="115">
        <v>1195</v>
      </c>
      <c r="G23" s="114">
        <v>1194</v>
      </c>
      <c r="H23" s="114">
        <v>1148</v>
      </c>
      <c r="I23" s="114">
        <v>1090</v>
      </c>
      <c r="J23" s="140">
        <v>1048</v>
      </c>
      <c r="K23" s="114">
        <v>147</v>
      </c>
      <c r="L23" s="116">
        <v>14.026717557251908</v>
      </c>
    </row>
    <row r="24" spans="1:12" s="110" customFormat="1" ht="15" customHeight="1" x14ac:dyDescent="0.2">
      <c r="A24" s="120"/>
      <c r="B24" s="119"/>
      <c r="C24" s="258" t="s">
        <v>106</v>
      </c>
      <c r="E24" s="113">
        <v>61.589958158995813</v>
      </c>
      <c r="F24" s="115">
        <v>736</v>
      </c>
      <c r="G24" s="114">
        <v>735</v>
      </c>
      <c r="H24" s="114">
        <v>712</v>
      </c>
      <c r="I24" s="114">
        <v>690</v>
      </c>
      <c r="J24" s="140">
        <v>655</v>
      </c>
      <c r="K24" s="114">
        <v>81</v>
      </c>
      <c r="L24" s="116">
        <v>12.366412213740459</v>
      </c>
    </row>
    <row r="25" spans="1:12" s="110" customFormat="1" ht="15" customHeight="1" x14ac:dyDescent="0.2">
      <c r="A25" s="120"/>
      <c r="B25" s="119"/>
      <c r="C25" s="258" t="s">
        <v>107</v>
      </c>
      <c r="E25" s="113">
        <v>38.410041841004187</v>
      </c>
      <c r="F25" s="115">
        <v>459</v>
      </c>
      <c r="G25" s="114">
        <v>459</v>
      </c>
      <c r="H25" s="114">
        <v>436</v>
      </c>
      <c r="I25" s="114">
        <v>400</v>
      </c>
      <c r="J25" s="140">
        <v>393</v>
      </c>
      <c r="K25" s="114">
        <v>66</v>
      </c>
      <c r="L25" s="116">
        <v>16.793893129770993</v>
      </c>
    </row>
    <row r="26" spans="1:12" s="110" customFormat="1" ht="15" customHeight="1" x14ac:dyDescent="0.2">
      <c r="A26" s="120"/>
      <c r="C26" s="121" t="s">
        <v>187</v>
      </c>
      <c r="D26" s="110" t="s">
        <v>188</v>
      </c>
      <c r="E26" s="113">
        <v>0.35317960018888717</v>
      </c>
      <c r="F26" s="115">
        <v>359</v>
      </c>
      <c r="G26" s="114">
        <v>363</v>
      </c>
      <c r="H26" s="114">
        <v>359</v>
      </c>
      <c r="I26" s="114">
        <v>312</v>
      </c>
      <c r="J26" s="140">
        <v>283</v>
      </c>
      <c r="K26" s="114">
        <v>76</v>
      </c>
      <c r="L26" s="116">
        <v>26.85512367491166</v>
      </c>
    </row>
    <row r="27" spans="1:12" s="110" customFormat="1" ht="15" customHeight="1" x14ac:dyDescent="0.2">
      <c r="A27" s="120"/>
      <c r="B27" s="119"/>
      <c r="D27" s="259" t="s">
        <v>106</v>
      </c>
      <c r="E27" s="113">
        <v>50.974930362116993</v>
      </c>
      <c r="F27" s="115">
        <v>183</v>
      </c>
      <c r="G27" s="114">
        <v>189</v>
      </c>
      <c r="H27" s="114">
        <v>194</v>
      </c>
      <c r="I27" s="114">
        <v>179</v>
      </c>
      <c r="J27" s="140">
        <v>163</v>
      </c>
      <c r="K27" s="114">
        <v>20</v>
      </c>
      <c r="L27" s="116">
        <v>12.269938650306749</v>
      </c>
    </row>
    <row r="28" spans="1:12" s="110" customFormat="1" ht="15" customHeight="1" x14ac:dyDescent="0.2">
      <c r="A28" s="120"/>
      <c r="B28" s="119"/>
      <c r="D28" s="259" t="s">
        <v>107</v>
      </c>
      <c r="E28" s="113">
        <v>49.025069637883007</v>
      </c>
      <c r="F28" s="115">
        <v>176</v>
      </c>
      <c r="G28" s="114">
        <v>174</v>
      </c>
      <c r="H28" s="114">
        <v>165</v>
      </c>
      <c r="I28" s="114">
        <v>133</v>
      </c>
      <c r="J28" s="140">
        <v>120</v>
      </c>
      <c r="K28" s="114">
        <v>56</v>
      </c>
      <c r="L28" s="116">
        <v>46.666666666666664</v>
      </c>
    </row>
    <row r="29" spans="1:12" s="110" customFormat="1" ht="24.95" customHeight="1" x14ac:dyDescent="0.2">
      <c r="A29" s="604" t="s">
        <v>189</v>
      </c>
      <c r="B29" s="605"/>
      <c r="C29" s="605"/>
      <c r="D29" s="606"/>
      <c r="E29" s="113">
        <v>89.559066582716824</v>
      </c>
      <c r="F29" s="115">
        <v>91035</v>
      </c>
      <c r="G29" s="114">
        <v>90780</v>
      </c>
      <c r="H29" s="114">
        <v>90929</v>
      </c>
      <c r="I29" s="114">
        <v>89461</v>
      </c>
      <c r="J29" s="140">
        <v>89460</v>
      </c>
      <c r="K29" s="114">
        <v>1575</v>
      </c>
      <c r="L29" s="116">
        <v>1.7605633802816902</v>
      </c>
    </row>
    <row r="30" spans="1:12" s="110" customFormat="1" ht="15" customHeight="1" x14ac:dyDescent="0.2">
      <c r="A30" s="120"/>
      <c r="B30" s="119"/>
      <c r="C30" s="258" t="s">
        <v>106</v>
      </c>
      <c r="E30" s="113">
        <v>50.714560333937499</v>
      </c>
      <c r="F30" s="115">
        <v>46168</v>
      </c>
      <c r="G30" s="114">
        <v>46267</v>
      </c>
      <c r="H30" s="114">
        <v>46474</v>
      </c>
      <c r="I30" s="114">
        <v>45683</v>
      </c>
      <c r="J30" s="140">
        <v>45719</v>
      </c>
      <c r="K30" s="114">
        <v>449</v>
      </c>
      <c r="L30" s="116">
        <v>0.98208622235831933</v>
      </c>
    </row>
    <row r="31" spans="1:12" s="110" customFormat="1" ht="15" customHeight="1" x14ac:dyDescent="0.2">
      <c r="A31" s="120"/>
      <c r="B31" s="119"/>
      <c r="C31" s="258" t="s">
        <v>107</v>
      </c>
      <c r="E31" s="113">
        <v>49.285439666062501</v>
      </c>
      <c r="F31" s="115">
        <v>44867</v>
      </c>
      <c r="G31" s="114">
        <v>44513</v>
      </c>
      <c r="H31" s="114">
        <v>44455</v>
      </c>
      <c r="I31" s="114">
        <v>43778</v>
      </c>
      <c r="J31" s="140">
        <v>43741</v>
      </c>
      <c r="K31" s="114">
        <v>1126</v>
      </c>
      <c r="L31" s="116">
        <v>2.5742438444480009</v>
      </c>
    </row>
    <row r="32" spans="1:12" s="110" customFormat="1" ht="15" customHeight="1" x14ac:dyDescent="0.2">
      <c r="A32" s="120"/>
      <c r="B32" s="119" t="s">
        <v>117</v>
      </c>
      <c r="C32" s="258"/>
      <c r="E32" s="113">
        <v>10.402565716984101</v>
      </c>
      <c r="F32" s="115">
        <v>10574</v>
      </c>
      <c r="G32" s="114">
        <v>10176</v>
      </c>
      <c r="H32" s="114">
        <v>10114</v>
      </c>
      <c r="I32" s="114">
        <v>9750</v>
      </c>
      <c r="J32" s="140">
        <v>9524</v>
      </c>
      <c r="K32" s="114">
        <v>1050</v>
      </c>
      <c r="L32" s="116">
        <v>11.024779504409912</v>
      </c>
    </row>
    <row r="33" spans="1:12" s="110" customFormat="1" ht="15" customHeight="1" x14ac:dyDescent="0.2">
      <c r="A33" s="120"/>
      <c r="B33" s="119"/>
      <c r="C33" s="258" t="s">
        <v>106</v>
      </c>
      <c r="E33" s="113">
        <v>65.377340646869683</v>
      </c>
      <c r="F33" s="115">
        <v>6913</v>
      </c>
      <c r="G33" s="114">
        <v>6701</v>
      </c>
      <c r="H33" s="114">
        <v>6728</v>
      </c>
      <c r="I33" s="114">
        <v>6430</v>
      </c>
      <c r="J33" s="140">
        <v>6209</v>
      </c>
      <c r="K33" s="114">
        <v>704</v>
      </c>
      <c r="L33" s="116">
        <v>11.338379771299726</v>
      </c>
    </row>
    <row r="34" spans="1:12" s="110" customFormat="1" ht="15" customHeight="1" x14ac:dyDescent="0.2">
      <c r="A34" s="120"/>
      <c r="B34" s="119"/>
      <c r="C34" s="258" t="s">
        <v>107</v>
      </c>
      <c r="E34" s="113">
        <v>34.622659353130317</v>
      </c>
      <c r="F34" s="115">
        <v>3661</v>
      </c>
      <c r="G34" s="114">
        <v>3475</v>
      </c>
      <c r="H34" s="114">
        <v>3386</v>
      </c>
      <c r="I34" s="114">
        <v>3320</v>
      </c>
      <c r="J34" s="140">
        <v>3315</v>
      </c>
      <c r="K34" s="114">
        <v>346</v>
      </c>
      <c r="L34" s="116">
        <v>10.437405731523379</v>
      </c>
    </row>
    <row r="35" spans="1:12" s="110" customFormat="1" ht="24.95" customHeight="1" x14ac:dyDescent="0.2">
      <c r="A35" s="604" t="s">
        <v>190</v>
      </c>
      <c r="B35" s="605"/>
      <c r="C35" s="605"/>
      <c r="D35" s="606"/>
      <c r="E35" s="113">
        <v>66.354478199275931</v>
      </c>
      <c r="F35" s="115">
        <v>67448</v>
      </c>
      <c r="G35" s="114">
        <v>67272</v>
      </c>
      <c r="H35" s="114">
        <v>67727</v>
      </c>
      <c r="I35" s="114">
        <v>66338</v>
      </c>
      <c r="J35" s="140">
        <v>66574</v>
      </c>
      <c r="K35" s="114">
        <v>874</v>
      </c>
      <c r="L35" s="116">
        <v>1.3128248265088474</v>
      </c>
    </row>
    <row r="36" spans="1:12" s="110" customFormat="1" ht="15" customHeight="1" x14ac:dyDescent="0.2">
      <c r="A36" s="120"/>
      <c r="B36" s="119"/>
      <c r="C36" s="258" t="s">
        <v>106</v>
      </c>
      <c r="E36" s="113">
        <v>66.814434823864303</v>
      </c>
      <c r="F36" s="115">
        <v>45065</v>
      </c>
      <c r="G36" s="114">
        <v>44952</v>
      </c>
      <c r="H36" s="114">
        <v>45306</v>
      </c>
      <c r="I36" s="114">
        <v>44386</v>
      </c>
      <c r="J36" s="140">
        <v>44440</v>
      </c>
      <c r="K36" s="114">
        <v>625</v>
      </c>
      <c r="L36" s="116">
        <v>1.4063906390639065</v>
      </c>
    </row>
    <row r="37" spans="1:12" s="110" customFormat="1" ht="15" customHeight="1" x14ac:dyDescent="0.2">
      <c r="A37" s="120"/>
      <c r="B37" s="119"/>
      <c r="C37" s="258" t="s">
        <v>107</v>
      </c>
      <c r="E37" s="113">
        <v>33.18556517613569</v>
      </c>
      <c r="F37" s="115">
        <v>22383</v>
      </c>
      <c r="G37" s="114">
        <v>22320</v>
      </c>
      <c r="H37" s="114">
        <v>22421</v>
      </c>
      <c r="I37" s="114">
        <v>21952</v>
      </c>
      <c r="J37" s="140">
        <v>22134</v>
      </c>
      <c r="K37" s="114">
        <v>249</v>
      </c>
      <c r="L37" s="116">
        <v>1.1249661154784494</v>
      </c>
    </row>
    <row r="38" spans="1:12" s="110" customFormat="1" ht="15" customHeight="1" x14ac:dyDescent="0.2">
      <c r="A38" s="120"/>
      <c r="B38" s="119" t="s">
        <v>182</v>
      </c>
      <c r="C38" s="258"/>
      <c r="E38" s="113">
        <v>33.645521800724069</v>
      </c>
      <c r="F38" s="115">
        <v>34200</v>
      </c>
      <c r="G38" s="114">
        <v>33724</v>
      </c>
      <c r="H38" s="114">
        <v>33355</v>
      </c>
      <c r="I38" s="114">
        <v>32916</v>
      </c>
      <c r="J38" s="140">
        <v>32445</v>
      </c>
      <c r="K38" s="114">
        <v>1755</v>
      </c>
      <c r="L38" s="116">
        <v>5.4091539528432735</v>
      </c>
    </row>
    <row r="39" spans="1:12" s="110" customFormat="1" ht="15" customHeight="1" x14ac:dyDescent="0.2">
      <c r="A39" s="120"/>
      <c r="B39" s="119"/>
      <c r="C39" s="258" t="s">
        <v>106</v>
      </c>
      <c r="E39" s="113">
        <v>23.526315789473685</v>
      </c>
      <c r="F39" s="115">
        <v>8046</v>
      </c>
      <c r="G39" s="114">
        <v>8048</v>
      </c>
      <c r="H39" s="114">
        <v>7927</v>
      </c>
      <c r="I39" s="114">
        <v>7761</v>
      </c>
      <c r="J39" s="140">
        <v>7514</v>
      </c>
      <c r="K39" s="114">
        <v>532</v>
      </c>
      <c r="L39" s="116">
        <v>7.080117114719191</v>
      </c>
    </row>
    <row r="40" spans="1:12" s="110" customFormat="1" ht="15" customHeight="1" x14ac:dyDescent="0.2">
      <c r="A40" s="120"/>
      <c r="B40" s="119"/>
      <c r="C40" s="258" t="s">
        <v>107</v>
      </c>
      <c r="E40" s="113">
        <v>76.473684210526315</v>
      </c>
      <c r="F40" s="115">
        <v>26154</v>
      </c>
      <c r="G40" s="114">
        <v>25676</v>
      </c>
      <c r="H40" s="114">
        <v>25428</v>
      </c>
      <c r="I40" s="114">
        <v>25155</v>
      </c>
      <c r="J40" s="140">
        <v>24931</v>
      </c>
      <c r="K40" s="114">
        <v>1223</v>
      </c>
      <c r="L40" s="116">
        <v>4.905539288436084</v>
      </c>
    </row>
    <row r="41" spans="1:12" s="110" customFormat="1" ht="24.75" customHeight="1" x14ac:dyDescent="0.2">
      <c r="A41" s="604" t="s">
        <v>517</v>
      </c>
      <c r="B41" s="605"/>
      <c r="C41" s="605"/>
      <c r="D41" s="606"/>
      <c r="E41" s="113">
        <v>5.158980009444357</v>
      </c>
      <c r="F41" s="115">
        <v>5244</v>
      </c>
      <c r="G41" s="114">
        <v>5718</v>
      </c>
      <c r="H41" s="114">
        <v>5798</v>
      </c>
      <c r="I41" s="114">
        <v>4535</v>
      </c>
      <c r="J41" s="140">
        <v>5138</v>
      </c>
      <c r="K41" s="114">
        <v>106</v>
      </c>
      <c r="L41" s="116">
        <v>2.0630595562475671</v>
      </c>
    </row>
    <row r="42" spans="1:12" s="110" customFormat="1" ht="15" customHeight="1" x14ac:dyDescent="0.2">
      <c r="A42" s="120"/>
      <c r="B42" s="119"/>
      <c r="C42" s="258" t="s">
        <v>106</v>
      </c>
      <c r="E42" s="113">
        <v>55.015255530129672</v>
      </c>
      <c r="F42" s="115">
        <v>2885</v>
      </c>
      <c r="G42" s="114">
        <v>3196</v>
      </c>
      <c r="H42" s="114">
        <v>3296</v>
      </c>
      <c r="I42" s="114">
        <v>2519</v>
      </c>
      <c r="J42" s="140">
        <v>2835</v>
      </c>
      <c r="K42" s="114">
        <v>50</v>
      </c>
      <c r="L42" s="116">
        <v>1.7636684303350969</v>
      </c>
    </row>
    <row r="43" spans="1:12" s="110" customFormat="1" ht="15" customHeight="1" x14ac:dyDescent="0.2">
      <c r="A43" s="123"/>
      <c r="B43" s="124"/>
      <c r="C43" s="260" t="s">
        <v>107</v>
      </c>
      <c r="D43" s="261"/>
      <c r="E43" s="125">
        <v>44.984744469870328</v>
      </c>
      <c r="F43" s="143">
        <v>2359</v>
      </c>
      <c r="G43" s="144">
        <v>2522</v>
      </c>
      <c r="H43" s="144">
        <v>2502</v>
      </c>
      <c r="I43" s="144">
        <v>2016</v>
      </c>
      <c r="J43" s="145">
        <v>2303</v>
      </c>
      <c r="K43" s="144">
        <v>56</v>
      </c>
      <c r="L43" s="146">
        <v>2.43161094224924</v>
      </c>
    </row>
    <row r="44" spans="1:12" s="110" customFormat="1" ht="45.75" customHeight="1" x14ac:dyDescent="0.2">
      <c r="A44" s="604" t="s">
        <v>191</v>
      </c>
      <c r="B44" s="605"/>
      <c r="C44" s="605"/>
      <c r="D44" s="606"/>
      <c r="E44" s="113">
        <v>1.112663308673068</v>
      </c>
      <c r="F44" s="115">
        <v>1131</v>
      </c>
      <c r="G44" s="114">
        <v>1136</v>
      </c>
      <c r="H44" s="114">
        <v>1146</v>
      </c>
      <c r="I44" s="114">
        <v>1078</v>
      </c>
      <c r="J44" s="140">
        <v>1100</v>
      </c>
      <c r="K44" s="114">
        <v>31</v>
      </c>
      <c r="L44" s="116">
        <v>2.8181818181818183</v>
      </c>
    </row>
    <row r="45" spans="1:12" s="110" customFormat="1" ht="15" customHeight="1" x14ac:dyDescent="0.2">
      <c r="A45" s="120"/>
      <c r="B45" s="119"/>
      <c r="C45" s="258" t="s">
        <v>106</v>
      </c>
      <c r="E45" s="113">
        <v>60.212201591511935</v>
      </c>
      <c r="F45" s="115">
        <v>681</v>
      </c>
      <c r="G45" s="114">
        <v>687</v>
      </c>
      <c r="H45" s="114">
        <v>692</v>
      </c>
      <c r="I45" s="114">
        <v>639</v>
      </c>
      <c r="J45" s="140">
        <v>652</v>
      </c>
      <c r="K45" s="114">
        <v>29</v>
      </c>
      <c r="L45" s="116">
        <v>4.447852760736196</v>
      </c>
    </row>
    <row r="46" spans="1:12" s="110" customFormat="1" ht="15" customHeight="1" x14ac:dyDescent="0.2">
      <c r="A46" s="123"/>
      <c r="B46" s="124"/>
      <c r="C46" s="260" t="s">
        <v>107</v>
      </c>
      <c r="D46" s="261"/>
      <c r="E46" s="125">
        <v>39.787798408488065</v>
      </c>
      <c r="F46" s="143">
        <v>450</v>
      </c>
      <c r="G46" s="144">
        <v>449</v>
      </c>
      <c r="H46" s="144">
        <v>454</v>
      </c>
      <c r="I46" s="144">
        <v>439</v>
      </c>
      <c r="J46" s="145">
        <v>448</v>
      </c>
      <c r="K46" s="144">
        <v>2</v>
      </c>
      <c r="L46" s="146">
        <v>0.44642857142857145</v>
      </c>
    </row>
    <row r="47" spans="1:12" s="110" customFormat="1" ht="39" customHeight="1" x14ac:dyDescent="0.2">
      <c r="A47" s="604" t="s">
        <v>518</v>
      </c>
      <c r="B47" s="607"/>
      <c r="C47" s="607"/>
      <c r="D47" s="608"/>
      <c r="E47" s="113">
        <v>0.23217377616873919</v>
      </c>
      <c r="F47" s="115">
        <v>236</v>
      </c>
      <c r="G47" s="114">
        <v>254</v>
      </c>
      <c r="H47" s="114">
        <v>241</v>
      </c>
      <c r="I47" s="114">
        <v>231</v>
      </c>
      <c r="J47" s="140">
        <v>258</v>
      </c>
      <c r="K47" s="114">
        <v>-22</v>
      </c>
      <c r="L47" s="116">
        <v>-8.5271317829457356</v>
      </c>
    </row>
    <row r="48" spans="1:12" s="110" customFormat="1" ht="15" customHeight="1" x14ac:dyDescent="0.2">
      <c r="A48" s="120"/>
      <c r="B48" s="119"/>
      <c r="C48" s="258" t="s">
        <v>106</v>
      </c>
      <c r="E48" s="113">
        <v>44.067796610169495</v>
      </c>
      <c r="F48" s="115">
        <v>104</v>
      </c>
      <c r="G48" s="114">
        <v>107</v>
      </c>
      <c r="H48" s="114">
        <v>97</v>
      </c>
      <c r="I48" s="114">
        <v>93</v>
      </c>
      <c r="J48" s="140">
        <v>111</v>
      </c>
      <c r="K48" s="114">
        <v>-7</v>
      </c>
      <c r="L48" s="116">
        <v>-6.3063063063063067</v>
      </c>
    </row>
    <row r="49" spans="1:12" s="110" customFormat="1" ht="15" customHeight="1" x14ac:dyDescent="0.2">
      <c r="A49" s="123"/>
      <c r="B49" s="124"/>
      <c r="C49" s="260" t="s">
        <v>107</v>
      </c>
      <c r="D49" s="261"/>
      <c r="E49" s="125">
        <v>55.932203389830505</v>
      </c>
      <c r="F49" s="143">
        <v>132</v>
      </c>
      <c r="G49" s="144">
        <v>147</v>
      </c>
      <c r="H49" s="144">
        <v>144</v>
      </c>
      <c r="I49" s="144">
        <v>138</v>
      </c>
      <c r="J49" s="145">
        <v>147</v>
      </c>
      <c r="K49" s="144">
        <v>-15</v>
      </c>
      <c r="L49" s="146">
        <v>-10.204081632653061</v>
      </c>
    </row>
    <row r="50" spans="1:12" s="110" customFormat="1" ht="24.95" customHeight="1" x14ac:dyDescent="0.2">
      <c r="A50" s="609" t="s">
        <v>192</v>
      </c>
      <c r="B50" s="610"/>
      <c r="C50" s="610"/>
      <c r="D50" s="611"/>
      <c r="E50" s="262">
        <v>14.746969935463561</v>
      </c>
      <c r="F50" s="263">
        <v>14990</v>
      </c>
      <c r="G50" s="264">
        <v>15214</v>
      </c>
      <c r="H50" s="264">
        <v>15220</v>
      </c>
      <c r="I50" s="264">
        <v>14101</v>
      </c>
      <c r="J50" s="265">
        <v>14145</v>
      </c>
      <c r="K50" s="263">
        <v>845</v>
      </c>
      <c r="L50" s="266">
        <v>5.9738423471191231</v>
      </c>
    </row>
    <row r="51" spans="1:12" s="110" customFormat="1" ht="15" customHeight="1" x14ac:dyDescent="0.2">
      <c r="A51" s="120"/>
      <c r="B51" s="119"/>
      <c r="C51" s="258" t="s">
        <v>106</v>
      </c>
      <c r="E51" s="113">
        <v>56.524349566377587</v>
      </c>
      <c r="F51" s="115">
        <v>8473</v>
      </c>
      <c r="G51" s="114">
        <v>8645</v>
      </c>
      <c r="H51" s="114">
        <v>8739</v>
      </c>
      <c r="I51" s="114">
        <v>8070</v>
      </c>
      <c r="J51" s="140">
        <v>8078</v>
      </c>
      <c r="K51" s="114">
        <v>395</v>
      </c>
      <c r="L51" s="116">
        <v>4.8898242139143351</v>
      </c>
    </row>
    <row r="52" spans="1:12" s="110" customFormat="1" ht="15" customHeight="1" x14ac:dyDescent="0.2">
      <c r="A52" s="120"/>
      <c r="B52" s="119"/>
      <c r="C52" s="258" t="s">
        <v>107</v>
      </c>
      <c r="E52" s="113">
        <v>43.475650433622413</v>
      </c>
      <c r="F52" s="115">
        <v>6517</v>
      </c>
      <c r="G52" s="114">
        <v>6569</v>
      </c>
      <c r="H52" s="114">
        <v>6481</v>
      </c>
      <c r="I52" s="114">
        <v>6031</v>
      </c>
      <c r="J52" s="140">
        <v>6067</v>
      </c>
      <c r="K52" s="114">
        <v>450</v>
      </c>
      <c r="L52" s="116">
        <v>7.4171748805010713</v>
      </c>
    </row>
    <row r="53" spans="1:12" s="110" customFormat="1" ht="15" customHeight="1" x14ac:dyDescent="0.2">
      <c r="A53" s="120"/>
      <c r="B53" s="119"/>
      <c r="C53" s="258" t="s">
        <v>187</v>
      </c>
      <c r="D53" s="110" t="s">
        <v>193</v>
      </c>
      <c r="E53" s="113">
        <v>25.270180120080052</v>
      </c>
      <c r="F53" s="115">
        <v>3788</v>
      </c>
      <c r="G53" s="114">
        <v>4342</v>
      </c>
      <c r="H53" s="114">
        <v>4393</v>
      </c>
      <c r="I53" s="114">
        <v>3357</v>
      </c>
      <c r="J53" s="140">
        <v>3636</v>
      </c>
      <c r="K53" s="114">
        <v>152</v>
      </c>
      <c r="L53" s="116">
        <v>4.1804180418041801</v>
      </c>
    </row>
    <row r="54" spans="1:12" s="110" customFormat="1" ht="15" customHeight="1" x14ac:dyDescent="0.2">
      <c r="A54" s="120"/>
      <c r="B54" s="119"/>
      <c r="D54" s="267" t="s">
        <v>194</v>
      </c>
      <c r="E54" s="113">
        <v>55.253431890179513</v>
      </c>
      <c r="F54" s="115">
        <v>2093</v>
      </c>
      <c r="G54" s="114">
        <v>2424</v>
      </c>
      <c r="H54" s="114">
        <v>2513</v>
      </c>
      <c r="I54" s="114">
        <v>1911</v>
      </c>
      <c r="J54" s="140">
        <v>2064</v>
      </c>
      <c r="K54" s="114">
        <v>29</v>
      </c>
      <c r="L54" s="116">
        <v>1.4050387596899225</v>
      </c>
    </row>
    <row r="55" spans="1:12" s="110" customFormat="1" ht="15" customHeight="1" x14ac:dyDescent="0.2">
      <c r="A55" s="120"/>
      <c r="B55" s="119"/>
      <c r="D55" s="267" t="s">
        <v>195</v>
      </c>
      <c r="E55" s="113">
        <v>44.746568109820487</v>
      </c>
      <c r="F55" s="115">
        <v>1695</v>
      </c>
      <c r="G55" s="114">
        <v>1918</v>
      </c>
      <c r="H55" s="114">
        <v>1880</v>
      </c>
      <c r="I55" s="114">
        <v>1446</v>
      </c>
      <c r="J55" s="140">
        <v>1572</v>
      </c>
      <c r="K55" s="114">
        <v>123</v>
      </c>
      <c r="L55" s="116">
        <v>7.8244274809160306</v>
      </c>
    </row>
    <row r="56" spans="1:12" s="110" customFormat="1" ht="15" customHeight="1" x14ac:dyDescent="0.2">
      <c r="A56" s="120"/>
      <c r="B56" s="119" t="s">
        <v>196</v>
      </c>
      <c r="C56" s="258"/>
      <c r="E56" s="113">
        <v>61.052849047694004</v>
      </c>
      <c r="F56" s="115">
        <v>62059</v>
      </c>
      <c r="G56" s="114">
        <v>61449</v>
      </c>
      <c r="H56" s="114">
        <v>61784</v>
      </c>
      <c r="I56" s="114">
        <v>61351</v>
      </c>
      <c r="J56" s="140">
        <v>61258</v>
      </c>
      <c r="K56" s="114">
        <v>801</v>
      </c>
      <c r="L56" s="116">
        <v>1.3075843155179732</v>
      </c>
    </row>
    <row r="57" spans="1:12" s="110" customFormat="1" ht="15" customHeight="1" x14ac:dyDescent="0.2">
      <c r="A57" s="120"/>
      <c r="B57" s="119"/>
      <c r="C57" s="258" t="s">
        <v>106</v>
      </c>
      <c r="E57" s="113">
        <v>50.835495254515862</v>
      </c>
      <c r="F57" s="115">
        <v>31548</v>
      </c>
      <c r="G57" s="114">
        <v>31309</v>
      </c>
      <c r="H57" s="114">
        <v>31556</v>
      </c>
      <c r="I57" s="114">
        <v>31312</v>
      </c>
      <c r="J57" s="140">
        <v>31249</v>
      </c>
      <c r="K57" s="114">
        <v>299</v>
      </c>
      <c r="L57" s="116">
        <v>0.95683061857979457</v>
      </c>
    </row>
    <row r="58" spans="1:12" s="110" customFormat="1" ht="15" customHeight="1" x14ac:dyDescent="0.2">
      <c r="A58" s="120"/>
      <c r="B58" s="119"/>
      <c r="C58" s="258" t="s">
        <v>107</v>
      </c>
      <c r="E58" s="113">
        <v>49.164504745484138</v>
      </c>
      <c r="F58" s="115">
        <v>30511</v>
      </c>
      <c r="G58" s="114">
        <v>30140</v>
      </c>
      <c r="H58" s="114">
        <v>30228</v>
      </c>
      <c r="I58" s="114">
        <v>30039</v>
      </c>
      <c r="J58" s="140">
        <v>30009</v>
      </c>
      <c r="K58" s="114">
        <v>502</v>
      </c>
      <c r="L58" s="116">
        <v>1.6728314838881668</v>
      </c>
    </row>
    <row r="59" spans="1:12" s="110" customFormat="1" ht="15" customHeight="1" x14ac:dyDescent="0.2">
      <c r="A59" s="120"/>
      <c r="B59" s="119"/>
      <c r="C59" s="258" t="s">
        <v>105</v>
      </c>
      <c r="D59" s="110" t="s">
        <v>197</v>
      </c>
      <c r="E59" s="113">
        <v>91.907700736396009</v>
      </c>
      <c r="F59" s="115">
        <v>57037</v>
      </c>
      <c r="G59" s="114">
        <v>56450</v>
      </c>
      <c r="H59" s="114">
        <v>56759</v>
      </c>
      <c r="I59" s="114">
        <v>56383</v>
      </c>
      <c r="J59" s="140">
        <v>56325</v>
      </c>
      <c r="K59" s="114">
        <v>712</v>
      </c>
      <c r="L59" s="116">
        <v>1.264092321349312</v>
      </c>
    </row>
    <row r="60" spans="1:12" s="110" customFormat="1" ht="15" customHeight="1" x14ac:dyDescent="0.2">
      <c r="A60" s="120"/>
      <c r="B60" s="119"/>
      <c r="C60" s="258"/>
      <c r="D60" s="267" t="s">
        <v>198</v>
      </c>
      <c r="E60" s="113">
        <v>48.738538141907881</v>
      </c>
      <c r="F60" s="115">
        <v>27799</v>
      </c>
      <c r="G60" s="114">
        <v>27584</v>
      </c>
      <c r="H60" s="114">
        <v>27803</v>
      </c>
      <c r="I60" s="114">
        <v>27592</v>
      </c>
      <c r="J60" s="140">
        <v>27558</v>
      </c>
      <c r="K60" s="114">
        <v>241</v>
      </c>
      <c r="L60" s="116">
        <v>0.87451919587778504</v>
      </c>
    </row>
    <row r="61" spans="1:12" s="110" customFormat="1" ht="15" customHeight="1" x14ac:dyDescent="0.2">
      <c r="A61" s="120"/>
      <c r="B61" s="119"/>
      <c r="C61" s="258"/>
      <c r="D61" s="267" t="s">
        <v>199</v>
      </c>
      <c r="E61" s="113">
        <v>51.261461858092119</v>
      </c>
      <c r="F61" s="115">
        <v>29238</v>
      </c>
      <c r="G61" s="114">
        <v>28866</v>
      </c>
      <c r="H61" s="114">
        <v>28956</v>
      </c>
      <c r="I61" s="114">
        <v>28791</v>
      </c>
      <c r="J61" s="140">
        <v>28767</v>
      </c>
      <c r="K61" s="114">
        <v>471</v>
      </c>
      <c r="L61" s="116">
        <v>1.6372927312545624</v>
      </c>
    </row>
    <row r="62" spans="1:12" s="110" customFormat="1" ht="15" customHeight="1" x14ac:dyDescent="0.2">
      <c r="A62" s="120"/>
      <c r="B62" s="119"/>
      <c r="C62" s="258"/>
      <c r="D62" s="258" t="s">
        <v>200</v>
      </c>
      <c r="E62" s="113">
        <v>8.092299263603989</v>
      </c>
      <c r="F62" s="115">
        <v>5022</v>
      </c>
      <c r="G62" s="114">
        <v>4999</v>
      </c>
      <c r="H62" s="114">
        <v>5025</v>
      </c>
      <c r="I62" s="114">
        <v>4968</v>
      </c>
      <c r="J62" s="140">
        <v>4933</v>
      </c>
      <c r="K62" s="114">
        <v>89</v>
      </c>
      <c r="L62" s="116">
        <v>1.8041759578349887</v>
      </c>
    </row>
    <row r="63" spans="1:12" s="110" customFormat="1" ht="15" customHeight="1" x14ac:dyDescent="0.2">
      <c r="A63" s="120"/>
      <c r="B63" s="119"/>
      <c r="C63" s="258"/>
      <c r="D63" s="267" t="s">
        <v>198</v>
      </c>
      <c r="E63" s="113">
        <v>74.651533253683795</v>
      </c>
      <c r="F63" s="115">
        <v>3749</v>
      </c>
      <c r="G63" s="114">
        <v>3725</v>
      </c>
      <c r="H63" s="114">
        <v>3753</v>
      </c>
      <c r="I63" s="114">
        <v>3720</v>
      </c>
      <c r="J63" s="140">
        <v>3691</v>
      </c>
      <c r="K63" s="114">
        <v>58</v>
      </c>
      <c r="L63" s="116">
        <v>1.5713898672446491</v>
      </c>
    </row>
    <row r="64" spans="1:12" s="110" customFormat="1" ht="15" customHeight="1" x14ac:dyDescent="0.2">
      <c r="A64" s="120"/>
      <c r="B64" s="119"/>
      <c r="C64" s="258"/>
      <c r="D64" s="267" t="s">
        <v>199</v>
      </c>
      <c r="E64" s="113">
        <v>25.348466746316209</v>
      </c>
      <c r="F64" s="115">
        <v>1273</v>
      </c>
      <c r="G64" s="114">
        <v>1274</v>
      </c>
      <c r="H64" s="114">
        <v>1272</v>
      </c>
      <c r="I64" s="114">
        <v>1248</v>
      </c>
      <c r="J64" s="140">
        <v>1242</v>
      </c>
      <c r="K64" s="114">
        <v>31</v>
      </c>
      <c r="L64" s="116">
        <v>2.4959742351046699</v>
      </c>
    </row>
    <row r="65" spans="1:12" s="110" customFormat="1" ht="15" customHeight="1" x14ac:dyDescent="0.2">
      <c r="A65" s="120"/>
      <c r="B65" s="119" t="s">
        <v>201</v>
      </c>
      <c r="C65" s="258"/>
      <c r="E65" s="113">
        <v>16.808987879741853</v>
      </c>
      <c r="F65" s="115">
        <v>17086</v>
      </c>
      <c r="G65" s="114">
        <v>16892</v>
      </c>
      <c r="H65" s="114">
        <v>16608</v>
      </c>
      <c r="I65" s="114">
        <v>16459</v>
      </c>
      <c r="J65" s="140">
        <v>16315</v>
      </c>
      <c r="K65" s="114">
        <v>771</v>
      </c>
      <c r="L65" s="116">
        <v>4.7257125344774744</v>
      </c>
    </row>
    <row r="66" spans="1:12" s="110" customFormat="1" ht="15" customHeight="1" x14ac:dyDescent="0.2">
      <c r="A66" s="120"/>
      <c r="B66" s="119"/>
      <c r="C66" s="258" t="s">
        <v>106</v>
      </c>
      <c r="E66" s="113">
        <v>51.240781926723635</v>
      </c>
      <c r="F66" s="115">
        <v>8755</v>
      </c>
      <c r="G66" s="114">
        <v>8716</v>
      </c>
      <c r="H66" s="114">
        <v>8569</v>
      </c>
      <c r="I66" s="114">
        <v>8504</v>
      </c>
      <c r="J66" s="140">
        <v>8461</v>
      </c>
      <c r="K66" s="114">
        <v>294</v>
      </c>
      <c r="L66" s="116">
        <v>3.4747665760548401</v>
      </c>
    </row>
    <row r="67" spans="1:12" s="110" customFormat="1" ht="15" customHeight="1" x14ac:dyDescent="0.2">
      <c r="A67" s="120"/>
      <c r="B67" s="119"/>
      <c r="C67" s="258" t="s">
        <v>107</v>
      </c>
      <c r="E67" s="113">
        <v>48.759218073276365</v>
      </c>
      <c r="F67" s="115">
        <v>8331</v>
      </c>
      <c r="G67" s="114">
        <v>8176</v>
      </c>
      <c r="H67" s="114">
        <v>8039</v>
      </c>
      <c r="I67" s="114">
        <v>7955</v>
      </c>
      <c r="J67" s="140">
        <v>7854</v>
      </c>
      <c r="K67" s="114">
        <v>477</v>
      </c>
      <c r="L67" s="116">
        <v>6.0733384262796024</v>
      </c>
    </row>
    <row r="68" spans="1:12" s="110" customFormat="1" ht="15" customHeight="1" x14ac:dyDescent="0.2">
      <c r="A68" s="120"/>
      <c r="B68" s="119"/>
      <c r="C68" s="258" t="s">
        <v>105</v>
      </c>
      <c r="D68" s="110" t="s">
        <v>202</v>
      </c>
      <c r="E68" s="113">
        <v>18.477115767294862</v>
      </c>
      <c r="F68" s="115">
        <v>3157</v>
      </c>
      <c r="G68" s="114">
        <v>3066</v>
      </c>
      <c r="H68" s="114">
        <v>2925</v>
      </c>
      <c r="I68" s="114">
        <v>2880</v>
      </c>
      <c r="J68" s="140">
        <v>2755</v>
      </c>
      <c r="K68" s="114">
        <v>402</v>
      </c>
      <c r="L68" s="116">
        <v>14.591651542649728</v>
      </c>
    </row>
    <row r="69" spans="1:12" s="110" customFormat="1" ht="15" customHeight="1" x14ac:dyDescent="0.2">
      <c r="A69" s="120"/>
      <c r="B69" s="119"/>
      <c r="C69" s="258"/>
      <c r="D69" s="267" t="s">
        <v>198</v>
      </c>
      <c r="E69" s="113">
        <v>49.540703199239786</v>
      </c>
      <c r="F69" s="115">
        <v>1564</v>
      </c>
      <c r="G69" s="114">
        <v>1544</v>
      </c>
      <c r="H69" s="114">
        <v>1480</v>
      </c>
      <c r="I69" s="114">
        <v>1458</v>
      </c>
      <c r="J69" s="140">
        <v>1423</v>
      </c>
      <c r="K69" s="114">
        <v>141</v>
      </c>
      <c r="L69" s="116">
        <v>9.9086437104708356</v>
      </c>
    </row>
    <row r="70" spans="1:12" s="110" customFormat="1" ht="15" customHeight="1" x14ac:dyDescent="0.2">
      <c r="A70" s="120"/>
      <c r="B70" s="119"/>
      <c r="C70" s="258"/>
      <c r="D70" s="267" t="s">
        <v>199</v>
      </c>
      <c r="E70" s="113">
        <v>50.459296800760214</v>
      </c>
      <c r="F70" s="115">
        <v>1593</v>
      </c>
      <c r="G70" s="114">
        <v>1522</v>
      </c>
      <c r="H70" s="114">
        <v>1445</v>
      </c>
      <c r="I70" s="114">
        <v>1422</v>
      </c>
      <c r="J70" s="140">
        <v>1332</v>
      </c>
      <c r="K70" s="114">
        <v>261</v>
      </c>
      <c r="L70" s="116">
        <v>19.594594594594593</v>
      </c>
    </row>
    <row r="71" spans="1:12" s="110" customFormat="1" ht="15" customHeight="1" x14ac:dyDescent="0.2">
      <c r="A71" s="120"/>
      <c r="B71" s="119"/>
      <c r="C71" s="258"/>
      <c r="D71" s="110" t="s">
        <v>203</v>
      </c>
      <c r="E71" s="113">
        <v>71.467868430293805</v>
      </c>
      <c r="F71" s="115">
        <v>12211</v>
      </c>
      <c r="G71" s="114">
        <v>12119</v>
      </c>
      <c r="H71" s="114">
        <v>11997</v>
      </c>
      <c r="I71" s="114">
        <v>11911</v>
      </c>
      <c r="J71" s="140">
        <v>11897</v>
      </c>
      <c r="K71" s="114">
        <v>314</v>
      </c>
      <c r="L71" s="116">
        <v>2.6393208371858452</v>
      </c>
    </row>
    <row r="72" spans="1:12" s="110" customFormat="1" ht="15" customHeight="1" x14ac:dyDescent="0.2">
      <c r="A72" s="120"/>
      <c r="B72" s="119"/>
      <c r="C72" s="258"/>
      <c r="D72" s="267" t="s">
        <v>198</v>
      </c>
      <c r="E72" s="113">
        <v>51.347146015887311</v>
      </c>
      <c r="F72" s="115">
        <v>6270</v>
      </c>
      <c r="G72" s="114">
        <v>6251</v>
      </c>
      <c r="H72" s="114">
        <v>6179</v>
      </c>
      <c r="I72" s="114">
        <v>6150</v>
      </c>
      <c r="J72" s="140">
        <v>6144</v>
      </c>
      <c r="K72" s="114">
        <v>126</v>
      </c>
      <c r="L72" s="116">
        <v>2.05078125</v>
      </c>
    </row>
    <row r="73" spans="1:12" s="110" customFormat="1" ht="15" customHeight="1" x14ac:dyDescent="0.2">
      <c r="A73" s="120"/>
      <c r="B73" s="119"/>
      <c r="C73" s="258"/>
      <c r="D73" s="267" t="s">
        <v>199</v>
      </c>
      <c r="E73" s="113">
        <v>48.652853984112689</v>
      </c>
      <c r="F73" s="115">
        <v>5941</v>
      </c>
      <c r="G73" s="114">
        <v>5868</v>
      </c>
      <c r="H73" s="114">
        <v>5818</v>
      </c>
      <c r="I73" s="114">
        <v>5761</v>
      </c>
      <c r="J73" s="140">
        <v>5753</v>
      </c>
      <c r="K73" s="114">
        <v>188</v>
      </c>
      <c r="L73" s="116">
        <v>3.267860246827742</v>
      </c>
    </row>
    <row r="74" spans="1:12" s="110" customFormat="1" ht="15" customHeight="1" x14ac:dyDescent="0.2">
      <c r="A74" s="120"/>
      <c r="B74" s="119"/>
      <c r="C74" s="258"/>
      <c r="D74" s="110" t="s">
        <v>204</v>
      </c>
      <c r="E74" s="113">
        <v>10.055015802411331</v>
      </c>
      <c r="F74" s="115">
        <v>1718</v>
      </c>
      <c r="G74" s="114">
        <v>1707</v>
      </c>
      <c r="H74" s="114">
        <v>1686</v>
      </c>
      <c r="I74" s="114">
        <v>1668</v>
      </c>
      <c r="J74" s="140">
        <v>1663</v>
      </c>
      <c r="K74" s="114">
        <v>55</v>
      </c>
      <c r="L74" s="116">
        <v>3.3072760072158749</v>
      </c>
    </row>
    <row r="75" spans="1:12" s="110" customFormat="1" ht="15" customHeight="1" x14ac:dyDescent="0.2">
      <c r="A75" s="120"/>
      <c r="B75" s="119"/>
      <c r="C75" s="258"/>
      <c r="D75" s="267" t="s">
        <v>198</v>
      </c>
      <c r="E75" s="113">
        <v>53.608847497089641</v>
      </c>
      <c r="F75" s="115">
        <v>921</v>
      </c>
      <c r="G75" s="114">
        <v>921</v>
      </c>
      <c r="H75" s="114">
        <v>910</v>
      </c>
      <c r="I75" s="114">
        <v>896</v>
      </c>
      <c r="J75" s="140">
        <v>894</v>
      </c>
      <c r="K75" s="114">
        <v>27</v>
      </c>
      <c r="L75" s="116">
        <v>3.0201342281879193</v>
      </c>
    </row>
    <row r="76" spans="1:12" s="110" customFormat="1" ht="15" customHeight="1" x14ac:dyDescent="0.2">
      <c r="A76" s="120"/>
      <c r="B76" s="119"/>
      <c r="C76" s="258"/>
      <c r="D76" s="267" t="s">
        <v>199</v>
      </c>
      <c r="E76" s="113">
        <v>46.391152502910359</v>
      </c>
      <c r="F76" s="115">
        <v>797</v>
      </c>
      <c r="G76" s="114">
        <v>786</v>
      </c>
      <c r="H76" s="114">
        <v>776</v>
      </c>
      <c r="I76" s="114">
        <v>772</v>
      </c>
      <c r="J76" s="140">
        <v>769</v>
      </c>
      <c r="K76" s="114">
        <v>28</v>
      </c>
      <c r="L76" s="116">
        <v>3.6410923276983094</v>
      </c>
    </row>
    <row r="77" spans="1:12" s="110" customFormat="1" ht="15" customHeight="1" x14ac:dyDescent="0.2">
      <c r="A77" s="534"/>
      <c r="B77" s="119" t="s">
        <v>205</v>
      </c>
      <c r="C77" s="268"/>
      <c r="D77" s="182"/>
      <c r="E77" s="113">
        <v>7.3911931371005828</v>
      </c>
      <c r="F77" s="115">
        <v>7513</v>
      </c>
      <c r="G77" s="114">
        <v>7441</v>
      </c>
      <c r="H77" s="114">
        <v>7470</v>
      </c>
      <c r="I77" s="114">
        <v>7343</v>
      </c>
      <c r="J77" s="140">
        <v>7301</v>
      </c>
      <c r="K77" s="114">
        <v>212</v>
      </c>
      <c r="L77" s="116">
        <v>2.9037118202985894</v>
      </c>
    </row>
    <row r="78" spans="1:12" s="110" customFormat="1" ht="15" customHeight="1" x14ac:dyDescent="0.2">
      <c r="A78" s="120"/>
      <c r="B78" s="119"/>
      <c r="C78" s="268" t="s">
        <v>106</v>
      </c>
      <c r="D78" s="182"/>
      <c r="E78" s="113">
        <v>57.699986689737791</v>
      </c>
      <c r="F78" s="115">
        <v>4335</v>
      </c>
      <c r="G78" s="114">
        <v>4330</v>
      </c>
      <c r="H78" s="114">
        <v>4369</v>
      </c>
      <c r="I78" s="114">
        <v>4261</v>
      </c>
      <c r="J78" s="140">
        <v>4166</v>
      </c>
      <c r="K78" s="114">
        <v>169</v>
      </c>
      <c r="L78" s="116">
        <v>4.056649063850216</v>
      </c>
    </row>
    <row r="79" spans="1:12" s="110" customFormat="1" ht="15" customHeight="1" x14ac:dyDescent="0.2">
      <c r="A79" s="123"/>
      <c r="B79" s="124"/>
      <c r="C79" s="260" t="s">
        <v>107</v>
      </c>
      <c r="D79" s="261"/>
      <c r="E79" s="125">
        <v>42.300013310262209</v>
      </c>
      <c r="F79" s="143">
        <v>3178</v>
      </c>
      <c r="G79" s="144">
        <v>3111</v>
      </c>
      <c r="H79" s="144">
        <v>3101</v>
      </c>
      <c r="I79" s="144">
        <v>3082</v>
      </c>
      <c r="J79" s="145">
        <v>3135</v>
      </c>
      <c r="K79" s="144">
        <v>43</v>
      </c>
      <c r="L79" s="146">
        <v>1.3716108452950557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101648</v>
      </c>
      <c r="E11" s="114">
        <v>100996</v>
      </c>
      <c r="F11" s="114">
        <v>101082</v>
      </c>
      <c r="G11" s="114">
        <v>99254</v>
      </c>
      <c r="H11" s="140">
        <v>99019</v>
      </c>
      <c r="I11" s="115">
        <v>2629</v>
      </c>
      <c r="J11" s="116">
        <v>2.655046001272483</v>
      </c>
    </row>
    <row r="12" spans="1:15" s="110" customFormat="1" ht="24.95" customHeight="1" x14ac:dyDescent="0.2">
      <c r="A12" s="193" t="s">
        <v>132</v>
      </c>
      <c r="B12" s="194" t="s">
        <v>133</v>
      </c>
      <c r="C12" s="113">
        <v>0.27644419959074451</v>
      </c>
      <c r="D12" s="115">
        <v>281</v>
      </c>
      <c r="E12" s="114">
        <v>270</v>
      </c>
      <c r="F12" s="114">
        <v>285</v>
      </c>
      <c r="G12" s="114">
        <v>287</v>
      </c>
      <c r="H12" s="140">
        <v>291</v>
      </c>
      <c r="I12" s="115">
        <v>-10</v>
      </c>
      <c r="J12" s="116">
        <v>-3.4364261168384878</v>
      </c>
    </row>
    <row r="13" spans="1:15" s="110" customFormat="1" ht="24.95" customHeight="1" x14ac:dyDescent="0.2">
      <c r="A13" s="193" t="s">
        <v>134</v>
      </c>
      <c r="B13" s="199" t="s">
        <v>214</v>
      </c>
      <c r="C13" s="113">
        <v>1.4933889501023139</v>
      </c>
      <c r="D13" s="115">
        <v>1518</v>
      </c>
      <c r="E13" s="114">
        <v>1513</v>
      </c>
      <c r="F13" s="114">
        <v>1530</v>
      </c>
      <c r="G13" s="114">
        <v>1523</v>
      </c>
      <c r="H13" s="140">
        <v>1515</v>
      </c>
      <c r="I13" s="115">
        <v>3</v>
      </c>
      <c r="J13" s="116">
        <v>0.19801980198019803</v>
      </c>
    </row>
    <row r="14" spans="1:15" s="287" customFormat="1" ht="24" customHeight="1" x14ac:dyDescent="0.2">
      <c r="A14" s="193" t="s">
        <v>215</v>
      </c>
      <c r="B14" s="199" t="s">
        <v>137</v>
      </c>
      <c r="C14" s="113">
        <v>18.210884621438691</v>
      </c>
      <c r="D14" s="115">
        <v>18511</v>
      </c>
      <c r="E14" s="114">
        <v>18378</v>
      </c>
      <c r="F14" s="114">
        <v>18620</v>
      </c>
      <c r="G14" s="114">
        <v>18645</v>
      </c>
      <c r="H14" s="140">
        <v>18694</v>
      </c>
      <c r="I14" s="115">
        <v>-183</v>
      </c>
      <c r="J14" s="116">
        <v>-0.97892371884026963</v>
      </c>
      <c r="K14" s="110"/>
      <c r="L14" s="110"/>
      <c r="M14" s="110"/>
      <c r="N14" s="110"/>
      <c r="O14" s="110"/>
    </row>
    <row r="15" spans="1:15" s="110" customFormat="1" ht="24.75" customHeight="1" x14ac:dyDescent="0.2">
      <c r="A15" s="193" t="s">
        <v>216</v>
      </c>
      <c r="B15" s="199" t="s">
        <v>217</v>
      </c>
      <c r="C15" s="113">
        <v>2.2430347867149378</v>
      </c>
      <c r="D15" s="115">
        <v>2280</v>
      </c>
      <c r="E15" s="114">
        <v>2094</v>
      </c>
      <c r="F15" s="114">
        <v>2115</v>
      </c>
      <c r="G15" s="114">
        <v>2260</v>
      </c>
      <c r="H15" s="140">
        <v>2271</v>
      </c>
      <c r="I15" s="115">
        <v>9</v>
      </c>
      <c r="J15" s="116">
        <v>0.39630118890356669</v>
      </c>
    </row>
    <row r="16" spans="1:15" s="287" customFormat="1" ht="24.95" customHeight="1" x14ac:dyDescent="0.2">
      <c r="A16" s="193" t="s">
        <v>218</v>
      </c>
      <c r="B16" s="199" t="s">
        <v>141</v>
      </c>
      <c r="C16" s="113">
        <v>13.589052416181332</v>
      </c>
      <c r="D16" s="115">
        <v>13813</v>
      </c>
      <c r="E16" s="114">
        <v>13831</v>
      </c>
      <c r="F16" s="114">
        <v>14018</v>
      </c>
      <c r="G16" s="114">
        <v>13919</v>
      </c>
      <c r="H16" s="140">
        <v>13980</v>
      </c>
      <c r="I16" s="115">
        <v>-167</v>
      </c>
      <c r="J16" s="116">
        <v>-1.1945636623748213</v>
      </c>
      <c r="K16" s="110"/>
      <c r="L16" s="110"/>
      <c r="M16" s="110"/>
      <c r="N16" s="110"/>
      <c r="O16" s="110"/>
    </row>
    <row r="17" spans="1:15" s="110" customFormat="1" ht="24.95" customHeight="1" x14ac:dyDescent="0.2">
      <c r="A17" s="193" t="s">
        <v>219</v>
      </c>
      <c r="B17" s="199" t="s">
        <v>220</v>
      </c>
      <c r="C17" s="113">
        <v>2.3787974185424208</v>
      </c>
      <c r="D17" s="115">
        <v>2418</v>
      </c>
      <c r="E17" s="114">
        <v>2453</v>
      </c>
      <c r="F17" s="114">
        <v>2487</v>
      </c>
      <c r="G17" s="114">
        <v>2466</v>
      </c>
      <c r="H17" s="140">
        <v>2443</v>
      </c>
      <c r="I17" s="115">
        <v>-25</v>
      </c>
      <c r="J17" s="116">
        <v>-1.0233319688907081</v>
      </c>
    </row>
    <row r="18" spans="1:15" s="287" customFormat="1" ht="24.95" customHeight="1" x14ac:dyDescent="0.2">
      <c r="A18" s="201" t="s">
        <v>144</v>
      </c>
      <c r="B18" s="202" t="s">
        <v>145</v>
      </c>
      <c r="C18" s="113">
        <v>4.791043601448135</v>
      </c>
      <c r="D18" s="115">
        <v>4870</v>
      </c>
      <c r="E18" s="114">
        <v>4847</v>
      </c>
      <c r="F18" s="114">
        <v>5023</v>
      </c>
      <c r="G18" s="114">
        <v>4845</v>
      </c>
      <c r="H18" s="140">
        <v>4724</v>
      </c>
      <c r="I18" s="115">
        <v>146</v>
      </c>
      <c r="J18" s="116">
        <v>3.0906011854360713</v>
      </c>
      <c r="K18" s="110"/>
      <c r="L18" s="110"/>
      <c r="M18" s="110"/>
      <c r="N18" s="110"/>
      <c r="O18" s="110"/>
    </row>
    <row r="19" spans="1:15" s="110" customFormat="1" ht="24.95" customHeight="1" x14ac:dyDescent="0.2">
      <c r="A19" s="193" t="s">
        <v>146</v>
      </c>
      <c r="B19" s="199" t="s">
        <v>147</v>
      </c>
      <c r="C19" s="113">
        <v>16.137061230914529</v>
      </c>
      <c r="D19" s="115">
        <v>16403</v>
      </c>
      <c r="E19" s="114">
        <v>16509</v>
      </c>
      <c r="F19" s="114">
        <v>16502</v>
      </c>
      <c r="G19" s="114">
        <v>16040</v>
      </c>
      <c r="H19" s="140">
        <v>16063</v>
      </c>
      <c r="I19" s="115">
        <v>340</v>
      </c>
      <c r="J19" s="116">
        <v>2.116665629085476</v>
      </c>
    </row>
    <row r="20" spans="1:15" s="287" customFormat="1" ht="24.95" customHeight="1" x14ac:dyDescent="0.2">
      <c r="A20" s="193" t="s">
        <v>148</v>
      </c>
      <c r="B20" s="199" t="s">
        <v>149</v>
      </c>
      <c r="C20" s="113">
        <v>4.5765779946481979</v>
      </c>
      <c r="D20" s="115">
        <v>4652</v>
      </c>
      <c r="E20" s="114">
        <v>4580</v>
      </c>
      <c r="F20" s="114">
        <v>4521</v>
      </c>
      <c r="G20" s="114">
        <v>4356</v>
      </c>
      <c r="H20" s="140">
        <v>4379</v>
      </c>
      <c r="I20" s="115">
        <v>273</v>
      </c>
      <c r="J20" s="116">
        <v>6.2343000685087917</v>
      </c>
      <c r="K20" s="110"/>
      <c r="L20" s="110"/>
      <c r="M20" s="110"/>
      <c r="N20" s="110"/>
      <c r="O20" s="110"/>
    </row>
    <row r="21" spans="1:15" s="110" customFormat="1" ht="24.95" customHeight="1" x14ac:dyDescent="0.2">
      <c r="A21" s="201" t="s">
        <v>150</v>
      </c>
      <c r="B21" s="202" t="s">
        <v>151</v>
      </c>
      <c r="C21" s="113">
        <v>2.1908940657956872</v>
      </c>
      <c r="D21" s="115">
        <v>2227</v>
      </c>
      <c r="E21" s="114">
        <v>2278</v>
      </c>
      <c r="F21" s="114">
        <v>2333</v>
      </c>
      <c r="G21" s="114">
        <v>2337</v>
      </c>
      <c r="H21" s="140">
        <v>2273</v>
      </c>
      <c r="I21" s="115">
        <v>-46</v>
      </c>
      <c r="J21" s="116">
        <v>-2.0237571491421029</v>
      </c>
    </row>
    <row r="22" spans="1:15" s="110" customFormat="1" ht="24.95" customHeight="1" x14ac:dyDescent="0.2">
      <c r="A22" s="201" t="s">
        <v>152</v>
      </c>
      <c r="B22" s="199" t="s">
        <v>153</v>
      </c>
      <c r="C22" s="113">
        <v>2.0079096489847315</v>
      </c>
      <c r="D22" s="115">
        <v>2041</v>
      </c>
      <c r="E22" s="114">
        <v>2051</v>
      </c>
      <c r="F22" s="114">
        <v>2044</v>
      </c>
      <c r="G22" s="114">
        <v>1978</v>
      </c>
      <c r="H22" s="140">
        <v>1966</v>
      </c>
      <c r="I22" s="115">
        <v>75</v>
      </c>
      <c r="J22" s="116">
        <v>3.8148524923702949</v>
      </c>
    </row>
    <row r="23" spans="1:15" s="110" customFormat="1" ht="24.95" customHeight="1" x14ac:dyDescent="0.2">
      <c r="A23" s="193" t="s">
        <v>154</v>
      </c>
      <c r="B23" s="199" t="s">
        <v>155</v>
      </c>
      <c r="C23" s="113">
        <v>2.5893278765937353</v>
      </c>
      <c r="D23" s="115">
        <v>2632</v>
      </c>
      <c r="E23" s="114">
        <v>2675</v>
      </c>
      <c r="F23" s="114">
        <v>2666</v>
      </c>
      <c r="G23" s="114">
        <v>2630</v>
      </c>
      <c r="H23" s="140">
        <v>2616</v>
      </c>
      <c r="I23" s="115">
        <v>16</v>
      </c>
      <c r="J23" s="116">
        <v>0.6116207951070336</v>
      </c>
    </row>
    <row r="24" spans="1:15" s="110" customFormat="1" ht="24.95" customHeight="1" x14ac:dyDescent="0.2">
      <c r="A24" s="193" t="s">
        <v>156</v>
      </c>
      <c r="B24" s="199" t="s">
        <v>221</v>
      </c>
      <c r="C24" s="113">
        <v>5.6400519439634822</v>
      </c>
      <c r="D24" s="115">
        <v>5733</v>
      </c>
      <c r="E24" s="114">
        <v>5762</v>
      </c>
      <c r="F24" s="114">
        <v>5743</v>
      </c>
      <c r="G24" s="114">
        <v>5530</v>
      </c>
      <c r="H24" s="140">
        <v>5563</v>
      </c>
      <c r="I24" s="115">
        <v>170</v>
      </c>
      <c r="J24" s="116">
        <v>3.0559050871831746</v>
      </c>
    </row>
    <row r="25" spans="1:15" s="110" customFormat="1" ht="24.95" customHeight="1" x14ac:dyDescent="0.2">
      <c r="A25" s="193" t="s">
        <v>222</v>
      </c>
      <c r="B25" s="204" t="s">
        <v>159</v>
      </c>
      <c r="C25" s="113">
        <v>4.6159294821344243</v>
      </c>
      <c r="D25" s="115">
        <v>4692</v>
      </c>
      <c r="E25" s="114">
        <v>3901</v>
      </c>
      <c r="F25" s="114">
        <v>3816</v>
      </c>
      <c r="G25" s="114">
        <v>3694</v>
      </c>
      <c r="H25" s="140">
        <v>3653</v>
      </c>
      <c r="I25" s="115">
        <v>1039</v>
      </c>
      <c r="J25" s="116">
        <v>28.442376129208871</v>
      </c>
    </row>
    <row r="26" spans="1:15" s="110" customFormat="1" ht="24.95" customHeight="1" x14ac:dyDescent="0.2">
      <c r="A26" s="201">
        <v>782.78300000000002</v>
      </c>
      <c r="B26" s="203" t="s">
        <v>160</v>
      </c>
      <c r="C26" s="113">
        <v>1.2582638123721077</v>
      </c>
      <c r="D26" s="115">
        <v>1279</v>
      </c>
      <c r="E26" s="114">
        <v>1284</v>
      </c>
      <c r="F26" s="114">
        <v>1465</v>
      </c>
      <c r="G26" s="114">
        <v>1568</v>
      </c>
      <c r="H26" s="140">
        <v>1559</v>
      </c>
      <c r="I26" s="115">
        <v>-280</v>
      </c>
      <c r="J26" s="116">
        <v>-17.960230917254652</v>
      </c>
    </row>
    <row r="27" spans="1:15" s="110" customFormat="1" ht="24.95" customHeight="1" x14ac:dyDescent="0.2">
      <c r="A27" s="193" t="s">
        <v>161</v>
      </c>
      <c r="B27" s="199" t="s">
        <v>223</v>
      </c>
      <c r="C27" s="113">
        <v>6.8373209507319377</v>
      </c>
      <c r="D27" s="115">
        <v>6950</v>
      </c>
      <c r="E27" s="114">
        <v>7074</v>
      </c>
      <c r="F27" s="114">
        <v>7015</v>
      </c>
      <c r="G27" s="114">
        <v>6845</v>
      </c>
      <c r="H27" s="140">
        <v>6773</v>
      </c>
      <c r="I27" s="115">
        <v>177</v>
      </c>
      <c r="J27" s="116">
        <v>2.6133175845267975</v>
      </c>
    </row>
    <row r="28" spans="1:15" s="110" customFormat="1" ht="24.95" customHeight="1" x14ac:dyDescent="0.2">
      <c r="A28" s="193" t="s">
        <v>163</v>
      </c>
      <c r="B28" s="199" t="s">
        <v>164</v>
      </c>
      <c r="C28" s="113">
        <v>8.1752715252636552</v>
      </c>
      <c r="D28" s="115">
        <v>8310</v>
      </c>
      <c r="E28" s="114">
        <v>8433</v>
      </c>
      <c r="F28" s="114">
        <v>8235</v>
      </c>
      <c r="G28" s="114">
        <v>8131</v>
      </c>
      <c r="H28" s="140">
        <v>8113</v>
      </c>
      <c r="I28" s="115">
        <v>197</v>
      </c>
      <c r="J28" s="116">
        <v>2.4282016516701592</v>
      </c>
    </row>
    <row r="29" spans="1:15" s="110" customFormat="1" ht="24.95" customHeight="1" x14ac:dyDescent="0.2">
      <c r="A29" s="193">
        <v>86</v>
      </c>
      <c r="B29" s="199" t="s">
        <v>165</v>
      </c>
      <c r="C29" s="113">
        <v>10.708523532189517</v>
      </c>
      <c r="D29" s="115">
        <v>10885</v>
      </c>
      <c r="E29" s="114">
        <v>10787</v>
      </c>
      <c r="F29" s="114">
        <v>10677</v>
      </c>
      <c r="G29" s="114">
        <v>10505</v>
      </c>
      <c r="H29" s="140">
        <v>10475</v>
      </c>
      <c r="I29" s="115">
        <v>410</v>
      </c>
      <c r="J29" s="116">
        <v>3.9140811455847255</v>
      </c>
    </row>
    <row r="30" spans="1:15" s="110" customFormat="1" ht="24.95" customHeight="1" x14ac:dyDescent="0.2">
      <c r="A30" s="193">
        <v>87.88</v>
      </c>
      <c r="B30" s="204" t="s">
        <v>166</v>
      </c>
      <c r="C30" s="113">
        <v>7.7345348654179125</v>
      </c>
      <c r="D30" s="115">
        <v>7862</v>
      </c>
      <c r="E30" s="114">
        <v>7865</v>
      </c>
      <c r="F30" s="114">
        <v>7806</v>
      </c>
      <c r="G30" s="114">
        <v>7587</v>
      </c>
      <c r="H30" s="140">
        <v>7605</v>
      </c>
      <c r="I30" s="115">
        <v>257</v>
      </c>
      <c r="J30" s="116">
        <v>3.3793556870479948</v>
      </c>
    </row>
    <row r="31" spans="1:15" s="110" customFormat="1" ht="24.95" customHeight="1" x14ac:dyDescent="0.2">
      <c r="A31" s="193" t="s">
        <v>167</v>
      </c>
      <c r="B31" s="199" t="s">
        <v>168</v>
      </c>
      <c r="C31" s="113">
        <v>2.7565716984102</v>
      </c>
      <c r="D31" s="115">
        <v>2802</v>
      </c>
      <c r="E31" s="114">
        <v>2789</v>
      </c>
      <c r="F31" s="114">
        <v>2801</v>
      </c>
      <c r="G31" s="114">
        <v>2753</v>
      </c>
      <c r="H31" s="140">
        <v>2757</v>
      </c>
      <c r="I31" s="115">
        <v>45</v>
      </c>
      <c r="J31" s="116">
        <v>1.632208922742111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0.27644419959074451</v>
      </c>
      <c r="D34" s="115">
        <v>281</v>
      </c>
      <c r="E34" s="114">
        <v>270</v>
      </c>
      <c r="F34" s="114">
        <v>285</v>
      </c>
      <c r="G34" s="114">
        <v>287</v>
      </c>
      <c r="H34" s="140">
        <v>291</v>
      </c>
      <c r="I34" s="115">
        <v>-10</v>
      </c>
      <c r="J34" s="116">
        <v>-3.4364261168384878</v>
      </c>
    </row>
    <row r="35" spans="1:10" s="110" customFormat="1" ht="24.95" customHeight="1" x14ac:dyDescent="0.2">
      <c r="A35" s="292" t="s">
        <v>171</v>
      </c>
      <c r="B35" s="293" t="s">
        <v>172</v>
      </c>
      <c r="C35" s="113">
        <v>24.495317172989139</v>
      </c>
      <c r="D35" s="115">
        <v>24899</v>
      </c>
      <c r="E35" s="114">
        <v>24738</v>
      </c>
      <c r="F35" s="114">
        <v>25173</v>
      </c>
      <c r="G35" s="114">
        <v>25013</v>
      </c>
      <c r="H35" s="140">
        <v>24933</v>
      </c>
      <c r="I35" s="115">
        <v>-34</v>
      </c>
      <c r="J35" s="116">
        <v>-0.13636545943127582</v>
      </c>
    </row>
    <row r="36" spans="1:10" s="110" customFormat="1" ht="24.95" customHeight="1" x14ac:dyDescent="0.2">
      <c r="A36" s="294" t="s">
        <v>173</v>
      </c>
      <c r="B36" s="295" t="s">
        <v>174</v>
      </c>
      <c r="C36" s="125">
        <v>75.228238627420112</v>
      </c>
      <c r="D36" s="143">
        <v>76468</v>
      </c>
      <c r="E36" s="144">
        <v>75988</v>
      </c>
      <c r="F36" s="144">
        <v>75624</v>
      </c>
      <c r="G36" s="144">
        <v>73954</v>
      </c>
      <c r="H36" s="145">
        <v>73795</v>
      </c>
      <c r="I36" s="143">
        <v>2673</v>
      </c>
      <c r="J36" s="146">
        <v>3.6221966257876548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2020-09-25T08:49:49Z</dcterms:created>
  <dcterms:modified xsi:type="dcterms:W3CDTF">2020-09-28T08:08:32Z</dcterms:modified>
</cp:coreProperties>
</file>