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J77" i="24" s="1"/>
  <c r="H75" i="24"/>
  <c r="K75" i="24" s="1"/>
  <c r="K77" i="24" s="1"/>
  <c r="K79" i="24" s="1"/>
  <c r="G75" i="24"/>
  <c r="F75" i="24"/>
  <c r="E75" i="24"/>
  <c r="L74" i="24"/>
  <c r="J74" i="24"/>
  <c r="H74" i="24"/>
  <c r="K74" i="24" s="1"/>
  <c r="G74" i="24"/>
  <c r="F74" i="24"/>
  <c r="E74" i="24"/>
  <c r="L73" i="24"/>
  <c r="J73" i="24"/>
  <c r="H73" i="24"/>
  <c r="K73" i="24" s="1"/>
  <c r="G73" i="24"/>
  <c r="F73" i="24"/>
  <c r="E73" i="24"/>
  <c r="L72" i="24"/>
  <c r="J72" i="24"/>
  <c r="H72" i="24"/>
  <c r="K72" i="24" s="1"/>
  <c r="G72" i="24"/>
  <c r="F72" i="24"/>
  <c r="E72" i="24"/>
  <c r="L71" i="24"/>
  <c r="J71" i="24"/>
  <c r="H71" i="24"/>
  <c r="K71" i="24" s="1"/>
  <c r="G71" i="24"/>
  <c r="F71" i="24"/>
  <c r="E71" i="24"/>
  <c r="L70" i="24"/>
  <c r="J70" i="24"/>
  <c r="H70" i="24"/>
  <c r="K70" i="24" s="1"/>
  <c r="G70" i="24"/>
  <c r="F70" i="24"/>
  <c r="E70" i="24"/>
  <c r="L69" i="24"/>
  <c r="J69" i="24"/>
  <c r="H69" i="24"/>
  <c r="G69" i="24"/>
  <c r="F69" i="24"/>
  <c r="E69" i="24"/>
  <c r="L68" i="24"/>
  <c r="H68" i="24"/>
  <c r="G68" i="24"/>
  <c r="F68" i="24"/>
  <c r="E68" i="24"/>
  <c r="L67" i="24"/>
  <c r="H67" i="24"/>
  <c r="G67" i="24"/>
  <c r="F67" i="24"/>
  <c r="E67" i="24"/>
  <c r="L66" i="24"/>
  <c r="H66" i="24"/>
  <c r="G66" i="24"/>
  <c r="F66" i="24"/>
  <c r="E66" i="24"/>
  <c r="L65" i="24"/>
  <c r="J65" i="24"/>
  <c r="H65" i="24"/>
  <c r="G65" i="24"/>
  <c r="F65" i="24"/>
  <c r="E65" i="24"/>
  <c r="L64" i="24"/>
  <c r="H64" i="24"/>
  <c r="G64" i="24"/>
  <c r="F64" i="24"/>
  <c r="E64" i="24"/>
  <c r="L63" i="24"/>
  <c r="H63" i="24"/>
  <c r="G63" i="24"/>
  <c r="F63" i="24"/>
  <c r="E63" i="24"/>
  <c r="L62" i="24"/>
  <c r="H62" i="24"/>
  <c r="G62" i="24"/>
  <c r="F62" i="24"/>
  <c r="E62" i="24"/>
  <c r="L61" i="24"/>
  <c r="J61" i="24"/>
  <c r="H61" i="24"/>
  <c r="G61" i="24"/>
  <c r="F61" i="24"/>
  <c r="E61" i="24"/>
  <c r="L60" i="24"/>
  <c r="H60" i="24"/>
  <c r="G60" i="24"/>
  <c r="F60" i="24"/>
  <c r="E60" i="24"/>
  <c r="L59" i="24"/>
  <c r="H59" i="24"/>
  <c r="G59" i="24"/>
  <c r="F59" i="24"/>
  <c r="E59" i="24"/>
  <c r="L58" i="24"/>
  <c r="H58" i="24"/>
  <c r="G58" i="24"/>
  <c r="F58" i="24"/>
  <c r="E58" i="24"/>
  <c r="L57" i="24"/>
  <c r="J57" i="24"/>
  <c r="H57" i="24"/>
  <c r="G57" i="24"/>
  <c r="F57" i="24"/>
  <c r="E57" i="24"/>
  <c r="L56" i="24"/>
  <c r="H56" i="24"/>
  <c r="G56" i="24"/>
  <c r="F56" i="24"/>
  <c r="E56" i="24"/>
  <c r="L55" i="24"/>
  <c r="H55" i="24"/>
  <c r="G55" i="24"/>
  <c r="F55" i="24"/>
  <c r="E55" i="24"/>
  <c r="L54" i="24"/>
  <c r="H54" i="24"/>
  <c r="G54" i="24"/>
  <c r="F54" i="24"/>
  <c r="E54" i="24"/>
  <c r="L53" i="24"/>
  <c r="J53" i="24"/>
  <c r="H53" i="24"/>
  <c r="G53" i="24"/>
  <c r="F53" i="24"/>
  <c r="E53" i="24"/>
  <c r="L52" i="24"/>
  <c r="H52" i="24"/>
  <c r="G52" i="24"/>
  <c r="F52" i="24"/>
  <c r="E52" i="24"/>
  <c r="L51" i="24"/>
  <c r="H51" i="24"/>
  <c r="G51" i="24"/>
  <c r="F51" i="24"/>
  <c r="E51" i="24"/>
  <c r="M44" i="24"/>
  <c r="L44" i="24"/>
  <c r="I44" i="24"/>
  <c r="G44" i="24"/>
  <c r="E44" i="24"/>
  <c r="D44" i="24"/>
  <c r="C44" i="24"/>
  <c r="B44" i="24"/>
  <c r="K44" i="24" s="1"/>
  <c r="K43" i="24"/>
  <c r="I43" i="24"/>
  <c r="H43" i="24"/>
  <c r="F43" i="24"/>
  <c r="D43" i="24"/>
  <c r="C43" i="24"/>
  <c r="B43" i="24"/>
  <c r="J43" i="24" s="1"/>
  <c r="M42" i="24"/>
  <c r="L42" i="24"/>
  <c r="I42" i="24"/>
  <c r="G42" i="24"/>
  <c r="E42" i="24"/>
  <c r="D42" i="24"/>
  <c r="C42" i="24"/>
  <c r="B42" i="24"/>
  <c r="K42" i="24" s="1"/>
  <c r="K41" i="24"/>
  <c r="I41" i="24"/>
  <c r="H41" i="24"/>
  <c r="F41" i="24"/>
  <c r="D41" i="24"/>
  <c r="C41" i="24"/>
  <c r="B41" i="24"/>
  <c r="J41" i="24" s="1"/>
  <c r="M40" i="24"/>
  <c r="L40" i="24"/>
  <c r="I40" i="24"/>
  <c r="G40" i="24"/>
  <c r="E40" i="24"/>
  <c r="D40" i="24"/>
  <c r="C40" i="24"/>
  <c r="B40" i="24"/>
  <c r="K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J8" i="24" l="1"/>
  <c r="H8" i="24"/>
  <c r="F8" i="24"/>
  <c r="D8" i="24"/>
  <c r="K8" i="24"/>
  <c r="F9" i="24"/>
  <c r="D9" i="24"/>
  <c r="J9" i="24"/>
  <c r="H9" i="24"/>
  <c r="K9" i="24"/>
  <c r="B14" i="24"/>
  <c r="B6" i="24"/>
  <c r="B45" i="24"/>
  <c r="B39" i="24"/>
  <c r="F35" i="24"/>
  <c r="D35" i="24"/>
  <c r="J35" i="24"/>
  <c r="H35" i="24"/>
  <c r="K35" i="24"/>
  <c r="F15" i="24"/>
  <c r="D15" i="24"/>
  <c r="J15" i="24"/>
  <c r="H15" i="24"/>
  <c r="K15" i="24"/>
  <c r="J18" i="24"/>
  <c r="H18" i="24"/>
  <c r="F18" i="24"/>
  <c r="D18" i="24"/>
  <c r="K18" i="24"/>
  <c r="F21" i="24"/>
  <c r="D21" i="24"/>
  <c r="J21" i="24"/>
  <c r="H21" i="24"/>
  <c r="K21" i="24"/>
  <c r="I16" i="24"/>
  <c r="L16" i="24"/>
  <c r="M16" i="24"/>
  <c r="G16" i="24"/>
  <c r="E16" i="24"/>
  <c r="J24" i="24"/>
  <c r="H24" i="24"/>
  <c r="F24" i="24"/>
  <c r="D24" i="24"/>
  <c r="K24" i="24"/>
  <c r="F27" i="24"/>
  <c r="D27" i="24"/>
  <c r="J27" i="24"/>
  <c r="H27" i="24"/>
  <c r="K27" i="24"/>
  <c r="J30" i="24"/>
  <c r="H30" i="24"/>
  <c r="F30" i="24"/>
  <c r="D30" i="24"/>
  <c r="K30" i="24"/>
  <c r="F33" i="24"/>
  <c r="D33" i="24"/>
  <c r="J33" i="24"/>
  <c r="H33" i="24"/>
  <c r="K33" i="24"/>
  <c r="I8" i="24"/>
  <c r="L8" i="24"/>
  <c r="M8" i="24"/>
  <c r="G8" i="24"/>
  <c r="E8" i="24"/>
  <c r="M9" i="24"/>
  <c r="E9" i="24"/>
  <c r="L9" i="24"/>
  <c r="G9" i="24"/>
  <c r="I9" i="24"/>
  <c r="M29" i="24"/>
  <c r="E29" i="24"/>
  <c r="L29" i="24"/>
  <c r="G29" i="24"/>
  <c r="I29" i="24"/>
  <c r="M35" i="24"/>
  <c r="E35" i="24"/>
  <c r="L35" i="24"/>
  <c r="I35" i="24"/>
  <c r="G35" i="24"/>
  <c r="C45" i="24"/>
  <c r="C39" i="24"/>
  <c r="H37" i="24"/>
  <c r="F37" i="24"/>
  <c r="D37" i="24"/>
  <c r="J37" i="24"/>
  <c r="K37" i="24"/>
  <c r="C14" i="24"/>
  <c r="C6" i="24"/>
  <c r="M17" i="24"/>
  <c r="E17" i="24"/>
  <c r="L17" i="24"/>
  <c r="I17" i="24"/>
  <c r="G17" i="24"/>
  <c r="I20" i="24"/>
  <c r="L20" i="24"/>
  <c r="G20" i="24"/>
  <c r="E20" i="24"/>
  <c r="M20" i="24"/>
  <c r="M23" i="24"/>
  <c r="E23" i="24"/>
  <c r="L23" i="24"/>
  <c r="I23" i="24"/>
  <c r="G23" i="24"/>
  <c r="I26" i="24"/>
  <c r="L26" i="24"/>
  <c r="M26" i="24"/>
  <c r="G26" i="24"/>
  <c r="E26" i="24"/>
  <c r="I32" i="24"/>
  <c r="L32" i="24"/>
  <c r="M32" i="24"/>
  <c r="G32" i="24"/>
  <c r="E32" i="24"/>
  <c r="J16" i="24"/>
  <c r="H16" i="24"/>
  <c r="F16" i="24"/>
  <c r="D16" i="24"/>
  <c r="K16" i="24"/>
  <c r="F19" i="24"/>
  <c r="D19" i="24"/>
  <c r="J19" i="24"/>
  <c r="H19" i="24"/>
  <c r="K19" i="24"/>
  <c r="J22" i="24"/>
  <c r="H22" i="24"/>
  <c r="F22" i="24"/>
  <c r="D22" i="24"/>
  <c r="K22" i="24"/>
  <c r="F25" i="24"/>
  <c r="D25" i="24"/>
  <c r="J25" i="24"/>
  <c r="H25" i="24"/>
  <c r="K25" i="24"/>
  <c r="J28" i="24"/>
  <c r="H28" i="24"/>
  <c r="F28" i="24"/>
  <c r="D28" i="24"/>
  <c r="K28" i="24"/>
  <c r="F31" i="24"/>
  <c r="D31" i="24"/>
  <c r="J31" i="24"/>
  <c r="H31" i="24"/>
  <c r="K31" i="24"/>
  <c r="J34" i="24"/>
  <c r="H34" i="24"/>
  <c r="F34" i="24"/>
  <c r="D34" i="24"/>
  <c r="K34" i="24"/>
  <c r="D38" i="24"/>
  <c r="K38" i="24"/>
  <c r="J38" i="24"/>
  <c r="H38" i="24"/>
  <c r="F38" i="24"/>
  <c r="M21" i="24"/>
  <c r="E21" i="24"/>
  <c r="L21" i="24"/>
  <c r="I21" i="24"/>
  <c r="G21" i="24"/>
  <c r="M27" i="24"/>
  <c r="E27" i="24"/>
  <c r="L27" i="24"/>
  <c r="I27" i="24"/>
  <c r="G27" i="24"/>
  <c r="I30" i="24"/>
  <c r="L30" i="24"/>
  <c r="M30" i="24"/>
  <c r="G30" i="24"/>
  <c r="E30" i="24"/>
  <c r="M33" i="24"/>
  <c r="E33" i="24"/>
  <c r="L33" i="24"/>
  <c r="I33" i="24"/>
  <c r="G33" i="24"/>
  <c r="G37" i="24"/>
  <c r="M37" i="24"/>
  <c r="E37" i="24"/>
  <c r="L37" i="24"/>
  <c r="I37" i="24"/>
  <c r="F7" i="24"/>
  <c r="D7" i="24"/>
  <c r="J7" i="24"/>
  <c r="H7" i="24"/>
  <c r="K7" i="24"/>
  <c r="F17" i="24"/>
  <c r="D17" i="24"/>
  <c r="J17" i="24"/>
  <c r="H17" i="24"/>
  <c r="K17" i="24"/>
  <c r="M15" i="24"/>
  <c r="E15" i="24"/>
  <c r="L15" i="24"/>
  <c r="I15" i="24"/>
  <c r="G15" i="24"/>
  <c r="I18" i="24"/>
  <c r="L18" i="24"/>
  <c r="G18" i="24"/>
  <c r="E18" i="24"/>
  <c r="M18" i="24"/>
  <c r="I24" i="24"/>
  <c r="L24" i="24"/>
  <c r="M24" i="24"/>
  <c r="G24" i="24"/>
  <c r="E24" i="24"/>
  <c r="J20" i="24"/>
  <c r="H20" i="24"/>
  <c r="F20" i="24"/>
  <c r="D20" i="24"/>
  <c r="K20" i="24"/>
  <c r="F23" i="24"/>
  <c r="D23" i="24"/>
  <c r="J23" i="24"/>
  <c r="H23" i="24"/>
  <c r="K23" i="24"/>
  <c r="J26" i="24"/>
  <c r="H26" i="24"/>
  <c r="F26" i="24"/>
  <c r="D26" i="24"/>
  <c r="K26" i="24"/>
  <c r="F29" i="24"/>
  <c r="D29" i="24"/>
  <c r="J29" i="24"/>
  <c r="H29" i="24"/>
  <c r="K29" i="24"/>
  <c r="L38" i="24"/>
  <c r="I38" i="24"/>
  <c r="M38" i="24"/>
  <c r="G38" i="24"/>
  <c r="E38" i="24"/>
  <c r="J32" i="24"/>
  <c r="H32" i="24"/>
  <c r="F32" i="24"/>
  <c r="D32" i="24"/>
  <c r="K32" i="24"/>
  <c r="M7" i="24"/>
  <c r="E7" i="24"/>
  <c r="L7" i="24"/>
  <c r="I7" i="24"/>
  <c r="G7" i="24"/>
  <c r="M19" i="24"/>
  <c r="E19" i="24"/>
  <c r="L19" i="24"/>
  <c r="I19" i="24"/>
  <c r="G19" i="24"/>
  <c r="I22" i="24"/>
  <c r="L22" i="24"/>
  <c r="E22" i="24"/>
  <c r="M22" i="24"/>
  <c r="G22" i="24"/>
  <c r="M25" i="24"/>
  <c r="E25" i="24"/>
  <c r="L25" i="24"/>
  <c r="I25" i="24"/>
  <c r="G25" i="24"/>
  <c r="I28" i="24"/>
  <c r="L28" i="24"/>
  <c r="M28" i="24"/>
  <c r="G28" i="24"/>
  <c r="E28" i="24"/>
  <c r="M31" i="24"/>
  <c r="E31" i="24"/>
  <c r="L31" i="24"/>
  <c r="I31" i="24"/>
  <c r="G31" i="24"/>
  <c r="I34" i="24"/>
  <c r="L34" i="24"/>
  <c r="G34" i="24"/>
  <c r="E34" i="24"/>
  <c r="M34" i="24"/>
  <c r="G43" i="24"/>
  <c r="M43" i="24"/>
  <c r="E43" i="24"/>
  <c r="L43" i="24"/>
  <c r="K53" i="24"/>
  <c r="I53" i="24"/>
  <c r="K57" i="24"/>
  <c r="I57" i="24"/>
  <c r="K61" i="24"/>
  <c r="I61" i="24"/>
  <c r="K65" i="24"/>
  <c r="I65" i="24"/>
  <c r="K69" i="24"/>
  <c r="I69" i="24"/>
  <c r="G41" i="24"/>
  <c r="M41" i="24"/>
  <c r="E41" i="24"/>
  <c r="L41" i="24"/>
  <c r="K52" i="24"/>
  <c r="I52" i="24"/>
  <c r="K56" i="24"/>
  <c r="I56" i="24"/>
  <c r="K60" i="24"/>
  <c r="I60" i="24"/>
  <c r="K64" i="24"/>
  <c r="I64" i="24"/>
  <c r="K68" i="24"/>
  <c r="I68" i="24"/>
  <c r="J52" i="24"/>
  <c r="J56" i="24"/>
  <c r="J60" i="24"/>
  <c r="J64" i="24"/>
  <c r="J68" i="24"/>
  <c r="K51" i="24"/>
  <c r="I51" i="24"/>
  <c r="K55" i="24"/>
  <c r="I55" i="24"/>
  <c r="K59" i="24"/>
  <c r="I59" i="24"/>
  <c r="K63" i="24"/>
  <c r="I63" i="24"/>
  <c r="K67" i="24"/>
  <c r="I67" i="24"/>
  <c r="J51" i="24"/>
  <c r="J55" i="24"/>
  <c r="J59" i="24"/>
  <c r="J63" i="24"/>
  <c r="J67" i="24"/>
  <c r="J79" i="24"/>
  <c r="K54" i="24"/>
  <c r="I54" i="24"/>
  <c r="K58" i="24"/>
  <c r="I58" i="24"/>
  <c r="K62" i="24"/>
  <c r="I62" i="24"/>
  <c r="K66" i="24"/>
  <c r="I66" i="24"/>
  <c r="J54" i="24"/>
  <c r="J58" i="24"/>
  <c r="J62" i="24"/>
  <c r="J66" i="24"/>
  <c r="F40" i="24"/>
  <c r="F42" i="24"/>
  <c r="F44" i="24"/>
  <c r="I70" i="24"/>
  <c r="I71" i="24"/>
  <c r="I72" i="24"/>
  <c r="I73" i="24"/>
  <c r="I74" i="24"/>
  <c r="I75" i="24"/>
  <c r="H40" i="24"/>
  <c r="H42" i="24"/>
  <c r="H44" i="24"/>
  <c r="J40" i="24"/>
  <c r="J42" i="24"/>
  <c r="J44" i="24"/>
  <c r="I6" i="24" l="1"/>
  <c r="L6" i="24"/>
  <c r="M6" i="24"/>
  <c r="G6" i="24"/>
  <c r="E6" i="24"/>
  <c r="G45" i="24"/>
  <c r="M45" i="24"/>
  <c r="E45" i="24"/>
  <c r="L45" i="24"/>
  <c r="I45" i="24"/>
  <c r="H39" i="24"/>
  <c r="F39" i="24"/>
  <c r="D39" i="24"/>
  <c r="J39" i="24"/>
  <c r="K39" i="24"/>
  <c r="I14" i="24"/>
  <c r="L14" i="24"/>
  <c r="M14" i="24"/>
  <c r="G14" i="24"/>
  <c r="E14" i="24"/>
  <c r="H45" i="24"/>
  <c r="F45" i="24"/>
  <c r="D45" i="24"/>
  <c r="J45" i="24"/>
  <c r="K45" i="24"/>
  <c r="I77" i="24"/>
  <c r="J6" i="24"/>
  <c r="H6" i="24"/>
  <c r="F6" i="24"/>
  <c r="D6" i="24"/>
  <c r="K6" i="24"/>
  <c r="J14" i="24"/>
  <c r="H14" i="24"/>
  <c r="F14" i="24"/>
  <c r="D14" i="24"/>
  <c r="K14" i="24"/>
  <c r="G39" i="24"/>
  <c r="M39" i="24"/>
  <c r="E39" i="24"/>
  <c r="L39" i="24"/>
  <c r="I39" i="24"/>
  <c r="I78" i="24" l="1"/>
  <c r="I79" i="24"/>
  <c r="K78" i="24"/>
  <c r="J78" i="24"/>
  <c r="I83" i="24" l="1"/>
  <c r="I82" i="24"/>
  <c r="I81" i="24"/>
</calcChain>
</file>

<file path=xl/sharedStrings.xml><?xml version="1.0" encoding="utf-8"?>
<sst xmlns="http://schemas.openxmlformats.org/spreadsheetml/2006/main" count="1686" uniqueCount="520">
  <si>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</si>
  <si>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</si>
  <si>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</si>
  <si>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</si>
  <si>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</si>
  <si>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</si>
  <si>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</si>
  <si>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</si>
  <si>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</si>
  <si>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</si>
  <si>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</si>
  <si>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</si>
  <si>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</si>
  <si>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Limburg-Weilburg (06533)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</si>
  <si>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</si>
  <si>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</si>
  <si>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</si>
  <si>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</si>
  <si>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</si>
  <si>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</si>
  <si>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</si>
  <si>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</si>
  <si>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</si>
  <si>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</si>
  <si>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</si>
  <si>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</si>
  <si>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</si>
  <si>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</si>
  <si>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</si>
  <si>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</si>
  <si>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</si>
  <si>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</si>
  <si>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</si>
  <si>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</si>
  <si>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</si>
  <si>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</si>
  <si>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</si>
  <si>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</si>
  <si>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</si>
  <si>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</si>
  <si>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</si>
  <si>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</si>
  <si>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</si>
  <si>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</si>
  <si>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</si>
  <si>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</si>
  <si>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</si>
  <si>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</si>
  <si>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</si>
  <si>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</si>
  <si>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</si>
  <si>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</si>
  <si>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</si>
  <si>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</si>
  <si>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</si>
  <si>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</si>
  <si>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</si>
  <si>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</si>
  <si>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</si>
  <si>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</si>
  <si>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</si>
  <si>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</si>
  <si>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</si>
  <si>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</si>
  <si>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</si>
  <si>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</si>
  <si>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</si>
  <si>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</si>
  <si>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</si>
  <si>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</si>
  <si>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</si>
  <si>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</si>
  <si>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</si>
  <si>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</si>
  <si>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</si>
  <si>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</si>
  <si>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</si>
  <si>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</si>
  <si>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</si>
  <si>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</si>
  <si>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</si>
  <si>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</si>
  <si>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</si>
  <si>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</si>
  <si>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</si>
  <si>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</si>
  <si>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</si>
  <si>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</si>
  <si>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</si>
  <si>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</si>
  <si>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</si>
  <si>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</si>
  <si>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Limburg-Weilburg (06533);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</si>
  <si>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</si>
  <si>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</si>
  <si>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</si>
  <si>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</si>
  <si>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</si>
  <si>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</si>
  <si>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</si>
  <si>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</si>
  <si>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</si>
  <si>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</si>
  <si>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</si>
  <si>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</si>
  <si>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</si>
  <si>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</si>
  <si>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</si>
  <si>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</si>
  <si>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</si>
  <si>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</si>
  <si>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</si>
  <si>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</si>
  <si>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</si>
  <si>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</si>
  <si>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</si>
  <si>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</si>
  <si>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</si>
  <si>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</si>
  <si>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</si>
  <si>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</si>
  <si>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</si>
  <si>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</si>
  <si>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</si>
  <si>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</si>
  <si>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</si>
  <si>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</si>
  <si>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</si>
  <si>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</si>
  <si>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</si>
  <si>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</si>
  <si>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</si>
  <si>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</si>
  <si>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</si>
  <si>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</si>
  <si>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</si>
  <si>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</si>
  <si>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</si>
  <si>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</si>
  <si>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</si>
  <si>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</si>
  <si>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</si>
  <si>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</si>
  <si>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</si>
  <si>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</si>
  <si>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</si>
  <si>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</si>
  <si>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</si>
  <si>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</si>
  <si>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</si>
  <si>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</si>
  <si>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</si>
  <si>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</si>
  <si>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</si>
  <si>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</si>
  <si>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</si>
  <si>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</si>
  <si>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</si>
  <si>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</si>
  <si>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</si>
  <si>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</si>
  <si>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</si>
  <si>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</si>
  <si>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</si>
  <si>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</si>
  <si>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</si>
  <si>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</si>
  <si>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</si>
  <si>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</si>
  <si>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</si>
  <si>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</si>
  <si>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</si>
  <si>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</si>
  <si>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</si>
  <si>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</si>
  <si>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</si>
  <si>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</si>
  <si>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</si>
  <si>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</si>
  <si>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</si>
  <si>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</si>
  <si>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</si>
  <si>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</si>
  <si>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Limburg-Weilburg (06533)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</si>
  <si>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</si>
  <si>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</si>
  <si>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</si>
  <si>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</si>
  <si>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</si>
  <si>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</si>
  <si>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</si>
  <si>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</si>
  <si>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</si>
  <si>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</si>
  <si>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</si>
  <si>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</si>
  <si>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</si>
  <si>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</si>
  <si>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</si>
  <si>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</si>
  <si>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</si>
  <si>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</si>
  <si>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</si>
  <si>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</si>
  <si>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</si>
  <si>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</si>
  <si>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</si>
  <si>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</si>
  <si>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</si>
  <si>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</si>
  <si>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</si>
  <si>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</si>
  <si>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</si>
  <si>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</si>
  <si>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</si>
  <si>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</si>
  <si>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</si>
  <si>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</si>
  <si>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</si>
  <si>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</si>
  <si>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</si>
  <si>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</si>
  <si>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</si>
  <si>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</si>
  <si>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</si>
  <si>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</si>
  <si>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</si>
  <si>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</si>
  <si>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</si>
  <si>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</si>
  <si>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</si>
  <si>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</si>
  <si>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</si>
  <si>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</si>
  <si>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</si>
  <si>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</si>
  <si>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</si>
  <si>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</si>
  <si>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</si>
  <si>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</si>
  <si>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</si>
  <si>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</si>
  <si>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</si>
  <si>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</si>
  <si>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</si>
  <si>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</si>
  <si>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</si>
  <si>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</si>
  <si>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</si>
  <si>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</si>
  <si>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</si>
  <si>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</si>
  <si>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</si>
  <si>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</si>
  <si>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</si>
  <si>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</si>
  <si>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</si>
  <si>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</si>
  <si>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</si>
  <si>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</si>
  <si>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</si>
  <si>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</si>
  <si>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</si>
  <si>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</si>
  <si>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</si>
  <si>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</si>
  <si>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</si>
  <si>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</si>
  <si>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</si>
  <si>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</si>
  <si>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</si>
  <si>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</si>
  <si>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</si>
  <si>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</si>
  <si>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</si>
  <si>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</si>
  <si>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</si>
  <si>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</si>
  <si>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</si>
  <si>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</si>
  <si>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</si>
  <si>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</si>
  <si>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</si>
  <si>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</si>
  <si>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</si>
  <si>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</si>
  <si>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</si>
  <si>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</si>
  <si>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</si>
  <si>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</si>
  <si>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</si>
  <si>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</si>
  <si>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</si>
  <si>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</si>
  <si>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</si>
  <si>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</si>
  <si>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</si>
  <si>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</si>
  <si>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</si>
  <si>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</si>
  <si>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</si>
  <si>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</si>
  <si>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</si>
  <si>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</si>
  <si>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</si>
  <si>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</si>
  <si>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</si>
  <si>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</si>
  <si>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</si>
  <si>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</si>
  <si>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</si>
  <si>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</si>
  <si>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</si>
  <si>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</si>
  <si>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</si>
  <si>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</si>
  <si>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</si>
  <si>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</si>
  <si>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</si>
  <si>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</si>
  <si>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</si>
  <si>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</si>
  <si>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</si>
  <si>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</si>
  <si>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</si>
  <si>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</si>
  <si>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</si>
  <si>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</si>
  <si>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</si>
  <si>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</si>
  <si>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</si>
  <si>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</si>
  <si>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</si>
  <si>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</si>
  <si>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</si>
  <si>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</si>
  <si>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</si>
  <si>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</si>
  <si>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</si>
  <si>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</si>
  <si>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</si>
  <si>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</si>
  <si>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</si>
  <si>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</si>
  <si>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</si>
  <si>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</si>
  <si>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</si>
  <si>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</si>
  <si>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</si>
  <si>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</si>
  <si>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</si>
  <si>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</si>
  <si>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</si>
  <si>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</si>
  <si>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</si>
  <si>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</si>
  <si>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</si>
  <si>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</si>
  <si>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</si>
  <si>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</si>
  <si>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</si>
  <si>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</si>
  <si>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</si>
  <si>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</si>
  <si>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</si>
  <si>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</si>
  <si>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</si>
  <si>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</si>
  <si>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</si>
  <si>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</si>
  <si>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</si>
  <si>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</si>
  <si>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</si>
  <si>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Limburg-Weilburg (06533);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</si>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</sst>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{39748938-A6D0-4246-A759-086099F44D22}</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1075-44FB-9569-3E9A1D2FA081}"/>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{94B39428-88D5-4364-AC7F-A6C30F68A12C}</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1075-44FB-9569-3E9A1D2FA08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{0BF6D55D-2A62-4BAE-A499-D28E695C9FB5}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075-44FB-9569-3E9A1D2FA08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{08B1756F-9926-4CE8-907B-6CDD55BDE86A}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075-44FB-9569-3E9A1D2FA08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1.9081944419034378</c:v>
                </c:pt>
                <c:pt idx="1">
                  <c:v>1.1168123612881518</c:v>
                </c:pt>
                <c:pt idx="2">
                  <c:v>1.1186464311118853</c:v>
                </c:pt>
                <c:pt idx="3">
                  <c:v>1.0875687030768</c:v>
                </c:pt>
              </c:numCache>
            </c:numRef>
          </c:val>
          <c:extLst>
            <c:ext xmlns:c16="http://schemas.microsoft.com/office/drawing/2014/chart" uri="{C3380CC4-5D6E-409C-BE32-E72D297353CC}">
              <c16:uniqueId val="{00000004-1075-44FB-9569-3E9A1D2FA08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{D7532A05-904E-4644-9F2E-6CEB2606A699}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075-44FB-9569-3E9A1D2FA08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{84FB6754-C3EA-4ED8-9F75-298C7BA2424D}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075-44FB-9569-3E9A1D2FA08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{294FCFB1-A196-4A62-B8E9-0F954FE80FFD}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075-44FB-9569-3E9A1D2FA08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{D9D1EC97-4834-439D-BD59-0DB9D98DD938}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075-44FB-9569-3E9A1D2FA0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075-44FB-9569-3E9A1D2FA08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075-44FB-9569-3E9A1D2FA08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{B374DA06-3C90-4577-82AC-E729B3C44B24}</c15:txfldGUID>
                      <c15:f>Daten_Diagramme!$E$6</c15:f>
                      <c15:dlblFieldTableCache>
                        <c:ptCount val="1"/>
                        <c:pt idx="0">
                          <c:v>-0.8</c:v>
                        </c:pt>
                      </c15:dlblFieldTableCache>
                    </c15:dlblFTEntry>
                  </c15:dlblFieldTable>
                  <c15:showDataLabelsRange val="0"/>
                </c:ext>
                <c:ext xmlns:c16="http://schemas.microsoft.com/office/drawing/2014/chart" uri="{C3380CC4-5D6E-409C-BE32-E72D297353CC}">
                  <c16:uniqueId val="{00000000-3F45-4D2D-8E94-42B1AAA5E7A3}"/>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{83E6496C-1785-4640-A459-CCAE4CA2F20D}</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3F45-4D2D-8E94-42B1AAA5E7A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{385FC482-1B19-4D4A-B15C-F8C29869CA42}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F45-4D2D-8E94-42B1AAA5E7A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{D0BD6B43-75F8-4A89-8BAE-3ADFF65F69F9}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F45-4D2D-8E94-42B1AAA5E7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-0.75201873882759041</c:v>
                </c:pt>
                <c:pt idx="1">
                  <c:v>-2.6469525004774508</c:v>
                </c:pt>
                <c:pt idx="2">
                  <c:v>-2.7637010795899166</c:v>
                </c:pt>
                <c:pt idx="3">
                  <c:v>-2.8655893304673015</c:v>
                </c:pt>
              </c:numCache>
            </c:numRef>
          </c:val>
          <c:extLst>
            <c:ext xmlns:c16="http://schemas.microsoft.com/office/drawing/2014/chart" uri="{C3380CC4-5D6E-409C-BE32-E72D297353CC}">
              <c16:uniqueId val="{00000004-3F45-4D2D-8E94-42B1AAA5E7A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{AB44467C-2D1E-4AEE-9BDD-3EFAA1879734}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F45-4D2D-8E94-42B1AAA5E7A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{3DF2BF0B-DB05-4093-9255-DA336CAEA14E}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F45-4D2D-8E94-42B1AAA5E7A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{AF3E0AA1-6532-42D7-AA92-3DCF7C8AB58C}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F45-4D2D-8E94-42B1AAA5E7A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{94046EE8-AE8A-40D9-AFDA-6B63B4BE71B6}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F45-4D2D-8E94-42B1AAA5E7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F45-4D2D-8E94-42B1AAA5E7A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F45-4D2D-8E94-42B1AAA5E7A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{D4619264-F081-4905-BC5D-86CC32D6BD4F}</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F6CD-4B17-925F-B3510F90FEC6}"/>
                </c:ext>
              </c:extLst>
            </c:dLbl>
            <c:dLbl>
              <c:idx val="1"/>
              <c:tx>
                <c:strRef>
                  <c:f>Daten_Diagramme!$D$15</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{D65A6597-8652-424E-B7B3-8CF8014A9BA9}</c15:txfldGUID>
                      <c15:f>Daten_Diagramme!$D$15</c15:f>
                      <c15:dlblFieldTableCache>
                        <c:ptCount val="1"/>
                        <c:pt idx="0">
                          <c:v>12.0</c:v>
                        </c:pt>
                      </c15:dlblFieldTableCache>
                    </c15:dlblFTEntry>
                  </c15:dlblFieldTable>
                  <c15:showDataLabelsRange val="0"/>
                </c:ext>
                <c:ext xmlns:c16="http://schemas.microsoft.com/office/drawing/2014/chart" uri="{C3380CC4-5D6E-409C-BE32-E72D297353CC}">
                  <c16:uniqueId val="{00000001-F6CD-4B17-925F-B3510F90FEC6}"/>
                </c:ext>
              </c:extLst>
            </c:dLbl>
            <c:dLbl>
              <c:idx val="2"/>
              <c:tx>
                <c:strRef>
                  <c:f>Daten_Diagramme!$D$16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{1646AE8F-5958-45D6-A6B7-B899A60F2DDF}</c15:txfldGUID>
                      <c15:f>Daten_Diagramme!$D$16</c15:f>
                      <c15:dlblFieldTableCache>
                        <c:ptCount val="1"/>
                        <c:pt idx="0">
                          <c:v>5.3</c:v>
                        </c:pt>
                      </c15:dlblFieldTableCache>
                    </c15:dlblFTEntry>
                  </c15:dlblFieldTable>
                  <c15:showDataLabelsRange val="0"/>
                </c:ext>
                <c:ext xmlns:c16="http://schemas.microsoft.com/office/drawing/2014/chart" uri="{C3380CC4-5D6E-409C-BE32-E72D297353CC}">
                  <c16:uniqueId val="{00000002-F6CD-4B17-925F-B3510F90FEC6}"/>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{7470EF44-CEBD-4D8F-9C9A-6D4F97CEDFE0}</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F6CD-4B17-925F-B3510F90FEC6}"/>
                </c:ext>
              </c:extLst>
            </c:dLbl>
            <c:dLbl>
              <c:idx val="4"/>
              <c:tx>
                <c:strRef>
                  <c:f>Daten_Diagramme!$D$18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{A29CF715-0C72-4F71-9426-2437416C26CA}</c15:txfldGUID>
                      <c15:f>Daten_Diagramme!$D$18</c15:f>
                      <c15:dlblFieldTableCache>
                        <c:ptCount val="1"/>
                        <c:pt idx="0">
                          <c:v>6.7</c:v>
                        </c:pt>
                      </c15:dlblFieldTableCache>
                    </c15:dlblFTEntry>
                  </c15:dlblFieldTable>
                  <c15:showDataLabelsRange val="0"/>
                </c:ext>
                <c:ext xmlns:c16="http://schemas.microsoft.com/office/drawing/2014/chart" uri="{C3380CC4-5D6E-409C-BE32-E72D297353CC}">
                  <c16:uniqueId val="{00000004-F6CD-4B17-925F-B3510F90FEC6}"/>
                </c:ext>
              </c:extLst>
            </c:dLbl>
            <c:dLbl>
              <c:idx val="5"/>
              <c:tx>
                <c:strRef>
                  <c:f>Daten_Diagramme!$D$19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{0D787659-B22A-49EB-9D03-409247BC23FE}</c15:txfldGUID>
                      <c15:f>Daten_Diagramme!$D$19</c15:f>
                      <c15:dlblFieldTableCache>
                        <c:ptCount val="1"/>
                        <c:pt idx="0">
                          <c:v>-3.3</c:v>
                        </c:pt>
                      </c15:dlblFieldTableCache>
                    </c15:dlblFTEntry>
                  </c15:dlblFieldTable>
                  <c15:showDataLabelsRange val="0"/>
                </c:ext>
                <c:ext xmlns:c16="http://schemas.microsoft.com/office/drawing/2014/chart" uri="{C3380CC4-5D6E-409C-BE32-E72D297353CC}">
                  <c16:uniqueId val="{00000005-F6CD-4B17-925F-B3510F90FEC6}"/>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{40467887-EE81-407A-A2D1-8E3A1FEBACCB}</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F6CD-4B17-925F-B3510F90FEC6}"/>
                </c:ext>
              </c:extLst>
            </c:dLbl>
            <c:dLbl>
              <c:idx val="7"/>
              <c:tx>
                <c:strRef>
                  <c:f>Daten_Diagramme!$D$21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{723FF92A-5987-4D71-8C8B-0FD432807364}</c15:txfldGUID>
                      <c15:f>Daten_Diagramme!$D$21</c15:f>
                      <c15:dlblFieldTableCache>
                        <c:ptCount val="1"/>
                        <c:pt idx="0">
                          <c:v>2.1</c:v>
                        </c:pt>
                      </c15:dlblFieldTableCache>
                    </c15:dlblFTEntry>
                  </c15:dlblFieldTable>
                  <c15:showDataLabelsRange val="0"/>
                </c:ext>
                <c:ext xmlns:c16="http://schemas.microsoft.com/office/drawing/2014/chart" uri="{C3380CC4-5D6E-409C-BE32-E72D297353CC}">
                  <c16:uniqueId val="{00000007-F6CD-4B17-925F-B3510F90FEC6}"/>
                </c:ext>
              </c:extLst>
            </c:dLbl>
            <c:dLbl>
              <c:idx val="8"/>
              <c:tx>
                <c:strRef>
                  <c:f>Daten_Diagramme!$D$22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{14D3CCD8-380B-4B04-ADB7-BD78FCCADF6B}</c15:txfldGUID>
                      <c15:f>Daten_Diagramme!$D$22</c15:f>
                      <c15:dlblFieldTableCache>
                        <c:ptCount val="1"/>
                        <c:pt idx="0">
                          <c:v>3.1</c:v>
                        </c:pt>
                      </c15:dlblFieldTableCache>
                    </c15:dlblFTEntry>
                  </c15:dlblFieldTable>
                  <c15:showDataLabelsRange val="0"/>
                </c:ext>
                <c:ext xmlns:c16="http://schemas.microsoft.com/office/drawing/2014/chart" uri="{C3380CC4-5D6E-409C-BE32-E72D297353CC}">
                  <c16:uniqueId val="{00000008-F6CD-4B17-925F-B3510F90FEC6}"/>
                </c:ext>
              </c:extLst>
            </c:dLbl>
            <c:dLbl>
              <c:idx val="9"/>
              <c:tx>
                <c:strRef>
                  <c:f>Daten_Diagramme!$D$23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{B262718C-87CD-4C8D-9BCD-A53A233AC2F7}</c15:txfldGUID>
                      <c15:f>Daten_Diagramme!$D$23</c15:f>
                      <c15:dlblFieldTableCache>
                        <c:ptCount val="1"/>
                        <c:pt idx="0">
                          <c:v>4.0</c:v>
                        </c:pt>
                      </c15:dlblFieldTableCache>
                    </c15:dlblFTEntry>
                  </c15:dlblFieldTable>
                  <c15:showDataLabelsRange val="0"/>
                </c:ext>
                <c:ext xmlns:c16="http://schemas.microsoft.com/office/drawing/2014/chart" uri="{C3380CC4-5D6E-409C-BE32-E72D297353CC}">
                  <c16:uniqueId val="{00000009-F6CD-4B17-925F-B3510F90FEC6}"/>
                </c:ext>
              </c:extLst>
            </c:dLbl>
            <c:dLbl>
              <c:idx val="10"/>
              <c:tx>
                <c:strRef>
                  <c:f>Daten_Diagramme!$D$24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{774261F9-03A7-43C4-8C03-B53AE959C6EB}</c15:txfldGUID>
                      <c15:f>Daten_Diagramme!$D$24</c15:f>
                      <c15:dlblFieldTableCache>
                        <c:ptCount val="1"/>
                        <c:pt idx="0">
                          <c:v>-3.5</c:v>
                        </c:pt>
                      </c15:dlblFieldTableCache>
                    </c15:dlblFTEntry>
                  </c15:dlblFieldTable>
                  <c15:showDataLabelsRange val="0"/>
                </c:ext>
                <c:ext xmlns:c16="http://schemas.microsoft.com/office/drawing/2014/chart" uri="{C3380CC4-5D6E-409C-BE32-E72D297353CC}">
                  <c16:uniqueId val="{0000000A-F6CD-4B17-925F-B3510F90FEC6}"/>
                </c:ext>
              </c:extLst>
            </c:dLbl>
            <c:dLbl>
              <c:idx val="11"/>
              <c:tx>
                <c:strRef>
                  <c:f>Daten_Diagramme!$D$25</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{ABDD4FE9-646F-407F-8778-EC1238B6AA01}</c15:txfldGUID>
                      <c15:f>Daten_Diagramme!$D$25</c15:f>
                      <c15:dlblFieldTableCache>
                        <c:ptCount val="1"/>
                        <c:pt idx="0">
                          <c:v>10.1</c:v>
                        </c:pt>
                      </c15:dlblFieldTableCache>
                    </c15:dlblFTEntry>
                  </c15:dlblFieldTable>
                  <c15:showDataLabelsRange val="0"/>
                </c:ext>
                <c:ext xmlns:c16="http://schemas.microsoft.com/office/drawing/2014/chart" uri="{C3380CC4-5D6E-409C-BE32-E72D297353CC}">
                  <c16:uniqueId val="{0000000B-F6CD-4B17-925F-B3510F90FEC6}"/>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{3531C448-C577-442F-A35A-5D9A6D4E1E2F}</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F6CD-4B17-925F-B3510F90FEC6}"/>
                </c:ext>
              </c:extLst>
            </c:dLbl>
            <c:dLbl>
              <c:idx val="13"/>
              <c:tx>
                <c:strRef>
                  <c:f>Daten_Diagramme!$D$27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{7ACFF43E-6227-4818-B415-9E28169178FB}</c15:txfldGUID>
                      <c15:f>Daten_Diagramme!$D$27</c15:f>
                      <c15:dlblFieldTableCache>
                        <c:ptCount val="1"/>
                        <c:pt idx="0">
                          <c:v>0.9</c:v>
                        </c:pt>
                      </c15:dlblFieldTableCache>
                    </c15:dlblFTEntry>
                  </c15:dlblFieldTable>
                  <c15:showDataLabelsRange val="0"/>
                </c:ext>
                <c:ext xmlns:c16="http://schemas.microsoft.com/office/drawing/2014/chart" uri="{C3380CC4-5D6E-409C-BE32-E72D297353CC}">
                  <c16:uniqueId val="{0000000D-F6CD-4B17-925F-B3510F90FEC6}"/>
                </c:ext>
              </c:extLst>
            </c:dLbl>
            <c:dLbl>
              <c:idx val="14"/>
              <c:tx>
                <c:strRef>
                  <c:f>Daten_Diagramme!$D$28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{CA0E35E0-5C9F-48C0-890C-059E6C0B220B}</c15:txfldGUID>
                      <c15:f>Daten_Diagramme!$D$28</c15:f>
                      <c15:dlblFieldTableCache>
                        <c:ptCount val="1"/>
                        <c:pt idx="0">
                          <c:v>3.0</c:v>
                        </c:pt>
                      </c15:dlblFieldTableCache>
                    </c15:dlblFTEntry>
                  </c15:dlblFieldTable>
                  <c15:showDataLabelsRange val="0"/>
                </c:ext>
                <c:ext xmlns:c16="http://schemas.microsoft.com/office/drawing/2014/chart" uri="{C3380CC4-5D6E-409C-BE32-E72D297353CC}">
                  <c16:uniqueId val="{0000000E-F6CD-4B17-925F-B3510F90FEC6}"/>
                </c:ext>
              </c:extLst>
            </c:dLbl>
            <c:dLbl>
              <c:idx val="15"/>
              <c:tx>
                <c:strRef>
                  <c:f>Daten_Diagramme!$D$29</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{9ADA0443-C812-4246-920A-B1FB9E139554}</c15:txfldGUID>
                      <c15:f>Daten_Diagramme!$D$29</c15:f>
                      <c15:dlblFieldTableCache>
                        <c:ptCount val="1"/>
                        <c:pt idx="0">
                          <c:v>-10.7</c:v>
                        </c:pt>
                      </c15:dlblFieldTableCache>
                    </c15:dlblFTEntry>
                  </c15:dlblFieldTable>
                  <c15:showDataLabelsRange val="0"/>
                </c:ext>
                <c:ext xmlns:c16="http://schemas.microsoft.com/office/drawing/2014/chart" uri="{C3380CC4-5D6E-409C-BE32-E72D297353CC}">
                  <c16:uniqueId val="{0000000F-F6CD-4B17-925F-B3510F90FEC6}"/>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{2DBE5C17-86BE-4ECF-AEC3-C7DD1C6AE862}</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F6CD-4B17-925F-B3510F90FEC6}"/>
                </c:ext>
              </c:extLst>
            </c:dLbl>
            <c:dLbl>
              <c:idx val="17"/>
              <c:tx>
                <c:strRef>
                  <c:f>Daten_Diagramme!$D$31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{F17B2E0C-D3D2-40FB-901B-A2CD149202C5}</c15:txfldGUID>
                      <c15:f>Daten_Diagramme!$D$31</c15:f>
                      <c15:dlblFieldTableCache>
                        <c:ptCount val="1"/>
                        <c:pt idx="0">
                          <c:v>0.5</c:v>
                        </c:pt>
                      </c15:dlblFieldTableCache>
                    </c15:dlblFTEntry>
                  </c15:dlblFieldTable>
                  <c15:showDataLabelsRange val="0"/>
                </c:ext>
                <c:ext xmlns:c16="http://schemas.microsoft.com/office/drawing/2014/chart" uri="{C3380CC4-5D6E-409C-BE32-E72D297353CC}">
                  <c16:uniqueId val="{00000011-F6CD-4B17-925F-B3510F90FEC6}"/>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{F57F0837-1CA7-4F71-8A03-7419A3C778DC}</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F6CD-4B17-925F-B3510F90FEC6}"/>
                </c:ext>
              </c:extLst>
            </c:dLbl>
            <c:dLbl>
              <c:idx val="19"/>
              <c:tx>
                <c:strRef>
                  <c:f>Daten_Diagramme!$D$33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{24F4B594-DE1C-4A94-BD09-4692E4563972}</c15:txfldGUID>
                      <c15:f>Daten_Diagramme!$D$33</c15:f>
                      <c15:dlblFieldTableCache>
                        <c:ptCount val="1"/>
                        <c:pt idx="0">
                          <c:v>5.7</c:v>
                        </c:pt>
                      </c15:dlblFieldTableCache>
                    </c15:dlblFTEntry>
                  </c15:dlblFieldTable>
                  <c15:showDataLabelsRange val="0"/>
                </c:ext>
                <c:ext xmlns:c16="http://schemas.microsoft.com/office/drawing/2014/chart" uri="{C3380CC4-5D6E-409C-BE32-E72D297353CC}">
                  <c16:uniqueId val="{00000013-F6CD-4B17-925F-B3510F90FEC6}"/>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{6331D928-B66E-496F-89B4-C5D57A4D3FE3}</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F6CD-4B17-925F-B3510F90FEC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{7967E159-CD26-4FAC-8EAC-ECAE164B09CF}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6CD-4B17-925F-B3510F90FEC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{28E15886-7069-455D-9A3A-4351D499D118}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6CD-4B17-925F-B3510F90FEC6}"/>
                </c:ext>
              </c:extLst>
            </c:dLbl>
            <c:dLbl>
              <c:idx val="23"/>
              <c:tx>
                <c:strRef>
                  <c:f>Daten_Diagramme!$D$37</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{BE50883E-314E-4826-9AE9-2BE0E945FDF3}</c15:txfldGUID>
                      <c15:f>Daten_Diagramme!$D$37</c15:f>
                      <c15:dlblFieldTableCache>
                        <c:ptCount val="1"/>
                        <c:pt idx="0">
                          <c:v>12.0</c:v>
                        </c:pt>
                      </c15:dlblFieldTableCache>
                    </c15:dlblFTEntry>
                  </c15:dlblFieldTable>
                  <c15:showDataLabelsRange val="0"/>
                </c:ext>
                <c:ext xmlns:c16="http://schemas.microsoft.com/office/drawing/2014/chart" uri="{C3380CC4-5D6E-409C-BE32-E72D297353CC}">
                  <c16:uniqueId val="{00000017-F6CD-4B17-925F-B3510F90FEC6}"/>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{3D91773F-2073-4116-9717-19E3B6584CC9}</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F6CD-4B17-925F-B3510F90FEC6}"/>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{39917042-E601-46EE-BC7C-D91880174C52}</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F6CD-4B17-925F-B3510F90FEC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{EA3B34F4-C2E7-40EC-8A84-7BF42DA172DE}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6CD-4B17-925F-B3510F90FEC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{700C94D4-5867-49BF-A200-C6F4A3B2E22D}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6CD-4B17-925F-B3510F90FEC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{C60AD6C8-B68F-4BBD-AEAF-73445264B8AD}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6CD-4B17-925F-B3510F90FEC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{FF19D865-10D4-49F9-88B4-287A83E31D60}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6CD-4B17-925F-B3510F90FEC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{987E574E-3F3A-452D-A41E-563403F1E171}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6CD-4B17-925F-B3510F90FEC6}"/>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{A911F62E-B068-48FF-99AE-D0710F9E1FB7}</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F6CD-4B17-925F-B3510F90FE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1.9081944419034378</c:v>
                </c:pt>
                <c:pt idx="1">
                  <c:v>12</c:v>
                </c:pt>
                <c:pt idx="2">
                  <c:v>5.2684903748733536</c:v>
                </c:pt>
                <c:pt idx="3">
                  <c:v>-0.20118796704349493</c:v>
                </c:pt>
                <c:pt idx="4">
                  <c:v>6.7497850386930356</c:v>
                </c:pt>
                <c:pt idx="5">
                  <c:v>-3.2976670759515874</c:v>
                </c:pt>
                <c:pt idx="6">
                  <c:v>0.41476565740356697</c:v>
                </c:pt>
                <c:pt idx="7">
                  <c:v>2.0528382720456979</c:v>
                </c:pt>
                <c:pt idx="8">
                  <c:v>3.1014338821030272</c:v>
                </c:pt>
                <c:pt idx="9">
                  <c:v>3.9668700959023542</c:v>
                </c:pt>
                <c:pt idx="10">
                  <c:v>-3.4623217922606924</c:v>
                </c:pt>
                <c:pt idx="11">
                  <c:v>10.062111801242237</c:v>
                </c:pt>
                <c:pt idx="12">
                  <c:v>1.2479201331114809</c:v>
                </c:pt>
                <c:pt idx="13">
                  <c:v>0.90285301552907182</c:v>
                </c:pt>
                <c:pt idx="14">
                  <c:v>3.0256410256410255</c:v>
                </c:pt>
                <c:pt idx="15">
                  <c:v>-10.720562390158172</c:v>
                </c:pt>
                <c:pt idx="16">
                  <c:v>3.2920353982300883</c:v>
                </c:pt>
                <c:pt idx="17">
                  <c:v>0.5402485143165856</c:v>
                </c:pt>
                <c:pt idx="18">
                  <c:v>2.6634827332843498</c:v>
                </c:pt>
                <c:pt idx="19">
                  <c:v>5.6737588652482271</c:v>
                </c:pt>
                <c:pt idx="20">
                  <c:v>1.0384615384615385</c:v>
                </c:pt>
                <c:pt idx="21">
                  <c:v>0</c:v>
                </c:pt>
                <c:pt idx="23">
                  <c:v>12</c:v>
                </c:pt>
                <c:pt idx="24">
                  <c:v>0.85746167851060084</c:v>
                </c:pt>
                <c:pt idx="25">
                  <c:v>2.332229108783928</c:v>
                </c:pt>
              </c:numCache>
            </c:numRef>
          </c:val>
          <c:extLst>
            <c:ext xmlns:c16="http://schemas.microsoft.com/office/drawing/2014/chart" uri="{C3380CC4-5D6E-409C-BE32-E72D297353CC}">
              <c16:uniqueId val="{00000020-F6CD-4B17-925F-B3510F90FEC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{CC91E1F1-996C-4C86-9088-A2EADCCA22BB}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6CD-4B17-925F-B3510F90FEC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{EE230D85-1766-4C21-90C8-2EC0BC347B14}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6CD-4B17-925F-B3510F90FEC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{D20E5C56-E785-4234-A0A0-9C6BB5335623}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6CD-4B17-925F-B3510F90FEC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{0359CE86-8F2E-48B9-8C46-DFF248DEAB39}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6CD-4B17-925F-B3510F90FEC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{325FDAD2-7EC8-457B-A92C-0D30146BE29C}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6CD-4B17-925F-B3510F90FEC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{6009BFCE-A36B-4B29-B8B0-A04F2164E8AB}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6CD-4B17-925F-B3510F90FEC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{1BF071FE-1A70-417B-A535-96D12FE2C7B8}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6CD-4B17-925F-B3510F90FEC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{06932385-51F1-475E-B9C6-67B96FE5E9AE}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6CD-4B17-925F-B3510F90FEC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{3C62FB3B-42BA-4A23-AC8D-B8D2642696CB}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6CD-4B17-925F-B3510F90FEC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{371C5BAA-D99C-4D92-8C1F-CFB2BE0EED92}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6CD-4B17-925F-B3510F90FEC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{3D58A79B-66CA-413F-9BBA-7838D0D75BF5}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6CD-4B17-925F-B3510F90FEC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{3898207A-BE79-47D9-AF4F-9A31C9B894A6}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6CD-4B17-925F-B3510F90FEC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{4F2384F5-7EA0-4E42-88AD-ED0D572CAB40}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6CD-4B17-925F-B3510F90FEC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{DFDECC95-E28F-48E8-A72A-BB40622363EC}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6CD-4B17-925F-B3510F90FEC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{70273153-31A0-4141-8E50-F9F113BC11AF}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6CD-4B17-925F-B3510F90FEC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{40C41CEB-1B78-4546-B69E-199805D11228}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6CD-4B17-925F-B3510F90FEC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{915FBFCD-9B93-476F-8369-6B0015244AE5}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6CD-4B17-925F-B3510F90FEC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{C24FCCF2-55FA-459B-905F-BBB7352D6653}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6CD-4B17-925F-B3510F90FEC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{416E5851-11E8-4AFF-B3DB-82EAE5E189D4}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6CD-4B17-925F-B3510F90FEC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{04CEB622-EE62-45F6-B2E2-D3EDCD5BD2E1}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6CD-4B17-925F-B3510F90FEC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{35178F17-8EA2-438D-9CD4-444D14C0E39A}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6CD-4B17-925F-B3510F90FEC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{F9CAB9CA-7EA8-4B98-8336-C79F13693429}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6CD-4B17-925F-B3510F90FEC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{8361D710-6374-4EED-81C0-F26CD5F4D2A5}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6CD-4B17-925F-B3510F90FEC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{82092C09-5B5F-4D30-B943-D36B08B86A8A}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6CD-4B17-925F-B3510F90FEC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{18129350-48B7-4441-8479-FA998963B6B3}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6CD-4B17-925F-B3510F90FEC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{33975502-0129-4733-A867-7673FFCFA83B}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6CD-4B17-925F-B3510F90FEC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{12E768E2-3537-4216-AC60-9E7AD4106267}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6CD-4B17-925F-B3510F90FEC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{3180F2E1-7BDA-474F-91C9-CA3EA6253534}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6CD-4B17-925F-B3510F90FEC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{5B74FA15-E534-446B-ACDD-C237D383D70E}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6CD-4B17-925F-B3510F90FEC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{62CFAF96-EAC2-4C00-BE5D-F964C05B8FDD}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6CD-4B17-925F-B3510F90FEC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{F51E65DB-CC9A-49AD-9153-6A30D5C9F83D}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6CD-4B17-925F-B3510F90FEC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{FA2F6B31-E692-43BE-BB9E-C1AEF303EA7A}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6CD-4B17-925F-B3510F90FE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6CD-4B17-925F-B3510F90FEC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6CD-4B17-925F-B3510F90FEC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{5891EF97-7B5F-4EC8-B9C6-E5320E1488E0}</c15:txfldGUID>
                      <c15:f>Daten_Diagramme!$E$14</c15:f>
                      <c15:dlblFieldTableCache>
                        <c:ptCount val="1"/>
                        <c:pt idx="0">
                          <c:v>-0.8</c:v>
                        </c:pt>
                      </c15:dlblFieldTableCache>
                    </c15:dlblFTEntry>
                  </c15:dlblFieldTable>
                  <c15:showDataLabelsRange val="0"/>
                </c:ext>
                <c:ext xmlns:c16="http://schemas.microsoft.com/office/drawing/2014/chart" uri="{C3380CC4-5D6E-409C-BE32-E72D297353CC}">
                  <c16:uniqueId val="{00000000-3484-44A8-B086-F10523497EFB}"/>
                </c:ext>
              </c:extLst>
            </c:dLbl>
            <c:dLbl>
              <c:idx val="1"/>
              <c:tx>
                <c:strRef>
                  <c:f>Daten_Diagramme!$E$15</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{74874C8D-E6BD-447C-82F9-AA4493A522FB}</c15:txfldGUID>
                      <c15:f>Daten_Diagramme!$E$15</c15:f>
                      <c15:dlblFieldTableCache>
                        <c:ptCount val="1"/>
                        <c:pt idx="0">
                          <c:v>13.0</c:v>
                        </c:pt>
                      </c15:dlblFieldTableCache>
                    </c15:dlblFTEntry>
                  </c15:dlblFieldTable>
                  <c15:showDataLabelsRange val="0"/>
                </c:ext>
                <c:ext xmlns:c16="http://schemas.microsoft.com/office/drawing/2014/chart" uri="{C3380CC4-5D6E-409C-BE32-E72D297353CC}">
                  <c16:uniqueId val="{00000001-3484-44A8-B086-F10523497EFB}"/>
                </c:ext>
              </c:extLst>
            </c:dLbl>
            <c:dLbl>
              <c:idx val="2"/>
              <c:tx>
                <c:strRef>
                  <c:f>Daten_Diagramme!$E$16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{986651BB-75A3-47CB-A1A9-38CAC363FBCC}</c15:txfldGUID>
                      <c15:f>Daten_Diagramme!$E$16</c15:f>
                      <c15:dlblFieldTableCache>
                        <c:ptCount val="1"/>
                        <c:pt idx="0">
                          <c:v>-5.3</c:v>
                        </c:pt>
                      </c15:dlblFieldTableCache>
                    </c15:dlblFTEntry>
                  </c15:dlblFieldTable>
                  <c15:showDataLabelsRange val="0"/>
                </c:ext>
                <c:ext xmlns:c16="http://schemas.microsoft.com/office/drawing/2014/chart" uri="{C3380CC4-5D6E-409C-BE32-E72D297353CC}">
                  <c16:uniqueId val="{00000002-3484-44A8-B086-F10523497EFB}"/>
                </c:ext>
              </c:extLst>
            </c:dLbl>
            <c:dLbl>
              <c:idx val="3"/>
              <c:tx>
                <c:strRef>
                  <c:f>Daten_Diagramme!$E$17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{B5412369-8F65-4F80-812B-A5B98023CAED}</c15:txfldGUID>
                      <c15:f>Daten_Diagramme!$E$17</c15:f>
                      <c15:dlblFieldTableCache>
                        <c:ptCount val="1"/>
                        <c:pt idx="0">
                          <c:v>-2.9</c:v>
                        </c:pt>
                      </c15:dlblFieldTableCache>
                    </c15:dlblFTEntry>
                  </c15:dlblFieldTable>
                  <c15:showDataLabelsRange val="0"/>
                </c:ext>
                <c:ext xmlns:c16="http://schemas.microsoft.com/office/drawing/2014/chart" uri="{C3380CC4-5D6E-409C-BE32-E72D297353CC}">
                  <c16:uniqueId val="{00000003-3484-44A8-B086-F10523497EFB}"/>
                </c:ext>
              </c:extLst>
            </c:dLbl>
            <c:dLbl>
              <c:idx val="4"/>
              <c:tx>
                <c:strRef>
                  <c:f>Daten_Diagramme!$E$18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{876C0E94-AF66-4368-A9D1-50C60CE888D5}</c15:txfldGUID>
                      <c15:f>Daten_Diagramme!$E$18</c15:f>
                      <c15:dlblFieldTableCache>
                        <c:ptCount val="1"/>
                        <c:pt idx="0">
                          <c:v>1.4</c:v>
                        </c:pt>
                      </c15:dlblFieldTableCache>
                    </c15:dlblFTEntry>
                  </c15:dlblFieldTable>
                  <c15:showDataLabelsRange val="0"/>
                </c:ext>
                <c:ext xmlns:c16="http://schemas.microsoft.com/office/drawing/2014/chart" uri="{C3380CC4-5D6E-409C-BE32-E72D297353CC}">
                  <c16:uniqueId val="{00000004-3484-44A8-B086-F10523497EFB}"/>
                </c:ext>
              </c:extLst>
            </c:dLbl>
            <c:dLbl>
              <c:idx val="5"/>
              <c:tx>
                <c:strRef>
                  <c:f>Daten_Diagramme!$E$19</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{F1D33BCC-888F-4F45-801B-DA40B16A8069}</c15:txfldGUID>
                      <c15:f>Daten_Diagramme!$E$19</c15:f>
                      <c15:dlblFieldTableCache>
                        <c:ptCount val="1"/>
                        <c:pt idx="0">
                          <c:v>-10.0</c:v>
                        </c:pt>
                      </c15:dlblFieldTableCache>
                    </c15:dlblFTEntry>
                  </c15:dlblFieldTable>
                  <c15:showDataLabelsRange val="0"/>
                </c:ext>
                <c:ext xmlns:c16="http://schemas.microsoft.com/office/drawing/2014/chart" uri="{C3380CC4-5D6E-409C-BE32-E72D297353CC}">
                  <c16:uniqueId val="{00000005-3484-44A8-B086-F10523497EFB}"/>
                </c:ext>
              </c:extLst>
            </c:dLbl>
            <c:dLbl>
              <c:idx val="6"/>
              <c:tx>
                <c:strRef>
                  <c:f>Daten_Diagramme!$E$20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{175E40F4-6DCE-4723-84AB-D51CD0D4C9BA}</c15:txfldGUID>
                      <c15:f>Daten_Diagramme!$E$20</c15:f>
                      <c15:dlblFieldTableCache>
                        <c:ptCount val="1"/>
                        <c:pt idx="0">
                          <c:v>-0.9</c:v>
                        </c:pt>
                      </c15:dlblFieldTableCache>
                    </c15:dlblFTEntry>
                  </c15:dlblFieldTable>
                  <c15:showDataLabelsRange val="0"/>
                </c:ext>
                <c:ext xmlns:c16="http://schemas.microsoft.com/office/drawing/2014/chart" uri="{C3380CC4-5D6E-409C-BE32-E72D297353CC}">
                  <c16:uniqueId val="{00000006-3484-44A8-B086-F10523497EFB}"/>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{42AE1702-DFAA-4AD7-A8D9-985A64F03AA3}</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3484-44A8-B086-F10523497EFB}"/>
                </c:ext>
              </c:extLst>
            </c:dLbl>
            <c:dLbl>
              <c:idx val="8"/>
              <c:tx>
                <c:strRef>
                  <c:f>Daten_Diagramme!$E$22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{100091C7-15F2-4DF0-B2EC-F2BA9D04FF6B}</c15:txfldGUID>
                      <c15:f>Daten_Diagramme!$E$22</c15:f>
                      <c15:dlblFieldTableCache>
                        <c:ptCount val="1"/>
                        <c:pt idx="0">
                          <c:v>-1.3</c:v>
                        </c:pt>
                      </c15:dlblFieldTableCache>
                    </c15:dlblFTEntry>
                  </c15:dlblFieldTable>
                  <c15:showDataLabelsRange val="0"/>
                </c:ext>
                <c:ext xmlns:c16="http://schemas.microsoft.com/office/drawing/2014/chart" uri="{C3380CC4-5D6E-409C-BE32-E72D297353CC}">
                  <c16:uniqueId val="{00000008-3484-44A8-B086-F10523497EFB}"/>
                </c:ext>
              </c:extLst>
            </c:dLbl>
            <c:dLbl>
              <c:idx val="9"/>
              <c:tx>
                <c:strRef>
                  <c:f>Daten_Diagramme!$E$23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{673DF8B2-9916-46D1-B904-FC2ACB258DD6}</c15:txfldGUID>
                      <c15:f>Daten_Diagramme!$E$23</c15:f>
                      <c15:dlblFieldTableCache>
                        <c:ptCount val="1"/>
                        <c:pt idx="0">
                          <c:v>5.7</c:v>
                        </c:pt>
                      </c15:dlblFieldTableCache>
                    </c15:dlblFTEntry>
                  </c15:dlblFieldTable>
                  <c15:showDataLabelsRange val="0"/>
                </c:ext>
                <c:ext xmlns:c16="http://schemas.microsoft.com/office/drawing/2014/chart" uri="{C3380CC4-5D6E-409C-BE32-E72D297353CC}">
                  <c16:uniqueId val="{00000009-3484-44A8-B086-F10523497EFB}"/>
                </c:ext>
              </c:extLst>
            </c:dLbl>
            <c:dLbl>
              <c:idx val="10"/>
              <c:tx>
                <c:strRef>
                  <c:f>Daten_Diagramme!$E$24</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{025CE0ED-E8A1-4E97-84E1-4937050C348F}</c15:txfldGUID>
                      <c15:f>Daten_Diagramme!$E$24</c15:f>
                      <c15:dlblFieldTableCache>
                        <c:ptCount val="1"/>
                        <c:pt idx="0">
                          <c:v>-7.4</c:v>
                        </c:pt>
                      </c15:dlblFieldTableCache>
                    </c15:dlblFTEntry>
                  </c15:dlblFieldTable>
                  <c15:showDataLabelsRange val="0"/>
                </c:ext>
                <c:ext xmlns:c16="http://schemas.microsoft.com/office/drawing/2014/chart" uri="{C3380CC4-5D6E-409C-BE32-E72D297353CC}">
                  <c16:uniqueId val="{0000000A-3484-44A8-B086-F10523497EFB}"/>
                </c:ext>
              </c:extLst>
            </c:dLbl>
            <c:dLbl>
              <c:idx val="11"/>
              <c:tx>
                <c:strRef>
                  <c:f>Daten_Diagramme!$E$25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{830B8055-B26B-4524-AB51-62DAC104D0EB}</c15:txfldGUID>
                      <c15:f>Daten_Diagramme!$E$25</c15:f>
                      <c15:dlblFieldTableCache>
                        <c:ptCount val="1"/>
                        <c:pt idx="0">
                          <c:v>-7.2</c:v>
                        </c:pt>
                      </c15:dlblFieldTableCache>
                    </c15:dlblFTEntry>
                  </c15:dlblFieldTable>
                  <c15:showDataLabelsRange val="0"/>
                </c:ext>
                <c:ext xmlns:c16="http://schemas.microsoft.com/office/drawing/2014/chart" uri="{C3380CC4-5D6E-409C-BE32-E72D297353CC}">
                  <c16:uniqueId val="{0000000B-3484-44A8-B086-F10523497EFB}"/>
                </c:ext>
              </c:extLst>
            </c:dLbl>
            <c:dLbl>
              <c:idx val="12"/>
              <c:tx>
                <c:strRef>
                  <c:f>Daten_Diagramme!$E$26</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{34FB3F7C-D728-448C-A0A4-334CE9D06740}</c15:txfldGUID>
                      <c15:f>Daten_Diagramme!$E$26</c15:f>
                      <c15:dlblFieldTableCache>
                        <c:ptCount val="1"/>
                        <c:pt idx="0">
                          <c:v>-6.8</c:v>
                        </c:pt>
                      </c15:dlblFieldTableCache>
                    </c15:dlblFTEntry>
                  </c15:dlblFieldTable>
                  <c15:showDataLabelsRange val="0"/>
                </c:ext>
                <c:ext xmlns:c16="http://schemas.microsoft.com/office/drawing/2014/chart" uri="{C3380CC4-5D6E-409C-BE32-E72D297353CC}">
                  <c16:uniqueId val="{0000000C-3484-44A8-B086-F10523497EFB}"/>
                </c:ext>
              </c:extLst>
            </c:dLbl>
            <c:dLbl>
              <c:idx val="13"/>
              <c:tx>
                <c:strRef>
                  <c:f>Daten_Diagramme!$E$27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{3CED3076-910B-4886-B22E-02EFB46080C9}</c15:txfldGUID>
                      <c15:f>Daten_Diagramme!$E$27</c15:f>
                      <c15:dlblFieldTableCache>
                        <c:ptCount val="1"/>
                        <c:pt idx="0">
                          <c:v>-2.2</c:v>
                        </c:pt>
                      </c15:dlblFieldTableCache>
                    </c15:dlblFTEntry>
                  </c15:dlblFieldTable>
                  <c15:showDataLabelsRange val="0"/>
                </c:ext>
                <c:ext xmlns:c16="http://schemas.microsoft.com/office/drawing/2014/chart" uri="{C3380CC4-5D6E-409C-BE32-E72D297353CC}">
                  <c16:uniqueId val="{0000000D-3484-44A8-B086-F10523497EFB}"/>
                </c:ext>
              </c:extLst>
            </c:dLbl>
            <c:dLbl>
              <c:idx val="14"/>
              <c:tx>
                <c:strRef>
                  <c:f>Daten_Diagramme!$E$28</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{2940C24F-1FFA-4698-9DD4-C356C623C5F7}</c15:txfldGUID>
                      <c15:f>Daten_Diagramme!$E$28</c15:f>
                      <c15:dlblFieldTableCache>
                        <c:ptCount val="1"/>
                        <c:pt idx="0">
                          <c:v>11.3</c:v>
                        </c:pt>
                      </c15:dlblFieldTableCache>
                    </c15:dlblFTEntry>
                  </c15:dlblFieldTable>
                  <c15:showDataLabelsRange val="0"/>
                </c:ext>
                <c:ext xmlns:c16="http://schemas.microsoft.com/office/drawing/2014/chart" uri="{C3380CC4-5D6E-409C-BE32-E72D297353CC}">
                  <c16:uniqueId val="{0000000E-3484-44A8-B086-F10523497EFB}"/>
                </c:ext>
              </c:extLst>
            </c:dLbl>
            <c:dLbl>
              <c:idx val="15"/>
              <c:tx>
                <c:strRef>
                  <c:f>Daten_Diagramme!$E$29</c:f>
                  <c:strCache>
                    <c:ptCount val="1"/>
                    <c:pt idx="0">
                      <c:v>-22.5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{621DB2DE-2193-4E05-B283-CEF2CC3987A7}</c15:txfldGUID>
                      <c15:f>Daten_Diagramme!$E$29</c15:f>
                      <c15:dlblFieldTableCache>
                        <c:ptCount val="1"/>
                        <c:pt idx="0">
                          <c:v>-22.5</c:v>
                        </c:pt>
                      </c15:dlblFieldTableCache>
                    </c15:dlblFTEntry>
                  </c15:dlblFieldTable>
                  <c15:showDataLabelsRange val="0"/>
                </c:ext>
                <c:ext xmlns:c16="http://schemas.microsoft.com/office/drawing/2014/chart" uri="{C3380CC4-5D6E-409C-BE32-E72D297353CC}">
                  <c16:uniqueId val="{0000000F-3484-44A8-B086-F10523497EFB}"/>
                </c:ext>
              </c:extLst>
            </c:dLbl>
            <c:dLbl>
              <c:idx val="16"/>
              <c:tx>
                <c:strRef>
                  <c:f>Daten_Diagramme!$E$30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{8FD00383-49EE-4BC5-AA25-1F4DEC10E781}</c15:txfldGUID>
                      <c15:f>Daten_Diagramme!$E$30</c15:f>
                      <c15:dlblFieldTableCache>
                        <c:ptCount val="1"/>
                        <c:pt idx="0">
                          <c:v>1.2</c:v>
                        </c:pt>
                      </c15:dlblFieldTableCache>
                    </c15:dlblFTEntry>
                  </c15:dlblFieldTable>
                  <c15:showDataLabelsRange val="0"/>
                </c:ext>
                <c:ext xmlns:c16="http://schemas.microsoft.com/office/drawing/2014/chart" uri="{C3380CC4-5D6E-409C-BE32-E72D297353CC}">
                  <c16:uniqueId val="{00000010-3484-44A8-B086-F10523497EFB}"/>
                </c:ext>
              </c:extLst>
            </c:dLbl>
            <c:dLbl>
              <c:idx val="17"/>
              <c:tx>
                <c:strRef>
                  <c:f>Daten_Diagramme!$E$31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{B02586A3-9684-4EF1-88EA-BB076D447F01}</c15:txfldGUID>
                      <c15:f>Daten_Diagramme!$E$31</c15:f>
                      <c15:dlblFieldTableCache>
                        <c:ptCount val="1"/>
                        <c:pt idx="0">
                          <c:v>-2.5</c:v>
                        </c:pt>
                      </c15:dlblFieldTableCache>
                    </c15:dlblFTEntry>
                  </c15:dlblFieldTable>
                  <c15:showDataLabelsRange val="0"/>
                </c:ext>
                <c:ext xmlns:c16="http://schemas.microsoft.com/office/drawing/2014/chart" uri="{C3380CC4-5D6E-409C-BE32-E72D297353CC}">
                  <c16:uniqueId val="{00000011-3484-44A8-B086-F10523497EFB}"/>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{F1698438-89D6-4C8A-91B1-93E52B28C297}</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3484-44A8-B086-F10523497EFB}"/>
                </c:ext>
              </c:extLst>
            </c:dLbl>
            <c:dLbl>
              <c:idx val="19"/>
              <c:tx>
                <c:strRef>
                  <c:f>Daten_Diagramme!$E$33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{4A28BDF9-9473-4856-9B0F-9CE46A0CA040}</c15:txfldGUID>
                      <c15:f>Daten_Diagramme!$E$33</c15:f>
                      <c15:dlblFieldTableCache>
                        <c:ptCount val="1"/>
                        <c:pt idx="0">
                          <c:v>-1.3</c:v>
                        </c:pt>
                      </c15:dlblFieldTableCache>
                    </c15:dlblFTEntry>
                  </c15:dlblFieldTable>
                  <c15:showDataLabelsRange val="0"/>
                </c:ext>
                <c:ext xmlns:c16="http://schemas.microsoft.com/office/drawing/2014/chart" uri="{C3380CC4-5D6E-409C-BE32-E72D297353CC}">
                  <c16:uniqueId val="{00000013-3484-44A8-B086-F10523497EFB}"/>
                </c:ext>
              </c:extLst>
            </c:dLbl>
            <c:dLbl>
              <c:idx val="20"/>
              <c:tx>
                <c:strRef>
                  <c:f>Daten_Diagramme!$E$34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{A74D8DF8-11DA-4D2C-9999-1FCDAFFB7B28}</c15:txfldGUID>
                      <c15:f>Daten_Diagramme!$E$34</c15:f>
                      <c15:dlblFieldTableCache>
                        <c:ptCount val="1"/>
                        <c:pt idx="0">
                          <c:v>-0.4</c:v>
                        </c:pt>
                      </c15:dlblFieldTableCache>
                    </c15:dlblFTEntry>
                  </c15:dlblFieldTable>
                  <c15:showDataLabelsRange val="0"/>
                </c:ext>
                <c:ext xmlns:c16="http://schemas.microsoft.com/office/drawing/2014/chart" uri="{C3380CC4-5D6E-409C-BE32-E72D297353CC}">
                  <c16:uniqueId val="{00000014-3484-44A8-B086-F10523497EF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{D96B99F9-9FCF-4270-80F2-03B757772D3D}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484-44A8-B086-F10523497EF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{E48DED81-F253-4B52-8670-45539BB503A6}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484-44A8-B086-F10523497EFB}"/>
                </c:ext>
              </c:extLst>
            </c:dLbl>
            <c:dLbl>
              <c:idx val="23"/>
              <c:tx>
                <c:strRef>
                  <c:f>Daten_Diagramme!$E$37</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{8A040B5D-A7D9-4FA8-A349-5DAE320598B8}</c15:txfldGUID>
                      <c15:f>Daten_Diagramme!$E$37</c15:f>
                      <c15:dlblFieldTableCache>
                        <c:ptCount val="1"/>
                        <c:pt idx="0">
                          <c:v>13.0</c:v>
                        </c:pt>
                      </c15:dlblFieldTableCache>
                    </c15:dlblFTEntry>
                  </c15:dlblFieldTable>
                  <c15:showDataLabelsRange val="0"/>
                </c:ext>
                <c:ext xmlns:c16="http://schemas.microsoft.com/office/drawing/2014/chart" uri="{C3380CC4-5D6E-409C-BE32-E72D297353CC}">
                  <c16:uniqueId val="{00000017-3484-44A8-B086-F10523497EFB}"/>
                </c:ext>
              </c:extLst>
            </c:dLbl>
            <c:dLbl>
              <c:idx val="24"/>
              <c:tx>
                <c:strRef>
                  <c:f>Daten_Diagramme!$E$38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{51C38A45-F7F6-4110-B6D9-4B68809044D0}</c15:txfldGUID>
                      <c15:f>Daten_Diagramme!$E$38</c15:f>
                      <c15:dlblFieldTableCache>
                        <c:ptCount val="1"/>
                        <c:pt idx="0">
                          <c:v>-2.1</c:v>
                        </c:pt>
                      </c15:dlblFieldTableCache>
                    </c15:dlblFTEntry>
                  </c15:dlblFieldTable>
                  <c15:showDataLabelsRange val="0"/>
                </c:ext>
                <c:ext xmlns:c16="http://schemas.microsoft.com/office/drawing/2014/chart" uri="{C3380CC4-5D6E-409C-BE32-E72D297353CC}">
                  <c16:uniqueId val="{00000018-3484-44A8-B086-F10523497EFB}"/>
                </c:ext>
              </c:extLst>
            </c:dLbl>
            <c:dLbl>
              <c:idx val="25"/>
              <c:tx>
                <c:strRef>
                  <c:f>Daten_Diagramme!$E$39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{14EC607F-CAA2-4549-BE79-9AD9577E9103}</c15:txfldGUID>
                      <c15:f>Daten_Diagramme!$E$39</c15:f>
                      <c15:dlblFieldTableCache>
                        <c:ptCount val="1"/>
                        <c:pt idx="0">
                          <c:v>-0.6</c:v>
                        </c:pt>
                      </c15:dlblFieldTableCache>
                    </c15:dlblFTEntry>
                  </c15:dlblFieldTable>
                  <c15:showDataLabelsRange val="0"/>
                </c:ext>
                <c:ext xmlns:c16="http://schemas.microsoft.com/office/drawing/2014/chart" uri="{C3380CC4-5D6E-409C-BE32-E72D297353CC}">
                  <c16:uniqueId val="{00000019-3484-44A8-B086-F10523497EF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{D04F981C-1003-486B-8EF9-D67AB7EA3B10}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484-44A8-B086-F10523497EF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{3DF76FD4-5199-4439-AC2B-42A5AD11A5E6}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484-44A8-B086-F10523497EF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{2B959AFA-7F43-4DFB-AA9C-402D581B1861}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484-44A8-B086-F10523497EF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{73D5E5F0-20FE-4164-B941-CB8B1ADBAA44}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484-44A8-B086-F10523497EF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{3525E5B1-FA6C-42CF-BA00-634BF45CDDEF}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484-44A8-B086-F10523497EFB}"/>
                </c:ext>
              </c:extLst>
            </c:dLbl>
            <c:dLbl>
              <c:idx val="31"/>
              <c:tx>
                <c:strRef>
                  <c:f>Daten_Diagramme!$E$45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{272790FA-AFFC-41F0-B19F-93525A6B9C68}</c15:txfldGUID>
                      <c15:f>Daten_Diagramme!$E$45</c15:f>
                      <c15:dlblFieldTableCache>
                        <c:ptCount val="1"/>
                        <c:pt idx="0">
                          <c:v>-0.6</c:v>
                        </c:pt>
                      </c15:dlblFieldTableCache>
                    </c15:dlblFTEntry>
                  </c15:dlblFieldTable>
                  <c15:showDataLabelsRange val="0"/>
                </c:ext>
                <c:ext xmlns:c16="http://schemas.microsoft.com/office/drawing/2014/chart" uri="{C3380CC4-5D6E-409C-BE32-E72D297353CC}">
                  <c16:uniqueId val="{0000001F-3484-44A8-B086-F10523497E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-0.75201873882759041</c:v>
                </c:pt>
                <c:pt idx="1">
                  <c:v>13.043478260869565</c:v>
                </c:pt>
                <c:pt idx="2">
                  <c:v>-5.2631578947368425</c:v>
                </c:pt>
                <c:pt idx="3">
                  <c:v>-2.9197080291970803</c:v>
                </c:pt>
                <c:pt idx="4">
                  <c:v>1.4038876889848813</c:v>
                </c:pt>
                <c:pt idx="5">
                  <c:v>-9.9833610648918469</c:v>
                </c:pt>
                <c:pt idx="6">
                  <c:v>-0.85470085470085466</c:v>
                </c:pt>
                <c:pt idx="7">
                  <c:v>-0.57416267942583732</c:v>
                </c:pt>
                <c:pt idx="8">
                  <c:v>-1.3199027440083362</c:v>
                </c:pt>
                <c:pt idx="9">
                  <c:v>5.6629834254143647</c:v>
                </c:pt>
                <c:pt idx="10">
                  <c:v>-7.4487895716945998</c:v>
                </c:pt>
                <c:pt idx="11">
                  <c:v>-7.2100313479623823</c:v>
                </c:pt>
                <c:pt idx="12">
                  <c:v>-6.7873303167420813</c:v>
                </c:pt>
                <c:pt idx="13">
                  <c:v>-2.1721641190667738</c:v>
                </c:pt>
                <c:pt idx="14">
                  <c:v>11.301115241635689</c:v>
                </c:pt>
                <c:pt idx="15">
                  <c:v>-22.522522522522522</c:v>
                </c:pt>
                <c:pt idx="16">
                  <c:v>1.2345679012345678</c:v>
                </c:pt>
                <c:pt idx="17">
                  <c:v>-2.5396825396825395</c:v>
                </c:pt>
                <c:pt idx="18">
                  <c:v>-0.2857142857142857</c:v>
                </c:pt>
                <c:pt idx="19">
                  <c:v>-1.2690355329949239</c:v>
                </c:pt>
                <c:pt idx="20">
                  <c:v>-0.3964757709251101</c:v>
                </c:pt>
                <c:pt idx="21">
                  <c:v>0</c:v>
                </c:pt>
                <c:pt idx="23">
                  <c:v>13.043478260869565</c:v>
                </c:pt>
                <c:pt idx="24">
                  <c:v>-2.1405636817695326</c:v>
                </c:pt>
                <c:pt idx="25">
                  <c:v>-0.60236427979820795</c:v>
                </c:pt>
              </c:numCache>
            </c:numRef>
          </c:val>
          <c:extLst>
            <c:ext xmlns:c16="http://schemas.microsoft.com/office/drawing/2014/chart" uri="{C3380CC4-5D6E-409C-BE32-E72D297353CC}">
              <c16:uniqueId val="{00000020-3484-44A8-B086-F10523497EF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{68AC1CAF-C4BD-489A-B4A3-394F9EF10E69}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484-44A8-B086-F10523497EF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{2D6AE159-FD33-477F-87B8-91F469FFCA14}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484-44A8-B086-F10523497EF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{C436B275-2622-410A-BFA1-C5BEC674747C}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484-44A8-B086-F10523497EF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{880A9476-84E6-4877-8817-E0EFCFFFBFA1}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484-44A8-B086-F10523497EF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{90A081D0-489E-40DE-863F-026AF60BC57F}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484-44A8-B086-F10523497EF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{F288A297-F591-4020-ACD7-A177CCBD7D06}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484-44A8-B086-F10523497EF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{439C703F-E8B1-4BCA-B517-891BD4C4CA50}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484-44A8-B086-F10523497EF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{D1570EC9-8004-42E2-81F4-3871F77030B8}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484-44A8-B086-F10523497EF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{0E239E19-A065-43C0-907D-5A19380C40E0}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484-44A8-B086-F10523497EF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{FA687A8C-06F0-41DB-A193-A1DB1CCCF69B}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484-44A8-B086-F10523497EF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{34BCCC08-4F8D-4807-A436-51E911B165EF}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484-44A8-B086-F10523497EF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{F8055C7C-9F53-4D8F-B646-A116503B3468}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484-44A8-B086-F10523497EF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{B888C450-06F2-4BB9-BB1A-A7CF3770DC21}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484-44A8-B086-F10523497EF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{1C55B9E5-B02D-4639-8501-24188CE0CF9E}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484-44A8-B086-F10523497EF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{90471CE7-71C4-4E24-9124-A1C5FF9CBF6E}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484-44A8-B086-F10523497EF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{DA2CEE50-DBEC-412A-B572-D0DC96EF9BB2}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484-44A8-B086-F10523497EF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{CFFC067C-90F5-4282-9D7A-5DBDE7865071}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484-44A8-B086-F10523497EF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{BD02A7F9-8F22-47BD-BED1-0240CB4D96F3}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484-44A8-B086-F10523497EF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{4DE90062-512E-4BE8-95D8-D9C7C29E0197}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484-44A8-B086-F10523497EF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{52192433-DF32-4C8D-9DE9-DFEB3082905D}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484-44A8-B086-F10523497EF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{92340B60-8755-4769-AD8C-CEC97FB054F2}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484-44A8-B086-F10523497EF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{89744643-FAD2-4A30-BD83-5DC8B350808D}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484-44A8-B086-F10523497EF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{C35898B8-76F8-4FC3-9CC3-0CD422E70470}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484-44A8-B086-F10523497EF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{7AA5A013-25E5-425A-A2E7-C58972E0CE52}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484-44A8-B086-F10523497EF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{0358F8CB-EF31-4F6C-AF7F-FF37EC0B2AA1}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484-44A8-B086-F10523497EF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{F94B6CE9-A885-42BF-B64D-E5FC487A9629}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484-44A8-B086-F10523497EF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{BCD34BFB-E871-43AA-9B73-9F864DCCA16F}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484-44A8-B086-F10523497EF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{B3B123F4-D204-4395-BB2E-A8B64F21A0F6}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484-44A8-B086-F10523497EF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{F79C67B5-C525-4D12-BA69-661FE4C611B6}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484-44A8-B086-F10523497EF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{8095A01E-0004-4734-BA84-939D90E90272}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484-44A8-B086-F10523497EF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{95BE61D7-2832-4EBA-BF4F-211A928CE597}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484-44A8-B086-F10523497EF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{087E1B51-FCB1-42D6-9D3D-871EF15B511F}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484-44A8-B086-F10523497E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484-44A8-B086-F10523497EF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484-44A8-B086-F10523497EF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{F179F5C1-E504-4FF9-A691-450192F759DD}</c15:txfldGUID>
                      <c15:f>Diagramm!$I$46</c15:f>
                      <c15:dlblFieldTableCache>
                        <c:ptCount val="1"/>
                      </c15:dlblFieldTableCache>
                    </c15:dlblFTEntry>
                  </c15:dlblFieldTable>
                  <c15:showDataLabelsRange val="0"/>
                </c:ext>
                <c:ext xmlns:c16="http://schemas.microsoft.com/office/drawing/2014/chart" uri="{C3380CC4-5D6E-409C-BE32-E72D297353CC}">
                  <c16:uniqueId val="{00000000-902B-48C3-AE72-1AC2F41403F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{0AA039C0-EB37-4137-8E58-BF3F612E383D}</c15:txfldGUID>
                      <c15:f>Diagramm!$I$47</c15:f>
                      <c15:dlblFieldTableCache>
                        <c:ptCount val="1"/>
                      </c15:dlblFieldTableCache>
                    </c15:dlblFTEntry>
                  </c15:dlblFieldTable>
                  <c15:showDataLabelsRange val="0"/>
                </c:ext>
                <c:ext xmlns:c16="http://schemas.microsoft.com/office/drawing/2014/chart" uri="{C3380CC4-5D6E-409C-BE32-E72D297353CC}">
                  <c16:uniqueId val="{00000001-902B-48C3-AE72-1AC2F41403F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{AA49D8E8-0D92-488C-8D42-75DD8E93B639}</c15:txfldGUID>
                      <c15:f>Diagramm!$I$48</c15:f>
                      <c15:dlblFieldTableCache>
                        <c:ptCount val="1"/>
                      </c15:dlblFieldTableCache>
                    </c15:dlblFTEntry>
                  </c15:dlblFieldTable>
                  <c15:showDataLabelsRange val="0"/>
                </c:ext>
                <c:ext xmlns:c16="http://schemas.microsoft.com/office/drawing/2014/chart" uri="{C3380CC4-5D6E-409C-BE32-E72D297353CC}">
                  <c16:uniqueId val="{00000002-902B-48C3-AE72-1AC2F41403F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{314C6232-4168-4C44-8162-19E4FC1A4472}</c15:txfldGUID>
                      <c15:f>Diagramm!$I$49</c15:f>
                      <c15:dlblFieldTableCache>
                        <c:ptCount val="1"/>
                      </c15:dlblFieldTableCache>
                    </c15:dlblFTEntry>
                  </c15:dlblFieldTable>
                  <c15:showDataLabelsRange val="0"/>
                </c:ext>
                <c:ext xmlns:c16="http://schemas.microsoft.com/office/drawing/2014/chart" uri="{C3380CC4-5D6E-409C-BE32-E72D297353CC}">
                  <c16:uniqueId val="{00000003-902B-48C3-AE72-1AC2F41403F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{4E6DDF71-42BF-4F5F-89AA-DC0F4AF4EEAC}</c15:txfldGUID>
                      <c15:f>Diagramm!$I$50</c15:f>
                      <c15:dlblFieldTableCache>
                        <c:ptCount val="1"/>
                      </c15:dlblFieldTableCache>
                    </c15:dlblFTEntry>
                  </c15:dlblFieldTable>
                  <c15:showDataLabelsRange val="0"/>
                </c:ext>
                <c:ext xmlns:c16="http://schemas.microsoft.com/office/drawing/2014/chart" uri="{C3380CC4-5D6E-409C-BE32-E72D297353CC}">
                  <c16:uniqueId val="{00000004-902B-48C3-AE72-1AC2F41403F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{895F3430-EA43-4AF1-A3B0-5D8F88367598}</c15:txfldGUID>
                      <c15:f>Diagramm!$I$51</c15:f>
                      <c15:dlblFieldTableCache>
                        <c:ptCount val="1"/>
                      </c15:dlblFieldTableCache>
                    </c15:dlblFTEntry>
                  </c15:dlblFieldTable>
                  <c15:showDataLabelsRange val="0"/>
                </c:ext>
                <c:ext xmlns:c16="http://schemas.microsoft.com/office/drawing/2014/chart" uri="{C3380CC4-5D6E-409C-BE32-E72D297353CC}">
                  <c16:uniqueId val="{00000005-902B-48C3-AE72-1AC2F41403F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{93F42E24-9BDE-438A-B82E-8ECA258EB398}</c15:txfldGUID>
                      <c15:f>Diagramm!$I$52</c15:f>
                      <c15:dlblFieldTableCache>
                        <c:ptCount val="1"/>
                      </c15:dlblFieldTableCache>
                    </c15:dlblFTEntry>
                  </c15:dlblFieldTable>
                  <c15:showDataLabelsRange val="0"/>
                </c:ext>
                <c:ext xmlns:c16="http://schemas.microsoft.com/office/drawing/2014/chart" uri="{C3380CC4-5D6E-409C-BE32-E72D297353CC}">
                  <c16:uniqueId val="{00000006-902B-48C3-AE72-1AC2F41403F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{08BE7296-4084-488F-A954-FC40814539FC}</c15:txfldGUID>
                      <c15:f>Diagramm!$I$53</c15:f>
                      <c15:dlblFieldTableCache>
                        <c:ptCount val="1"/>
                      </c15:dlblFieldTableCache>
                    </c15:dlblFTEntry>
                  </c15:dlblFieldTable>
                  <c15:showDataLabelsRange val="0"/>
                </c:ext>
                <c:ext xmlns:c16="http://schemas.microsoft.com/office/drawing/2014/chart" uri="{C3380CC4-5D6E-409C-BE32-E72D297353CC}">
                  <c16:uniqueId val="{00000007-902B-48C3-AE72-1AC2F41403F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{C926DC79-146F-4B07-B530-5443AC85DDA5}</c15:txfldGUID>
                      <c15:f>Diagramm!$I$54</c15:f>
                      <c15:dlblFieldTableCache>
                        <c:ptCount val="1"/>
                      </c15:dlblFieldTableCache>
                    </c15:dlblFTEntry>
                  </c15:dlblFieldTable>
                  <c15:showDataLabelsRange val="0"/>
                </c:ext>
                <c:ext xmlns:c16="http://schemas.microsoft.com/office/drawing/2014/chart" uri="{C3380CC4-5D6E-409C-BE32-E72D297353CC}">
                  <c16:uniqueId val="{00000008-902B-48C3-AE72-1AC2F41403F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{CBAB89EB-4B6B-4134-9B10-53E9F15D630B}</c15:txfldGUID>
                      <c15:f>Diagramm!$I$55</c15:f>
                      <c15:dlblFieldTableCache>
                        <c:ptCount val="1"/>
                      </c15:dlblFieldTableCache>
                    </c15:dlblFTEntry>
                  </c15:dlblFieldTable>
                  <c15:showDataLabelsRange val="0"/>
                </c:ext>
                <c:ext xmlns:c16="http://schemas.microsoft.com/office/drawing/2014/chart" uri="{C3380CC4-5D6E-409C-BE32-E72D297353CC}">
                  <c16:uniqueId val="{00000009-902B-48C3-AE72-1AC2F41403F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{EFC98016-0802-400F-AEA9-67A57D3EC1FC}</c15:txfldGUID>
                      <c15:f>Diagramm!$I$56</c15:f>
                      <c15:dlblFieldTableCache>
                        <c:ptCount val="1"/>
                      </c15:dlblFieldTableCache>
                    </c15:dlblFTEntry>
                  </c15:dlblFieldTable>
                  <c15:showDataLabelsRange val="0"/>
                </c:ext>
                <c:ext xmlns:c16="http://schemas.microsoft.com/office/drawing/2014/chart" uri="{C3380CC4-5D6E-409C-BE32-E72D297353CC}">
                  <c16:uniqueId val="{0000000A-902B-48C3-AE72-1AC2F41403F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{3636436E-827D-4A10-8893-566E8927ED5E}</c15:txfldGUID>
                      <c15:f>Diagramm!$I$57</c15:f>
                      <c15:dlblFieldTableCache>
                        <c:ptCount val="1"/>
                      </c15:dlblFieldTableCache>
                    </c15:dlblFTEntry>
                  </c15:dlblFieldTable>
                  <c15:showDataLabelsRange val="0"/>
                </c:ext>
                <c:ext xmlns:c16="http://schemas.microsoft.com/office/drawing/2014/chart" uri="{C3380CC4-5D6E-409C-BE32-E72D297353CC}">
                  <c16:uniqueId val="{0000000B-902B-48C3-AE72-1AC2F41403F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{1C024BC6-E59C-46EB-836B-43574289DAB3}</c15:txfldGUID>
                      <c15:f>Diagramm!$I$58</c15:f>
                      <c15:dlblFieldTableCache>
                        <c:ptCount val="1"/>
                      </c15:dlblFieldTableCache>
                    </c15:dlblFTEntry>
                  </c15:dlblFieldTable>
                  <c15:showDataLabelsRange val="0"/>
                </c:ext>
                <c:ext xmlns:c16="http://schemas.microsoft.com/office/drawing/2014/chart" uri="{C3380CC4-5D6E-409C-BE32-E72D297353CC}">
                  <c16:uniqueId val="{0000000C-902B-48C3-AE72-1AC2F41403F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{38DE28C9-5C0F-448E-A2DD-398CBC3FDB06}</c15:txfldGUID>
                      <c15:f>Diagramm!$I$59</c15:f>
                      <c15:dlblFieldTableCache>
                        <c:ptCount val="1"/>
                      </c15:dlblFieldTableCache>
                    </c15:dlblFTEntry>
                  </c15:dlblFieldTable>
                  <c15:showDataLabelsRange val="0"/>
                </c:ext>
                <c:ext xmlns:c16="http://schemas.microsoft.com/office/drawing/2014/chart" uri="{C3380CC4-5D6E-409C-BE32-E72D297353CC}">
                  <c16:uniqueId val="{0000000D-902B-48C3-AE72-1AC2F41403F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{CFFF2536-133D-4490-ACE4-CE63A77049B5}</c15:txfldGUID>
                      <c15:f>Diagramm!$I$60</c15:f>
                      <c15:dlblFieldTableCache>
                        <c:ptCount val="1"/>
                      </c15:dlblFieldTableCache>
                    </c15:dlblFTEntry>
                  </c15:dlblFieldTable>
                  <c15:showDataLabelsRange val="0"/>
                </c:ext>
                <c:ext xmlns:c16="http://schemas.microsoft.com/office/drawing/2014/chart" uri="{C3380CC4-5D6E-409C-BE32-E72D297353CC}">
                  <c16:uniqueId val="{0000000E-902B-48C3-AE72-1AC2F41403F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{D2D25972-79BF-4033-8C5B-3906DBF422BA}</c15:txfldGUID>
                      <c15:f>Diagramm!$I$61</c15:f>
                      <c15:dlblFieldTableCache>
                        <c:ptCount val="1"/>
                      </c15:dlblFieldTableCache>
                    </c15:dlblFTEntry>
                  </c15:dlblFieldTable>
                  <c15:showDataLabelsRange val="0"/>
                </c:ext>
                <c:ext xmlns:c16="http://schemas.microsoft.com/office/drawing/2014/chart" uri="{C3380CC4-5D6E-409C-BE32-E72D297353CC}">
                  <c16:uniqueId val="{0000000F-902B-48C3-AE72-1AC2F41403F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{5D147E90-F94A-4065-90CD-1BB7AE69615C}</c15:txfldGUID>
                      <c15:f>Diagramm!$I$62</c15:f>
                      <c15:dlblFieldTableCache>
                        <c:ptCount val="1"/>
                      </c15:dlblFieldTableCache>
                    </c15:dlblFTEntry>
                  </c15:dlblFieldTable>
                  <c15:showDataLabelsRange val="0"/>
                </c:ext>
                <c:ext xmlns:c16="http://schemas.microsoft.com/office/drawing/2014/chart" uri="{C3380CC4-5D6E-409C-BE32-E72D297353CC}">
                  <c16:uniqueId val="{00000010-902B-48C3-AE72-1AC2F41403F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{DD81796E-C246-4715-BC16-FF3C142B38E0}</c15:txfldGUID>
                      <c15:f>Diagramm!$I$63</c15:f>
                      <c15:dlblFieldTableCache>
                        <c:ptCount val="1"/>
                      </c15:dlblFieldTableCache>
                    </c15:dlblFTEntry>
                  </c15:dlblFieldTable>
                  <c15:showDataLabelsRange val="0"/>
                </c:ext>
                <c:ext xmlns:c16="http://schemas.microsoft.com/office/drawing/2014/chart" uri="{C3380CC4-5D6E-409C-BE32-E72D297353CC}">
                  <c16:uniqueId val="{00000011-902B-48C3-AE72-1AC2F41403F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{54D097D2-59E3-4ACC-8594-A3E1C5DEEC9D}</c15:txfldGUID>
                      <c15:f>Diagramm!$I$64</c15:f>
                      <c15:dlblFieldTableCache>
                        <c:ptCount val="1"/>
                      </c15:dlblFieldTableCache>
                    </c15:dlblFTEntry>
                  </c15:dlblFieldTable>
                  <c15:showDataLabelsRange val="0"/>
                </c:ext>
                <c:ext xmlns:c16="http://schemas.microsoft.com/office/drawing/2014/chart" uri="{C3380CC4-5D6E-409C-BE32-E72D297353CC}">
                  <c16:uniqueId val="{00000012-902B-48C3-AE72-1AC2F41403F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{84097BBD-1DF8-4292-8A03-BB435A41DE51}</c15:txfldGUID>
                      <c15:f>Diagramm!$I$65</c15:f>
                      <c15:dlblFieldTableCache>
                        <c:ptCount val="1"/>
                      </c15:dlblFieldTableCache>
                    </c15:dlblFTEntry>
                  </c15:dlblFieldTable>
                  <c15:showDataLabelsRange val="0"/>
                </c:ext>
                <c:ext xmlns:c16="http://schemas.microsoft.com/office/drawing/2014/chart" uri="{C3380CC4-5D6E-409C-BE32-E72D297353CC}">
                  <c16:uniqueId val="{00000013-902B-48C3-AE72-1AC2F41403F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{1C67D3C0-EBBB-4D6A-839E-B43C539E5618}</c15:txfldGUID>
                      <c15:f>Diagramm!$I$66</c15:f>
                      <c15:dlblFieldTableCache>
                        <c:ptCount val="1"/>
                      </c15:dlblFieldTableCache>
                    </c15:dlblFTEntry>
                  </c15:dlblFieldTable>
                  <c15:showDataLabelsRange val="0"/>
                </c:ext>
                <c:ext xmlns:c16="http://schemas.microsoft.com/office/drawing/2014/chart" uri="{C3380CC4-5D6E-409C-BE32-E72D297353CC}">
                  <c16:uniqueId val="{00000014-902B-48C3-AE72-1AC2F41403F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{784BEEF5-E71E-4DE0-80B1-47CB1D06CA7E}</c15:txfldGUID>
                      <c15:f>Diagramm!$I$67</c15:f>
                      <c15:dlblFieldTableCache>
                        <c:ptCount val="1"/>
                      </c15:dlblFieldTableCache>
                    </c15:dlblFTEntry>
                  </c15:dlblFieldTable>
                  <c15:showDataLabelsRange val="0"/>
                </c:ext>
                <c:ext xmlns:c16="http://schemas.microsoft.com/office/drawing/2014/chart" uri="{C3380CC4-5D6E-409C-BE32-E72D297353CC}">
                  <c16:uniqueId val="{00000015-902B-48C3-AE72-1AC2F41403F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02B-48C3-AE72-1AC2F41403F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{BA70EFBF-F7DC-4CE7-A1BA-7F2A420D6743}</c15:txfldGUID>
                      <c15:f>Diagramm!$K$46</c15:f>
                      <c15:dlblFieldTableCache>
                        <c:ptCount val="1"/>
                      </c15:dlblFieldTableCache>
                    </c15:dlblFTEntry>
                  </c15:dlblFieldTable>
                  <c15:showDataLabelsRange val="0"/>
                </c:ext>
                <c:ext xmlns:c16="http://schemas.microsoft.com/office/drawing/2014/chart" uri="{C3380CC4-5D6E-409C-BE32-E72D297353CC}">
                  <c16:uniqueId val="{00000017-902B-48C3-AE72-1AC2F41403F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{87D63CF4-33D0-407C-A415-1A6DCCFB8C50}</c15:txfldGUID>
                      <c15:f>Diagramm!$K$47</c15:f>
                      <c15:dlblFieldTableCache>
                        <c:ptCount val="1"/>
                      </c15:dlblFieldTableCache>
                    </c15:dlblFTEntry>
                  </c15:dlblFieldTable>
                  <c15:showDataLabelsRange val="0"/>
                </c:ext>
                <c:ext xmlns:c16="http://schemas.microsoft.com/office/drawing/2014/chart" uri="{C3380CC4-5D6E-409C-BE32-E72D297353CC}">
                  <c16:uniqueId val="{00000018-902B-48C3-AE72-1AC2F41403F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{B911E428-B9A3-4790-A243-71BEC6304CC2}</c15:txfldGUID>
                      <c15:f>Diagramm!$K$48</c15:f>
                      <c15:dlblFieldTableCache>
                        <c:ptCount val="1"/>
                      </c15:dlblFieldTableCache>
                    </c15:dlblFTEntry>
                  </c15:dlblFieldTable>
                  <c15:showDataLabelsRange val="0"/>
                </c:ext>
                <c:ext xmlns:c16="http://schemas.microsoft.com/office/drawing/2014/chart" uri="{C3380CC4-5D6E-409C-BE32-E72D297353CC}">
                  <c16:uniqueId val="{00000019-902B-48C3-AE72-1AC2F41403F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{211EE646-98A1-4A2F-8A43-CF46B234055E}</c15:txfldGUID>
                      <c15:f>Diagramm!$K$49</c15:f>
                      <c15:dlblFieldTableCache>
                        <c:ptCount val="1"/>
                      </c15:dlblFieldTableCache>
                    </c15:dlblFTEntry>
                  </c15:dlblFieldTable>
                  <c15:showDataLabelsRange val="0"/>
                </c:ext>
                <c:ext xmlns:c16="http://schemas.microsoft.com/office/drawing/2014/chart" uri="{C3380CC4-5D6E-409C-BE32-E72D297353CC}">
                  <c16:uniqueId val="{0000001A-902B-48C3-AE72-1AC2F41403F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{0F4EF0CE-EF35-4E58-BDFD-97E6EE03EA8B}</c15:txfldGUID>
                      <c15:f>Diagramm!$K$50</c15:f>
                      <c15:dlblFieldTableCache>
                        <c:ptCount val="1"/>
                      </c15:dlblFieldTableCache>
                    </c15:dlblFTEntry>
                  </c15:dlblFieldTable>
                  <c15:showDataLabelsRange val="0"/>
                </c:ext>
                <c:ext xmlns:c16="http://schemas.microsoft.com/office/drawing/2014/chart" uri="{C3380CC4-5D6E-409C-BE32-E72D297353CC}">
                  <c16:uniqueId val="{0000001B-902B-48C3-AE72-1AC2F41403F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{B1FE8761-BA4B-446E-9371-CDE98FA4029D}</c15:txfldGUID>
                      <c15:f>Diagramm!$K$51</c15:f>
                      <c15:dlblFieldTableCache>
                        <c:ptCount val="1"/>
                      </c15:dlblFieldTableCache>
                    </c15:dlblFTEntry>
                  </c15:dlblFieldTable>
                  <c15:showDataLabelsRange val="0"/>
                </c:ext>
                <c:ext xmlns:c16="http://schemas.microsoft.com/office/drawing/2014/chart" uri="{C3380CC4-5D6E-409C-BE32-E72D297353CC}">
                  <c16:uniqueId val="{0000001C-902B-48C3-AE72-1AC2F41403F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{F05A018B-916F-4CE2-BF46-8FB987BF1EB9}</c15:txfldGUID>
                      <c15:f>Diagramm!$K$52</c15:f>
                      <c15:dlblFieldTableCache>
                        <c:ptCount val="1"/>
                      </c15:dlblFieldTableCache>
                    </c15:dlblFTEntry>
                  </c15:dlblFieldTable>
                  <c15:showDataLabelsRange val="0"/>
                </c:ext>
                <c:ext xmlns:c16="http://schemas.microsoft.com/office/drawing/2014/chart" uri="{C3380CC4-5D6E-409C-BE32-E72D297353CC}">
                  <c16:uniqueId val="{0000001D-902B-48C3-AE72-1AC2F41403F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{3DAFF5EA-873D-4D6B-9D25-212973034F56}</c15:txfldGUID>
                      <c15:f>Diagramm!$K$53</c15:f>
                      <c15:dlblFieldTableCache>
                        <c:ptCount val="1"/>
                      </c15:dlblFieldTableCache>
                    </c15:dlblFTEntry>
                  </c15:dlblFieldTable>
                  <c15:showDataLabelsRange val="0"/>
                </c:ext>
                <c:ext xmlns:c16="http://schemas.microsoft.com/office/drawing/2014/chart" uri="{C3380CC4-5D6E-409C-BE32-E72D297353CC}">
                  <c16:uniqueId val="{0000001E-902B-48C3-AE72-1AC2F41403F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{D77C2A7C-E355-4EA4-94F8-DD6EFBC9DC6D}</c15:txfldGUID>
                      <c15:f>Diagramm!$K$54</c15:f>
                      <c15:dlblFieldTableCache>
                        <c:ptCount val="1"/>
                      </c15:dlblFieldTableCache>
                    </c15:dlblFTEntry>
                  </c15:dlblFieldTable>
                  <c15:showDataLabelsRange val="0"/>
                </c:ext>
                <c:ext xmlns:c16="http://schemas.microsoft.com/office/drawing/2014/chart" uri="{C3380CC4-5D6E-409C-BE32-E72D297353CC}">
                  <c16:uniqueId val="{0000001F-902B-48C3-AE72-1AC2F41403F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{38DC024A-E0A1-4392-A3BC-5F409BB6AED4}</c15:txfldGUID>
                      <c15:f>Diagramm!$K$55</c15:f>
                      <c15:dlblFieldTableCache>
                        <c:ptCount val="1"/>
                      </c15:dlblFieldTableCache>
                    </c15:dlblFTEntry>
                  </c15:dlblFieldTable>
                  <c15:showDataLabelsRange val="0"/>
                </c:ext>
                <c:ext xmlns:c16="http://schemas.microsoft.com/office/drawing/2014/chart" uri="{C3380CC4-5D6E-409C-BE32-E72D297353CC}">
                  <c16:uniqueId val="{00000020-902B-48C3-AE72-1AC2F41403F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{4CF09C4E-FFA0-46E9-85EC-E630DB45F687}</c15:txfldGUID>
                      <c15:f>Diagramm!$K$56</c15:f>
                      <c15:dlblFieldTableCache>
                        <c:ptCount val="1"/>
                      </c15:dlblFieldTableCache>
                    </c15:dlblFTEntry>
                  </c15:dlblFieldTable>
                  <c15:showDataLabelsRange val="0"/>
                </c:ext>
                <c:ext xmlns:c16="http://schemas.microsoft.com/office/drawing/2014/chart" uri="{C3380CC4-5D6E-409C-BE32-E72D297353CC}">
                  <c16:uniqueId val="{00000021-902B-48C3-AE72-1AC2F41403F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{237BB561-3961-480F-B1F5-0DA51FAEFD0C}</c15:txfldGUID>
                      <c15:f>Diagramm!$K$57</c15:f>
                      <c15:dlblFieldTableCache>
                        <c:ptCount val="1"/>
                      </c15:dlblFieldTableCache>
                    </c15:dlblFTEntry>
                  </c15:dlblFieldTable>
                  <c15:showDataLabelsRange val="0"/>
                </c:ext>
                <c:ext xmlns:c16="http://schemas.microsoft.com/office/drawing/2014/chart" uri="{C3380CC4-5D6E-409C-BE32-E72D297353CC}">
                  <c16:uniqueId val="{00000022-902B-48C3-AE72-1AC2F41403F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{31B54E0C-22C2-4AE2-94D9-96044B922E58}</c15:txfldGUID>
                      <c15:f>Diagramm!$K$58</c15:f>
                      <c15:dlblFieldTableCache>
                        <c:ptCount val="1"/>
                      </c15:dlblFieldTableCache>
                    </c15:dlblFTEntry>
                  </c15:dlblFieldTable>
                  <c15:showDataLabelsRange val="0"/>
                </c:ext>
                <c:ext xmlns:c16="http://schemas.microsoft.com/office/drawing/2014/chart" uri="{C3380CC4-5D6E-409C-BE32-E72D297353CC}">
                  <c16:uniqueId val="{00000023-902B-48C3-AE72-1AC2F41403F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{1EF6CABC-3808-48E9-AC1B-F1527E2D65F3}</c15:txfldGUID>
                      <c15:f>Diagramm!$K$59</c15:f>
                      <c15:dlblFieldTableCache>
                        <c:ptCount val="1"/>
                      </c15:dlblFieldTableCache>
                    </c15:dlblFTEntry>
                  </c15:dlblFieldTable>
                  <c15:showDataLabelsRange val="0"/>
                </c:ext>
                <c:ext xmlns:c16="http://schemas.microsoft.com/office/drawing/2014/chart" uri="{C3380CC4-5D6E-409C-BE32-E72D297353CC}">
                  <c16:uniqueId val="{00000024-902B-48C3-AE72-1AC2F41403F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{B0C7DF8F-5376-438D-9F15-D2B2CA6F74F1}</c15:txfldGUID>
                      <c15:f>Diagramm!$K$60</c15:f>
                      <c15:dlblFieldTableCache>
                        <c:ptCount val="1"/>
                      </c15:dlblFieldTableCache>
                    </c15:dlblFTEntry>
                  </c15:dlblFieldTable>
                  <c15:showDataLabelsRange val="0"/>
                </c:ext>
                <c:ext xmlns:c16="http://schemas.microsoft.com/office/drawing/2014/chart" uri="{C3380CC4-5D6E-409C-BE32-E72D297353CC}">
                  <c16:uniqueId val="{00000025-902B-48C3-AE72-1AC2F41403F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{48E1F00A-635B-43AF-A4FE-32DB8172AECC}</c15:txfldGUID>
                      <c15:f>Diagramm!$K$61</c15:f>
                      <c15:dlblFieldTableCache>
                        <c:ptCount val="1"/>
                      </c15:dlblFieldTableCache>
                    </c15:dlblFTEntry>
                  </c15:dlblFieldTable>
                  <c15:showDataLabelsRange val="0"/>
                </c:ext>
                <c:ext xmlns:c16="http://schemas.microsoft.com/office/drawing/2014/chart" uri="{C3380CC4-5D6E-409C-BE32-E72D297353CC}">
                  <c16:uniqueId val="{00000026-902B-48C3-AE72-1AC2F41403F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{A913EB5A-1ACA-495E-A206-6FAAA720A7FA}</c15:txfldGUID>
                      <c15:f>Diagramm!$K$62</c15:f>
                      <c15:dlblFieldTableCache>
                        <c:ptCount val="1"/>
                      </c15:dlblFieldTableCache>
                    </c15:dlblFTEntry>
                  </c15:dlblFieldTable>
                  <c15:showDataLabelsRange val="0"/>
                </c:ext>
                <c:ext xmlns:c16="http://schemas.microsoft.com/office/drawing/2014/chart" uri="{C3380CC4-5D6E-409C-BE32-E72D297353CC}">
                  <c16:uniqueId val="{00000027-902B-48C3-AE72-1AC2F41403F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{4290A9B0-C891-4DE9-9851-5B056B7EA298}</c15:txfldGUID>
                      <c15:f>Diagramm!$K$63</c15:f>
                      <c15:dlblFieldTableCache>
                        <c:ptCount val="1"/>
                      </c15:dlblFieldTableCache>
                    </c15:dlblFTEntry>
                  </c15:dlblFieldTable>
                  <c15:showDataLabelsRange val="0"/>
                </c:ext>
                <c:ext xmlns:c16="http://schemas.microsoft.com/office/drawing/2014/chart" uri="{C3380CC4-5D6E-409C-BE32-E72D297353CC}">
                  <c16:uniqueId val="{00000028-902B-48C3-AE72-1AC2F41403F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{FE1BC381-4854-42E4-8E07-10C5F11C53E8}</c15:txfldGUID>
                      <c15:f>Diagramm!$K$64</c15:f>
                      <c15:dlblFieldTableCache>
                        <c:ptCount val="1"/>
                      </c15:dlblFieldTableCache>
                    </c15:dlblFTEntry>
                  </c15:dlblFieldTable>
                  <c15:showDataLabelsRange val="0"/>
                </c:ext>
                <c:ext xmlns:c16="http://schemas.microsoft.com/office/drawing/2014/chart" uri="{C3380CC4-5D6E-409C-BE32-E72D297353CC}">
                  <c16:uniqueId val="{00000029-902B-48C3-AE72-1AC2F41403F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{3DB80736-A18B-4A3C-91F0-D332DF66E314}</c15:txfldGUID>
                      <c15:f>Diagramm!$K$65</c15:f>
                      <c15:dlblFieldTableCache>
                        <c:ptCount val="1"/>
                      </c15:dlblFieldTableCache>
                    </c15:dlblFTEntry>
                  </c15:dlblFieldTable>
                  <c15:showDataLabelsRange val="0"/>
                </c:ext>
                <c:ext xmlns:c16="http://schemas.microsoft.com/office/drawing/2014/chart" uri="{C3380CC4-5D6E-409C-BE32-E72D297353CC}">
                  <c16:uniqueId val="{0000002A-902B-48C3-AE72-1AC2F41403F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{C64A0CDD-97F6-4E50-AD7B-52947AFB5CCE}</c15:txfldGUID>
                      <c15:f>Diagramm!$K$66</c15:f>
                      <c15:dlblFieldTableCache>
                        <c:ptCount val="1"/>
                      </c15:dlblFieldTableCache>
                    </c15:dlblFTEntry>
                  </c15:dlblFieldTable>
                  <c15:showDataLabelsRange val="0"/>
                </c:ext>
                <c:ext xmlns:c16="http://schemas.microsoft.com/office/drawing/2014/chart" uri="{C3380CC4-5D6E-409C-BE32-E72D297353CC}">
                  <c16:uniqueId val="{0000002B-902B-48C3-AE72-1AC2F41403F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{D028039F-B31C-4579-9A16-9D523DB46A8E}</c15:txfldGUID>
                      <c15:f>Diagramm!$K$67</c15:f>
                      <c15:dlblFieldTableCache>
                        <c:ptCount val="1"/>
                      </c15:dlblFieldTableCache>
                    </c15:dlblFTEntry>
                  </c15:dlblFieldTable>
                  <c15:showDataLabelsRange val="0"/>
                </c:ext>
                <c:ext xmlns:c16="http://schemas.microsoft.com/office/drawing/2014/chart" uri="{C3380CC4-5D6E-409C-BE32-E72D297353CC}">
                  <c16:uniqueId val="{0000002C-902B-48C3-AE72-1AC2F41403F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02B-48C3-AE72-1AC2F41403F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{F436D161-0EAB-46FE-8D25-E00DA1A9CCB3}</c15:txfldGUID>
                      <c15:f>Diagramm!$J$46</c15:f>
                      <c15:dlblFieldTableCache>
                        <c:ptCount val="1"/>
                      </c15:dlblFieldTableCache>
                    </c15:dlblFTEntry>
                  </c15:dlblFieldTable>
                  <c15:showDataLabelsRange val="0"/>
                </c:ext>
                <c:ext xmlns:c16="http://schemas.microsoft.com/office/drawing/2014/chart" uri="{C3380CC4-5D6E-409C-BE32-E72D297353CC}">
                  <c16:uniqueId val="{0000002E-902B-48C3-AE72-1AC2F41403F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{487AEFE8-41AC-46E6-BA41-09C78104FAA2}</c15:txfldGUID>
                      <c15:f>Diagramm!$J$47</c15:f>
                      <c15:dlblFieldTableCache>
                        <c:ptCount val="1"/>
                      </c15:dlblFieldTableCache>
                    </c15:dlblFTEntry>
                  </c15:dlblFieldTable>
                  <c15:showDataLabelsRange val="0"/>
                </c:ext>
                <c:ext xmlns:c16="http://schemas.microsoft.com/office/drawing/2014/chart" uri="{C3380CC4-5D6E-409C-BE32-E72D297353CC}">
                  <c16:uniqueId val="{0000002F-902B-48C3-AE72-1AC2F41403F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{D3FC0968-8107-4AD7-848E-95155012883C}</c15:txfldGUID>
                      <c15:f>Diagramm!$J$48</c15:f>
                      <c15:dlblFieldTableCache>
                        <c:ptCount val="1"/>
                      </c15:dlblFieldTableCache>
                    </c15:dlblFTEntry>
                  </c15:dlblFieldTable>
                  <c15:showDataLabelsRange val="0"/>
                </c:ext>
                <c:ext xmlns:c16="http://schemas.microsoft.com/office/drawing/2014/chart" uri="{C3380CC4-5D6E-409C-BE32-E72D297353CC}">
                  <c16:uniqueId val="{00000030-902B-48C3-AE72-1AC2F41403F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{ED3968EC-090B-4353-B353-F135955A3F49}</c15:txfldGUID>
                      <c15:f>Diagramm!$J$49</c15:f>
                      <c15:dlblFieldTableCache>
                        <c:ptCount val="1"/>
                      </c15:dlblFieldTableCache>
                    </c15:dlblFTEntry>
                  </c15:dlblFieldTable>
                  <c15:showDataLabelsRange val="0"/>
                </c:ext>
                <c:ext xmlns:c16="http://schemas.microsoft.com/office/drawing/2014/chart" uri="{C3380CC4-5D6E-409C-BE32-E72D297353CC}">
                  <c16:uniqueId val="{00000031-902B-48C3-AE72-1AC2F41403F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{D7521D49-142D-4687-8E0F-AC505F646A88}</c15:txfldGUID>
                      <c15:f>Diagramm!$J$50</c15:f>
                      <c15:dlblFieldTableCache>
                        <c:ptCount val="1"/>
                      </c15:dlblFieldTableCache>
                    </c15:dlblFTEntry>
                  </c15:dlblFieldTable>
                  <c15:showDataLabelsRange val="0"/>
                </c:ext>
                <c:ext xmlns:c16="http://schemas.microsoft.com/office/drawing/2014/chart" uri="{C3380CC4-5D6E-409C-BE32-E72D297353CC}">
                  <c16:uniqueId val="{00000032-902B-48C3-AE72-1AC2F41403F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{93F5A3E8-C13E-43FB-8B49-B750581B6B10}</c15:txfldGUID>
                      <c15:f>Diagramm!$J$51</c15:f>
                      <c15:dlblFieldTableCache>
                        <c:ptCount val="1"/>
                      </c15:dlblFieldTableCache>
                    </c15:dlblFTEntry>
                  </c15:dlblFieldTable>
                  <c15:showDataLabelsRange val="0"/>
                </c:ext>
                <c:ext xmlns:c16="http://schemas.microsoft.com/office/drawing/2014/chart" uri="{C3380CC4-5D6E-409C-BE32-E72D297353CC}">
                  <c16:uniqueId val="{00000033-902B-48C3-AE72-1AC2F41403F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{D396B069-0AC7-4D2A-AF5D-9C7D9680DFF5}</c15:txfldGUID>
                      <c15:f>Diagramm!$J$52</c15:f>
                      <c15:dlblFieldTableCache>
                        <c:ptCount val="1"/>
                      </c15:dlblFieldTableCache>
                    </c15:dlblFTEntry>
                  </c15:dlblFieldTable>
                  <c15:showDataLabelsRange val="0"/>
                </c:ext>
                <c:ext xmlns:c16="http://schemas.microsoft.com/office/drawing/2014/chart" uri="{C3380CC4-5D6E-409C-BE32-E72D297353CC}">
                  <c16:uniqueId val="{00000034-902B-48C3-AE72-1AC2F41403F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{C73A1406-7477-4356-B0CD-F5C913F699CB}</c15:txfldGUID>
                      <c15:f>Diagramm!$J$53</c15:f>
                      <c15:dlblFieldTableCache>
                        <c:ptCount val="1"/>
                      </c15:dlblFieldTableCache>
                    </c15:dlblFTEntry>
                  </c15:dlblFieldTable>
                  <c15:showDataLabelsRange val="0"/>
                </c:ext>
                <c:ext xmlns:c16="http://schemas.microsoft.com/office/drawing/2014/chart" uri="{C3380CC4-5D6E-409C-BE32-E72D297353CC}">
                  <c16:uniqueId val="{00000035-902B-48C3-AE72-1AC2F41403F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{A5790FFC-010F-49F4-A02B-51FED9C2392C}</c15:txfldGUID>
                      <c15:f>Diagramm!$J$54</c15:f>
                      <c15:dlblFieldTableCache>
                        <c:ptCount val="1"/>
                      </c15:dlblFieldTableCache>
                    </c15:dlblFTEntry>
                  </c15:dlblFieldTable>
                  <c15:showDataLabelsRange val="0"/>
                </c:ext>
                <c:ext xmlns:c16="http://schemas.microsoft.com/office/drawing/2014/chart" uri="{C3380CC4-5D6E-409C-BE32-E72D297353CC}">
                  <c16:uniqueId val="{00000036-902B-48C3-AE72-1AC2F41403F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{6FC895FF-0889-4BBC-887B-2AC11516D6BC}</c15:txfldGUID>
                      <c15:f>Diagramm!$J$55</c15:f>
                      <c15:dlblFieldTableCache>
                        <c:ptCount val="1"/>
                      </c15:dlblFieldTableCache>
                    </c15:dlblFTEntry>
                  </c15:dlblFieldTable>
                  <c15:showDataLabelsRange val="0"/>
                </c:ext>
                <c:ext xmlns:c16="http://schemas.microsoft.com/office/drawing/2014/chart" uri="{C3380CC4-5D6E-409C-BE32-E72D297353CC}">
                  <c16:uniqueId val="{00000037-902B-48C3-AE72-1AC2F41403F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{2EF5CFF1-6EB6-4FD5-83C8-8507140753D9}</c15:txfldGUID>
                      <c15:f>Diagramm!$J$56</c15:f>
                      <c15:dlblFieldTableCache>
                        <c:ptCount val="1"/>
                      </c15:dlblFieldTableCache>
                    </c15:dlblFTEntry>
                  </c15:dlblFieldTable>
                  <c15:showDataLabelsRange val="0"/>
                </c:ext>
                <c:ext xmlns:c16="http://schemas.microsoft.com/office/drawing/2014/chart" uri="{C3380CC4-5D6E-409C-BE32-E72D297353CC}">
                  <c16:uniqueId val="{00000038-902B-48C3-AE72-1AC2F41403F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{3CE7FA7C-03BA-4000-BF9E-C37127250479}</c15:txfldGUID>
                      <c15:f>Diagramm!$J$57</c15:f>
                      <c15:dlblFieldTableCache>
                        <c:ptCount val="1"/>
                      </c15:dlblFieldTableCache>
                    </c15:dlblFTEntry>
                  </c15:dlblFieldTable>
                  <c15:showDataLabelsRange val="0"/>
                </c:ext>
                <c:ext xmlns:c16="http://schemas.microsoft.com/office/drawing/2014/chart" uri="{C3380CC4-5D6E-409C-BE32-E72D297353CC}">
                  <c16:uniqueId val="{00000039-902B-48C3-AE72-1AC2F41403F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{7D7438CD-4BC8-42D1-8413-AE14826FB50F}</c15:txfldGUID>
                      <c15:f>Diagramm!$J$58</c15:f>
                      <c15:dlblFieldTableCache>
                        <c:ptCount val="1"/>
                      </c15:dlblFieldTableCache>
                    </c15:dlblFTEntry>
                  </c15:dlblFieldTable>
                  <c15:showDataLabelsRange val="0"/>
                </c:ext>
                <c:ext xmlns:c16="http://schemas.microsoft.com/office/drawing/2014/chart" uri="{C3380CC4-5D6E-409C-BE32-E72D297353CC}">
                  <c16:uniqueId val="{0000003A-902B-48C3-AE72-1AC2F41403F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{F6975663-135A-4B3E-BF80-12D9C3A58591}</c15:txfldGUID>
                      <c15:f>Diagramm!$J$59</c15:f>
                      <c15:dlblFieldTableCache>
                        <c:ptCount val="1"/>
                      </c15:dlblFieldTableCache>
                    </c15:dlblFTEntry>
                  </c15:dlblFieldTable>
                  <c15:showDataLabelsRange val="0"/>
                </c:ext>
                <c:ext xmlns:c16="http://schemas.microsoft.com/office/drawing/2014/chart" uri="{C3380CC4-5D6E-409C-BE32-E72D297353CC}">
                  <c16:uniqueId val="{0000003B-902B-48C3-AE72-1AC2F41403F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{6E77F45C-F866-43AE-A299-3CEF606A87C3}</c15:txfldGUID>
                      <c15:f>Diagramm!$J$60</c15:f>
                      <c15:dlblFieldTableCache>
                        <c:ptCount val="1"/>
                      </c15:dlblFieldTableCache>
                    </c15:dlblFTEntry>
                  </c15:dlblFieldTable>
                  <c15:showDataLabelsRange val="0"/>
                </c:ext>
                <c:ext xmlns:c16="http://schemas.microsoft.com/office/drawing/2014/chart" uri="{C3380CC4-5D6E-409C-BE32-E72D297353CC}">
                  <c16:uniqueId val="{0000003C-902B-48C3-AE72-1AC2F41403F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{C63C9C88-41FD-4A51-ADD2-9DCEB293BD8E}</c15:txfldGUID>
                      <c15:f>Diagramm!$J$61</c15:f>
                      <c15:dlblFieldTableCache>
                        <c:ptCount val="1"/>
                      </c15:dlblFieldTableCache>
                    </c15:dlblFTEntry>
                  </c15:dlblFieldTable>
                  <c15:showDataLabelsRange val="0"/>
                </c:ext>
                <c:ext xmlns:c16="http://schemas.microsoft.com/office/drawing/2014/chart" uri="{C3380CC4-5D6E-409C-BE32-E72D297353CC}">
                  <c16:uniqueId val="{0000003D-902B-48C3-AE72-1AC2F41403F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{06D7A3EB-F8E7-46E8-A3F0-83DA8A36687B}</c15:txfldGUID>
                      <c15:f>Diagramm!$J$62</c15:f>
                      <c15:dlblFieldTableCache>
                        <c:ptCount val="1"/>
                      </c15:dlblFieldTableCache>
                    </c15:dlblFTEntry>
                  </c15:dlblFieldTable>
                  <c15:showDataLabelsRange val="0"/>
                </c:ext>
                <c:ext xmlns:c16="http://schemas.microsoft.com/office/drawing/2014/chart" uri="{C3380CC4-5D6E-409C-BE32-E72D297353CC}">
                  <c16:uniqueId val="{0000003E-902B-48C3-AE72-1AC2F41403F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{331C3744-2C01-4CF0-B79E-D887BDF3F363}</c15:txfldGUID>
                      <c15:f>Diagramm!$J$63</c15:f>
                      <c15:dlblFieldTableCache>
                        <c:ptCount val="1"/>
                      </c15:dlblFieldTableCache>
                    </c15:dlblFTEntry>
                  </c15:dlblFieldTable>
                  <c15:showDataLabelsRange val="0"/>
                </c:ext>
                <c:ext xmlns:c16="http://schemas.microsoft.com/office/drawing/2014/chart" uri="{C3380CC4-5D6E-409C-BE32-E72D297353CC}">
                  <c16:uniqueId val="{0000003F-902B-48C3-AE72-1AC2F41403F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{8E5A6102-A24F-4A77-A2D0-1EE86C266CFB}</c15:txfldGUID>
                      <c15:f>Diagramm!$J$64</c15:f>
                      <c15:dlblFieldTableCache>
                        <c:ptCount val="1"/>
                      </c15:dlblFieldTableCache>
                    </c15:dlblFTEntry>
                  </c15:dlblFieldTable>
                  <c15:showDataLabelsRange val="0"/>
                </c:ext>
                <c:ext xmlns:c16="http://schemas.microsoft.com/office/drawing/2014/chart" uri="{C3380CC4-5D6E-409C-BE32-E72D297353CC}">
                  <c16:uniqueId val="{00000040-902B-48C3-AE72-1AC2F41403F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{03372736-850C-4C51-9AF3-AD99597EA7AE}</c15:txfldGUID>
                      <c15:f>Diagramm!$J$65</c15:f>
                      <c15:dlblFieldTableCache>
                        <c:ptCount val="1"/>
                      </c15:dlblFieldTableCache>
                    </c15:dlblFTEntry>
                  </c15:dlblFieldTable>
                  <c15:showDataLabelsRange val="0"/>
                </c:ext>
                <c:ext xmlns:c16="http://schemas.microsoft.com/office/drawing/2014/chart" uri="{C3380CC4-5D6E-409C-BE32-E72D297353CC}">
                  <c16:uniqueId val="{00000041-902B-48C3-AE72-1AC2F41403F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{1EB74AE4-2546-4712-B21E-4A04233AFD1B}</c15:txfldGUID>
                      <c15:f>Diagramm!$J$66</c15:f>
                      <c15:dlblFieldTableCache>
                        <c:ptCount val="1"/>
                      </c15:dlblFieldTableCache>
                    </c15:dlblFTEntry>
                  </c15:dlblFieldTable>
                  <c15:showDataLabelsRange val="0"/>
                </c:ext>
                <c:ext xmlns:c16="http://schemas.microsoft.com/office/drawing/2014/chart" uri="{C3380CC4-5D6E-409C-BE32-E72D297353CC}">
                  <c16:uniqueId val="{00000042-902B-48C3-AE72-1AC2F41403F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{0176A352-AF40-4422-898D-449FE4AAB770}</c15:txfldGUID>
                      <c15:f>Diagramm!$J$67</c15:f>
                      <c15:dlblFieldTableCache>
                        <c:ptCount val="1"/>
                      </c15:dlblFieldTableCache>
                    </c15:dlblFTEntry>
                  </c15:dlblFieldTable>
                  <c15:showDataLabelsRange val="0"/>
                </c:ext>
                <c:ext xmlns:c16="http://schemas.microsoft.com/office/drawing/2014/chart" uri="{C3380CC4-5D6E-409C-BE32-E72D297353CC}">
                  <c16:uniqueId val="{00000043-902B-48C3-AE72-1AC2F41403F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02B-48C3-AE72-1AC2F41403F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93-464C-9EF0-ADCD82CD495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93-464C-9EF0-ADCD82CD495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93-464C-9EF0-ADCD82CD495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93-464C-9EF0-ADCD82CD495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293-464C-9EF0-ADCD82CD495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93-464C-9EF0-ADCD82CD495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293-464C-9EF0-ADCD82CD495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93-464C-9EF0-ADCD82CD495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293-464C-9EF0-ADCD82CD495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293-464C-9EF0-ADCD82CD495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293-464C-9EF0-ADCD82CD495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293-464C-9EF0-ADCD82CD495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293-464C-9EF0-ADCD82CD495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293-464C-9EF0-ADCD82CD495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293-464C-9EF0-ADCD82CD495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293-464C-9EF0-ADCD82CD495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293-464C-9EF0-ADCD82CD495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293-464C-9EF0-ADCD82CD495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293-464C-9EF0-ADCD82CD495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293-464C-9EF0-ADCD82CD495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293-464C-9EF0-ADCD82CD495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293-464C-9EF0-ADCD82CD495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293-464C-9EF0-ADCD82CD495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293-464C-9EF0-ADCD82CD495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293-464C-9EF0-ADCD82CD495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293-464C-9EF0-ADCD82CD495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293-464C-9EF0-ADCD82CD495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293-464C-9EF0-ADCD82CD495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293-464C-9EF0-ADCD82CD495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293-464C-9EF0-ADCD82CD495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293-464C-9EF0-ADCD82CD495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293-464C-9EF0-ADCD82CD495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293-464C-9EF0-ADCD82CD495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293-464C-9EF0-ADCD82CD495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293-464C-9EF0-ADCD82CD495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293-464C-9EF0-ADCD82CD495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293-464C-9EF0-ADCD82CD495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293-464C-9EF0-ADCD82CD495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293-464C-9EF0-ADCD82CD495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293-464C-9EF0-ADCD82CD495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293-464C-9EF0-ADCD82CD495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293-464C-9EF0-ADCD82CD495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293-464C-9EF0-ADCD82CD495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293-464C-9EF0-ADCD82CD495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293-464C-9EF0-ADCD82CD495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293-464C-9EF0-ADCD82CD495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293-464C-9EF0-ADCD82CD495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293-464C-9EF0-ADCD82CD495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293-464C-9EF0-ADCD82CD495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293-464C-9EF0-ADCD82CD495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293-464C-9EF0-ADCD82CD495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293-464C-9EF0-ADCD82CD495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293-464C-9EF0-ADCD82CD495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293-464C-9EF0-ADCD82CD495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293-464C-9EF0-ADCD82CD495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293-464C-9EF0-ADCD82CD495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293-464C-9EF0-ADCD82CD495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293-464C-9EF0-ADCD82CD495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293-464C-9EF0-ADCD82CD495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293-464C-9EF0-ADCD82CD495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293-464C-9EF0-ADCD82CD495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293-464C-9EF0-ADCD82CD495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293-464C-9EF0-ADCD82CD495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293-464C-9EF0-ADCD82CD495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293-464C-9EF0-ADCD82CD495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293-464C-9EF0-ADCD82CD495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293-464C-9EF0-ADCD82CD495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293-464C-9EF0-ADCD82CD495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293-464C-9EF0-ADCD82CD495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101.12709631550332</c:v>
                </c:pt>
                <c:pt idx="2">
                  <c:v>103.00071096984651</c:v>
                </c:pt>
                <c:pt idx="3">
                  <c:v>101.72305633390491</c:v>
                </c:pt>
                <c:pt idx="4">
                  <c:v>102.72468738237632</c:v>
                </c:pt>
                <c:pt idx="5">
                  <c:v>104.00652419388565</c:v>
                </c:pt>
                <c:pt idx="6">
                  <c:v>106.7353937518297</c:v>
                </c:pt>
                <c:pt idx="7">
                  <c:v>105.64593701643594</c:v>
                </c:pt>
                <c:pt idx="8">
                  <c:v>106.57228890468822</c:v>
                </c:pt>
                <c:pt idx="9">
                  <c:v>107.43799924720841</c:v>
                </c:pt>
                <c:pt idx="10">
                  <c:v>109.51654050437037</c:v>
                </c:pt>
                <c:pt idx="11">
                  <c:v>108.40199071557024</c:v>
                </c:pt>
                <c:pt idx="12">
                  <c:v>108.35180460875749</c:v>
                </c:pt>
                <c:pt idx="13">
                  <c:v>109.42035046631258</c:v>
                </c:pt>
                <c:pt idx="14">
                  <c:v>111.802099452135</c:v>
                </c:pt>
                <c:pt idx="15">
                  <c:v>110.85483668604408</c:v>
                </c:pt>
                <c:pt idx="16">
                  <c:v>111.48634519677137</c:v>
                </c:pt>
                <c:pt idx="17">
                  <c:v>112.64689891681653</c:v>
                </c:pt>
                <c:pt idx="18">
                  <c:v>115.27957843670278</c:v>
                </c:pt>
                <c:pt idx="19">
                  <c:v>114.42432353310193</c:v>
                </c:pt>
                <c:pt idx="20">
                  <c:v>114.29676717828615</c:v>
                </c:pt>
                <c:pt idx="21">
                  <c:v>114.84463217765881</c:v>
                </c:pt>
                <c:pt idx="22">
                  <c:v>117.33929990380996</c:v>
                </c:pt>
                <c:pt idx="23">
                  <c:v>115.98427501986532</c:v>
                </c:pt>
                <c:pt idx="24">
                  <c:v>116.47777173685752</c:v>
                </c:pt>
              </c:numCache>
            </c:numRef>
          </c:val>
          <c:smooth val="0"/>
          <c:extLst>
            <c:ext xmlns:c16="http://schemas.microsoft.com/office/drawing/2014/chart" uri="{C3380CC4-5D6E-409C-BE32-E72D297353CC}">
              <c16:uniqueId val="{00000000-313F-44A2-ACE5-7B1B46E1F25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102.52878289473684</c:v>
                </c:pt>
                <c:pt idx="2">
                  <c:v>105.22203947368421</c:v>
                </c:pt>
                <c:pt idx="3">
                  <c:v>104.72861842105263</c:v>
                </c:pt>
                <c:pt idx="4">
                  <c:v>103.9268092105263</c:v>
                </c:pt>
                <c:pt idx="5">
                  <c:v>103.98848684210526</c:v>
                </c:pt>
                <c:pt idx="6">
                  <c:v>105.75657894736842</c:v>
                </c:pt>
                <c:pt idx="7">
                  <c:v>106.1266447368421</c:v>
                </c:pt>
                <c:pt idx="8">
                  <c:v>105.4893092105263</c:v>
                </c:pt>
                <c:pt idx="9">
                  <c:v>108.05921052631579</c:v>
                </c:pt>
                <c:pt idx="10">
                  <c:v>111.16365131578947</c:v>
                </c:pt>
                <c:pt idx="11">
                  <c:v>109.7861842105263</c:v>
                </c:pt>
                <c:pt idx="12">
                  <c:v>107.58634868421053</c:v>
                </c:pt>
                <c:pt idx="13">
                  <c:v>110.09457236842107</c:v>
                </c:pt>
                <c:pt idx="14">
                  <c:v>113.671875</c:v>
                </c:pt>
                <c:pt idx="15">
                  <c:v>113.11677631578947</c:v>
                </c:pt>
                <c:pt idx="16">
                  <c:v>112.39720394736842</c:v>
                </c:pt>
                <c:pt idx="17">
                  <c:v>116.1389802631579</c:v>
                </c:pt>
                <c:pt idx="18">
                  <c:v>119.9013157894737</c:v>
                </c:pt>
                <c:pt idx="19">
                  <c:v>119.88075657894737</c:v>
                </c:pt>
                <c:pt idx="20">
                  <c:v>118.70888157894737</c:v>
                </c:pt>
                <c:pt idx="21">
                  <c:v>121.40213815789474</c:v>
                </c:pt>
                <c:pt idx="22">
                  <c:v>127.2203947368421</c:v>
                </c:pt>
                <c:pt idx="23">
                  <c:v>125.7606907894737</c:v>
                </c:pt>
                <c:pt idx="24">
                  <c:v>121.95723684210526</c:v>
                </c:pt>
              </c:numCache>
            </c:numRef>
          </c:val>
          <c:smooth val="0"/>
          <c:extLst>
            <c:ext xmlns:c16="http://schemas.microsoft.com/office/drawing/2014/chart" uri="{C3380CC4-5D6E-409C-BE32-E72D297353CC}">
              <c16:uniqueId val="{00000001-313F-44A2-ACE5-7B1B46E1F25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101.32263468829909</c:v>
                </c:pt>
                <c:pt idx="2">
                  <c:v>101.78996561149812</c:v>
                </c:pt>
                <c:pt idx="3">
                  <c:v>100.93466184639803</c:v>
                </c:pt>
                <c:pt idx="4">
                  <c:v>99.400405607971081</c:v>
                </c:pt>
                <c:pt idx="5">
                  <c:v>100.4232431002557</c:v>
                </c:pt>
                <c:pt idx="6">
                  <c:v>98.148311436381277</c:v>
                </c:pt>
                <c:pt idx="7">
                  <c:v>97.275372542103867</c:v>
                </c:pt>
                <c:pt idx="8">
                  <c:v>95.838109514152194</c:v>
                </c:pt>
                <c:pt idx="9">
                  <c:v>97.090203685741997</c:v>
                </c:pt>
                <c:pt idx="10">
                  <c:v>96.261352614407897</c:v>
                </c:pt>
                <c:pt idx="11">
                  <c:v>96.181994533109958</c:v>
                </c:pt>
                <c:pt idx="12">
                  <c:v>94.947535490697462</c:v>
                </c:pt>
                <c:pt idx="13">
                  <c:v>97.575169738118333</c:v>
                </c:pt>
                <c:pt idx="14">
                  <c:v>96.71104840842959</c:v>
                </c:pt>
                <c:pt idx="15">
                  <c:v>95.873379772506823</c:v>
                </c:pt>
                <c:pt idx="16">
                  <c:v>94.259765452781934</c:v>
                </c:pt>
                <c:pt idx="17">
                  <c:v>96.340710695705837</c:v>
                </c:pt>
                <c:pt idx="18">
                  <c:v>94.480204567498461</c:v>
                </c:pt>
                <c:pt idx="19">
                  <c:v>93.977603385944803</c:v>
                </c:pt>
                <c:pt idx="20">
                  <c:v>92.134732386914735</c:v>
                </c:pt>
                <c:pt idx="21">
                  <c:v>92.469799841283844</c:v>
                </c:pt>
                <c:pt idx="22">
                  <c:v>91.367604267701267</c:v>
                </c:pt>
                <c:pt idx="23">
                  <c:v>91.288246186403313</c:v>
                </c:pt>
                <c:pt idx="24">
                  <c:v>89.665814302089757</c:v>
                </c:pt>
              </c:numCache>
            </c:numRef>
          </c:val>
          <c:smooth val="0"/>
          <c:extLst>
            <c:ext xmlns:c16="http://schemas.microsoft.com/office/drawing/2014/chart" uri="{C3380CC4-5D6E-409C-BE32-E72D297353CC}">
              <c16:uniqueId val="{00000002-313F-44A2-ACE5-7B1B46E1F25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13F-44A2-ACE5-7B1B46E1F25E}"/>
                </c:ext>
              </c:extLst>
            </c:dLbl>
            <c:dLbl>
              <c:idx val="1"/>
              <c:delete val="1"/>
              <c:extLst>
                <c:ext xmlns:c15="http://schemas.microsoft.com/office/drawing/2012/chart" uri="{CE6537A1-D6FC-4f65-9D91-7224C49458BB}"/>
                <c:ext xmlns:c16="http://schemas.microsoft.com/office/drawing/2014/chart" uri="{C3380CC4-5D6E-409C-BE32-E72D297353CC}">
                  <c16:uniqueId val="{00000004-313F-44A2-ACE5-7B1B46E1F25E}"/>
                </c:ext>
              </c:extLst>
            </c:dLbl>
            <c:dLbl>
              <c:idx val="2"/>
              <c:delete val="1"/>
              <c:extLst>
                <c:ext xmlns:c15="http://schemas.microsoft.com/office/drawing/2012/chart" uri="{CE6537A1-D6FC-4f65-9D91-7224C49458BB}"/>
                <c:ext xmlns:c16="http://schemas.microsoft.com/office/drawing/2014/chart" uri="{C3380CC4-5D6E-409C-BE32-E72D297353CC}">
                  <c16:uniqueId val="{00000005-313F-44A2-ACE5-7B1B46E1F25E}"/>
                </c:ext>
              </c:extLst>
            </c:dLbl>
            <c:dLbl>
              <c:idx val="3"/>
              <c:delete val="1"/>
              <c:extLst>
                <c:ext xmlns:c15="http://schemas.microsoft.com/office/drawing/2012/chart" uri="{CE6537A1-D6FC-4f65-9D91-7224C49458BB}"/>
                <c:ext xmlns:c16="http://schemas.microsoft.com/office/drawing/2014/chart" uri="{C3380CC4-5D6E-409C-BE32-E72D297353CC}">
                  <c16:uniqueId val="{00000006-313F-44A2-ACE5-7B1B46E1F25E}"/>
                </c:ext>
              </c:extLst>
            </c:dLbl>
            <c:dLbl>
              <c:idx val="4"/>
              <c:delete val="1"/>
              <c:extLst>
                <c:ext xmlns:c15="http://schemas.microsoft.com/office/drawing/2012/chart" uri="{CE6537A1-D6FC-4f65-9D91-7224C49458BB}"/>
                <c:ext xmlns:c16="http://schemas.microsoft.com/office/drawing/2014/chart" uri="{C3380CC4-5D6E-409C-BE32-E72D297353CC}">
                  <c16:uniqueId val="{00000007-313F-44A2-ACE5-7B1B46E1F25E}"/>
                </c:ext>
              </c:extLst>
            </c:dLbl>
            <c:dLbl>
              <c:idx val="5"/>
              <c:delete val="1"/>
              <c:extLst>
                <c:ext xmlns:c15="http://schemas.microsoft.com/office/drawing/2012/chart" uri="{CE6537A1-D6FC-4f65-9D91-7224C49458BB}"/>
                <c:ext xmlns:c16="http://schemas.microsoft.com/office/drawing/2014/chart" uri="{C3380CC4-5D6E-409C-BE32-E72D297353CC}">
                  <c16:uniqueId val="{00000008-313F-44A2-ACE5-7B1B46E1F25E}"/>
                </c:ext>
              </c:extLst>
            </c:dLbl>
            <c:dLbl>
              <c:idx val="6"/>
              <c:delete val="1"/>
              <c:extLst>
                <c:ext xmlns:c15="http://schemas.microsoft.com/office/drawing/2012/chart" uri="{CE6537A1-D6FC-4f65-9D91-7224C49458BB}"/>
                <c:ext xmlns:c16="http://schemas.microsoft.com/office/drawing/2014/chart" uri="{C3380CC4-5D6E-409C-BE32-E72D297353CC}">
                  <c16:uniqueId val="{00000009-313F-44A2-ACE5-7B1B46E1F25E}"/>
                </c:ext>
              </c:extLst>
            </c:dLbl>
            <c:dLbl>
              <c:idx val="7"/>
              <c:delete val="1"/>
              <c:extLst>
                <c:ext xmlns:c15="http://schemas.microsoft.com/office/drawing/2012/chart" uri="{CE6537A1-D6FC-4f65-9D91-7224C49458BB}"/>
                <c:ext xmlns:c16="http://schemas.microsoft.com/office/drawing/2014/chart" uri="{C3380CC4-5D6E-409C-BE32-E72D297353CC}">
                  <c16:uniqueId val="{0000000A-313F-44A2-ACE5-7B1B46E1F25E}"/>
                </c:ext>
              </c:extLst>
            </c:dLbl>
            <c:dLbl>
              <c:idx val="8"/>
              <c:delete val="1"/>
              <c:extLst>
                <c:ext xmlns:c15="http://schemas.microsoft.com/office/drawing/2012/chart" uri="{CE6537A1-D6FC-4f65-9D91-7224C49458BB}"/>
                <c:ext xmlns:c16="http://schemas.microsoft.com/office/drawing/2014/chart" uri="{C3380CC4-5D6E-409C-BE32-E72D297353CC}">
                  <c16:uniqueId val="{0000000B-313F-44A2-ACE5-7B1B46E1F25E}"/>
                </c:ext>
              </c:extLst>
            </c:dLbl>
            <c:dLbl>
              <c:idx val="9"/>
              <c:delete val="1"/>
              <c:extLst>
                <c:ext xmlns:c15="http://schemas.microsoft.com/office/drawing/2012/chart" uri="{CE6537A1-D6FC-4f65-9D91-7224C49458BB}"/>
                <c:ext xmlns:c16="http://schemas.microsoft.com/office/drawing/2014/chart" uri="{C3380CC4-5D6E-409C-BE32-E72D297353CC}">
                  <c16:uniqueId val="{0000000C-313F-44A2-ACE5-7B1B46E1F25E}"/>
                </c:ext>
              </c:extLst>
            </c:dLbl>
            <c:dLbl>
              <c:idx val="10"/>
              <c:delete val="1"/>
              <c:extLst>
                <c:ext xmlns:c15="http://schemas.microsoft.com/office/drawing/2012/chart" uri="{CE6537A1-D6FC-4f65-9D91-7224C49458BB}"/>
                <c:ext xmlns:c16="http://schemas.microsoft.com/office/drawing/2014/chart" uri="{C3380CC4-5D6E-409C-BE32-E72D297353CC}">
                  <c16:uniqueId val="{0000000D-313F-44A2-ACE5-7B1B46E1F25E}"/>
                </c:ext>
              </c:extLst>
            </c:dLbl>
            <c:dLbl>
              <c:idx val="11"/>
              <c:delete val="1"/>
              <c:extLst>
                <c:ext xmlns:c15="http://schemas.microsoft.com/office/drawing/2012/chart" uri="{CE6537A1-D6FC-4f65-9D91-7224C49458BB}"/>
                <c:ext xmlns:c16="http://schemas.microsoft.com/office/drawing/2014/chart" uri="{C3380CC4-5D6E-409C-BE32-E72D297353CC}">
                  <c16:uniqueId val="{0000000E-313F-44A2-ACE5-7B1B46E1F25E}"/>
                </c:ext>
              </c:extLst>
            </c:dLbl>
            <c:dLbl>
              <c:idx val="12"/>
              <c:delete val="1"/>
              <c:extLst>
                <c:ext xmlns:c15="http://schemas.microsoft.com/office/drawing/2012/chart" uri="{CE6537A1-D6FC-4f65-9D91-7224C49458BB}"/>
                <c:ext xmlns:c16="http://schemas.microsoft.com/office/drawing/2014/chart" uri="{C3380CC4-5D6E-409C-BE32-E72D297353CC}">
                  <c16:uniqueId val="{0000000F-313F-44A2-ACE5-7B1B46E1F25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13F-44A2-ACE5-7B1B46E1F25E}"/>
                </c:ext>
              </c:extLst>
            </c:dLbl>
            <c:dLbl>
              <c:idx val="14"/>
              <c:delete val="1"/>
              <c:extLst>
                <c:ext xmlns:c15="http://schemas.microsoft.com/office/drawing/2012/chart" uri="{CE6537A1-D6FC-4f65-9D91-7224C49458BB}"/>
                <c:ext xmlns:c16="http://schemas.microsoft.com/office/drawing/2014/chart" uri="{C3380CC4-5D6E-409C-BE32-E72D297353CC}">
                  <c16:uniqueId val="{00000011-313F-44A2-ACE5-7B1B46E1F25E}"/>
                </c:ext>
              </c:extLst>
            </c:dLbl>
            <c:dLbl>
              <c:idx val="15"/>
              <c:delete val="1"/>
              <c:extLst>
                <c:ext xmlns:c15="http://schemas.microsoft.com/office/drawing/2012/chart" uri="{CE6537A1-D6FC-4f65-9D91-7224C49458BB}"/>
                <c:ext xmlns:c16="http://schemas.microsoft.com/office/drawing/2014/chart" uri="{C3380CC4-5D6E-409C-BE32-E72D297353CC}">
                  <c16:uniqueId val="{00000012-313F-44A2-ACE5-7B1B46E1F25E}"/>
                </c:ext>
              </c:extLst>
            </c:dLbl>
            <c:dLbl>
              <c:idx val="16"/>
              <c:delete val="1"/>
              <c:extLst>
                <c:ext xmlns:c15="http://schemas.microsoft.com/office/drawing/2012/chart" uri="{CE6537A1-D6FC-4f65-9D91-7224C49458BB}"/>
                <c:ext xmlns:c16="http://schemas.microsoft.com/office/drawing/2014/chart" uri="{C3380CC4-5D6E-409C-BE32-E72D297353CC}">
                  <c16:uniqueId val="{00000013-313F-44A2-ACE5-7B1B46E1F25E}"/>
                </c:ext>
              </c:extLst>
            </c:dLbl>
            <c:dLbl>
              <c:idx val="17"/>
              <c:delete val="1"/>
              <c:extLst>
                <c:ext xmlns:c15="http://schemas.microsoft.com/office/drawing/2012/chart" uri="{CE6537A1-D6FC-4f65-9D91-7224C49458BB}"/>
                <c:ext xmlns:c16="http://schemas.microsoft.com/office/drawing/2014/chart" uri="{C3380CC4-5D6E-409C-BE32-E72D297353CC}">
                  <c16:uniqueId val="{00000014-313F-44A2-ACE5-7B1B46E1F25E}"/>
                </c:ext>
              </c:extLst>
            </c:dLbl>
            <c:dLbl>
              <c:idx val="18"/>
              <c:delete val="1"/>
              <c:extLst>
                <c:ext xmlns:c15="http://schemas.microsoft.com/office/drawing/2012/chart" uri="{CE6537A1-D6FC-4f65-9D91-7224C49458BB}"/>
                <c:ext xmlns:c16="http://schemas.microsoft.com/office/drawing/2014/chart" uri="{C3380CC4-5D6E-409C-BE32-E72D297353CC}">
                  <c16:uniqueId val="{00000015-313F-44A2-ACE5-7B1B46E1F25E}"/>
                </c:ext>
              </c:extLst>
            </c:dLbl>
            <c:dLbl>
              <c:idx val="19"/>
              <c:delete val="1"/>
              <c:extLst>
                <c:ext xmlns:c15="http://schemas.microsoft.com/office/drawing/2012/chart" uri="{CE6537A1-D6FC-4f65-9D91-7224C49458BB}"/>
                <c:ext xmlns:c16="http://schemas.microsoft.com/office/drawing/2014/chart" uri="{C3380CC4-5D6E-409C-BE32-E72D297353CC}">
                  <c16:uniqueId val="{00000016-313F-44A2-ACE5-7B1B46E1F25E}"/>
                </c:ext>
              </c:extLst>
            </c:dLbl>
            <c:dLbl>
              <c:idx val="20"/>
              <c:delete val="1"/>
              <c:extLst>
                <c:ext xmlns:c15="http://schemas.microsoft.com/office/drawing/2012/chart" uri="{CE6537A1-D6FC-4f65-9D91-7224C49458BB}"/>
                <c:ext xmlns:c16="http://schemas.microsoft.com/office/drawing/2014/chart" uri="{C3380CC4-5D6E-409C-BE32-E72D297353CC}">
                  <c16:uniqueId val="{00000017-313F-44A2-ACE5-7B1B46E1F25E}"/>
                </c:ext>
              </c:extLst>
            </c:dLbl>
            <c:dLbl>
              <c:idx val="21"/>
              <c:delete val="1"/>
              <c:extLst>
                <c:ext xmlns:c15="http://schemas.microsoft.com/office/drawing/2012/chart" uri="{CE6537A1-D6FC-4f65-9D91-7224C49458BB}"/>
                <c:ext xmlns:c16="http://schemas.microsoft.com/office/drawing/2014/chart" uri="{C3380CC4-5D6E-409C-BE32-E72D297353CC}">
                  <c16:uniqueId val="{00000018-313F-44A2-ACE5-7B1B46E1F25E}"/>
                </c:ext>
              </c:extLst>
            </c:dLbl>
            <c:dLbl>
              <c:idx val="22"/>
              <c:delete val="1"/>
              <c:extLst>
                <c:ext xmlns:c15="http://schemas.microsoft.com/office/drawing/2012/chart" uri="{CE6537A1-D6FC-4f65-9D91-7224C49458BB}"/>
                <c:ext xmlns:c16="http://schemas.microsoft.com/office/drawing/2014/chart" uri="{C3380CC4-5D6E-409C-BE32-E72D297353CC}">
                  <c16:uniqueId val="{00000019-313F-44A2-ACE5-7B1B46E1F25E}"/>
                </c:ext>
              </c:extLst>
            </c:dLbl>
            <c:dLbl>
              <c:idx val="23"/>
              <c:delete val="1"/>
              <c:extLst>
                <c:ext xmlns:c15="http://schemas.microsoft.com/office/drawing/2012/chart" uri="{CE6537A1-D6FC-4f65-9D91-7224C49458BB}"/>
                <c:ext xmlns:c16="http://schemas.microsoft.com/office/drawing/2014/chart" uri="{C3380CC4-5D6E-409C-BE32-E72D297353CC}">
                  <c16:uniqueId val="{0000001A-313F-44A2-ACE5-7B1B46E1F25E}"/>
                </c:ext>
              </c:extLst>
            </c:dLbl>
            <c:dLbl>
              <c:idx val="24"/>
              <c:delete val="1"/>
              <c:extLst>
                <c:ext xmlns:c15="http://schemas.microsoft.com/office/drawing/2012/chart" uri="{CE6537A1-D6FC-4f65-9D91-7224C49458BB}"/>
                <c:ext xmlns:c16="http://schemas.microsoft.com/office/drawing/2014/chart" uri="{C3380CC4-5D6E-409C-BE32-E72D297353CC}">
                  <c16:uniqueId val="{0000001B-313F-44A2-ACE5-7B1B46E1F25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13F-44A2-ACE5-7B1B46E1F25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Limburg-Weilburg (06533)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55702</v>
      </c>
      <c r="F11" s="238">
        <v>55466</v>
      </c>
      <c r="G11" s="238">
        <v>56114</v>
      </c>
      <c r="H11" s="238">
        <v>54921</v>
      </c>
      <c r="I11" s="265">
        <v>54659</v>
      </c>
      <c r="J11" s="263">
        <v>1043</v>
      </c>
      <c r="K11" s="266">
        <v>1.9081944419034378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16.735485260852393</v>
      </c>
      <c r="E13" s="115">
        <v>9322</v>
      </c>
      <c r="F13" s="114">
        <v>9131</v>
      </c>
      <c r="G13" s="114">
        <v>9563</v>
      </c>
      <c r="H13" s="114">
        <v>9483</v>
      </c>
      <c r="I13" s="140">
        <v>9250</v>
      </c>
      <c r="J13" s="115">
        <v>72</v>
      </c>
      <c r="K13" s="116">
        <v>0.77837837837837842</v>
      </c>
    </row>
    <row r="14" spans="1:255" ht="14.1" customHeight="1" x14ac:dyDescent="0.2">
      <c r="A14" s="306" t="s">
        <v>230</v>
      </c>
      <c r="B14" s="307"/>
      <c r="C14" s="308"/>
      <c r="D14" s="113">
        <v>63.022871710171984</v>
      </c>
      <c r="E14" s="115">
        <v>35105</v>
      </c>
      <c r="F14" s="114">
        <v>35018</v>
      </c>
      <c r="G14" s="114">
        <v>35276</v>
      </c>
      <c r="H14" s="114">
        <v>34390</v>
      </c>
      <c r="I14" s="140">
        <v>34395</v>
      </c>
      <c r="J14" s="115">
        <v>710</v>
      </c>
      <c r="K14" s="116">
        <v>2.0642535252216891</v>
      </c>
    </row>
    <row r="15" spans="1:255" ht="14.1" customHeight="1" x14ac:dyDescent="0.2">
      <c r="A15" s="306" t="s">
        <v>231</v>
      </c>
      <c r="B15" s="307"/>
      <c r="C15" s="308"/>
      <c r="D15" s="113">
        <v>9.9852788050698358</v>
      </c>
      <c r="E15" s="115">
        <v>5562</v>
      </c>
      <c r="F15" s="114">
        <v>5609</v>
      </c>
      <c r="G15" s="114">
        <v>5581</v>
      </c>
      <c r="H15" s="114">
        <v>5468</v>
      </c>
      <c r="I15" s="140">
        <v>5462</v>
      </c>
      <c r="J15" s="115">
        <v>100</v>
      </c>
      <c r="K15" s="116">
        <v>1.8308311973636031</v>
      </c>
    </row>
    <row r="16" spans="1:255" ht="14.1" customHeight="1" x14ac:dyDescent="0.2">
      <c r="A16" s="306" t="s">
        <v>232</v>
      </c>
      <c r="B16" s="307"/>
      <c r="C16" s="308"/>
      <c r="D16" s="113">
        <v>9.2833291443754256</v>
      </c>
      <c r="E16" s="115">
        <v>5171</v>
      </c>
      <c r="F16" s="114">
        <v>5166</v>
      </c>
      <c r="G16" s="114">
        <v>5144</v>
      </c>
      <c r="H16" s="114">
        <v>5026</v>
      </c>
      <c r="I16" s="140">
        <v>4992</v>
      </c>
      <c r="J16" s="115">
        <v>179</v>
      </c>
      <c r="K16" s="116">
        <v>3.5857371794871793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0.54037556999748659</v>
      </c>
      <c r="E18" s="115">
        <v>301</v>
      </c>
      <c r="F18" s="114">
        <v>286</v>
      </c>
      <c r="G18" s="114">
        <v>302</v>
      </c>
      <c r="H18" s="114">
        <v>288</v>
      </c>
      <c r="I18" s="140">
        <v>291</v>
      </c>
      <c r="J18" s="115">
        <v>10</v>
      </c>
      <c r="K18" s="116">
        <v>3.4364261168384878</v>
      </c>
    </row>
    <row r="19" spans="1:255" ht="14.1" customHeight="1" x14ac:dyDescent="0.2">
      <c r="A19" s="306" t="s">
        <v>235</v>
      </c>
      <c r="B19" s="307" t="s">
        <v>236</v>
      </c>
      <c r="C19" s="308"/>
      <c r="D19" s="113">
        <v>0.26569961581271767</v>
      </c>
      <c r="E19" s="115">
        <v>148</v>
      </c>
      <c r="F19" s="114">
        <v>139</v>
      </c>
      <c r="G19" s="114">
        <v>154</v>
      </c>
      <c r="H19" s="114">
        <v>148</v>
      </c>
      <c r="I19" s="140">
        <v>143</v>
      </c>
      <c r="J19" s="115">
        <v>5</v>
      </c>
      <c r="K19" s="116">
        <v>3.4965034965034967</v>
      </c>
    </row>
    <row r="20" spans="1:255" ht="14.1" customHeight="1" x14ac:dyDescent="0.2">
      <c r="A20" s="306">
        <v>12</v>
      </c>
      <c r="B20" s="307" t="s">
        <v>237</v>
      </c>
      <c r="C20" s="308"/>
      <c r="D20" s="113">
        <v>0.75939822627553766</v>
      </c>
      <c r="E20" s="115">
        <v>423</v>
      </c>
      <c r="F20" s="114">
        <v>373</v>
      </c>
      <c r="G20" s="114">
        <v>451</v>
      </c>
      <c r="H20" s="114">
        <v>422</v>
      </c>
      <c r="I20" s="140">
        <v>373</v>
      </c>
      <c r="J20" s="115">
        <v>50</v>
      </c>
      <c r="K20" s="116">
        <v>13.404825737265416</v>
      </c>
    </row>
    <row r="21" spans="1:255" ht="14.1" customHeight="1" x14ac:dyDescent="0.2">
      <c r="A21" s="306">
        <v>21</v>
      </c>
      <c r="B21" s="307" t="s">
        <v>238</v>
      </c>
      <c r="C21" s="308"/>
      <c r="D21" s="113">
        <v>0.35366773185882017</v>
      </c>
      <c r="E21" s="115">
        <v>197</v>
      </c>
      <c r="F21" s="114">
        <v>201</v>
      </c>
      <c r="G21" s="114">
        <v>204</v>
      </c>
      <c r="H21" s="114">
        <v>200</v>
      </c>
      <c r="I21" s="140">
        <v>198</v>
      </c>
      <c r="J21" s="115">
        <v>-1</v>
      </c>
      <c r="K21" s="116">
        <v>-0.50505050505050508</v>
      </c>
    </row>
    <row r="22" spans="1:255" ht="14.1" customHeight="1" x14ac:dyDescent="0.2">
      <c r="A22" s="306">
        <v>22</v>
      </c>
      <c r="B22" s="307" t="s">
        <v>239</v>
      </c>
      <c r="C22" s="308"/>
      <c r="D22" s="113">
        <v>1.818606154177588</v>
      </c>
      <c r="E22" s="115">
        <v>1013</v>
      </c>
      <c r="F22" s="114">
        <v>1045</v>
      </c>
      <c r="G22" s="114">
        <v>1065</v>
      </c>
      <c r="H22" s="114">
        <v>1057</v>
      </c>
      <c r="I22" s="140">
        <v>1078</v>
      </c>
      <c r="J22" s="115">
        <v>-65</v>
      </c>
      <c r="K22" s="116">
        <v>-6.0296846011131722</v>
      </c>
    </row>
    <row r="23" spans="1:255" ht="14.1" customHeight="1" x14ac:dyDescent="0.2">
      <c r="A23" s="306">
        <v>23</v>
      </c>
      <c r="B23" s="307" t="s">
        <v>240</v>
      </c>
      <c r="C23" s="308"/>
      <c r="D23" s="113">
        <v>1.0197120390650245</v>
      </c>
      <c r="E23" s="115">
        <v>568</v>
      </c>
      <c r="F23" s="114">
        <v>596</v>
      </c>
      <c r="G23" s="114">
        <v>620</v>
      </c>
      <c r="H23" s="114">
        <v>612</v>
      </c>
      <c r="I23" s="140">
        <v>629</v>
      </c>
      <c r="J23" s="115">
        <v>-61</v>
      </c>
      <c r="K23" s="116">
        <v>-9.6979332273449916</v>
      </c>
    </row>
    <row r="24" spans="1:255" ht="14.1" customHeight="1" x14ac:dyDescent="0.2">
      <c r="A24" s="306">
        <v>24</v>
      </c>
      <c r="B24" s="307" t="s">
        <v>241</v>
      </c>
      <c r="C24" s="308"/>
      <c r="D24" s="113">
        <v>3.2620013644034325</v>
      </c>
      <c r="E24" s="115">
        <v>1817</v>
      </c>
      <c r="F24" s="114">
        <v>1848</v>
      </c>
      <c r="G24" s="114">
        <v>1944</v>
      </c>
      <c r="H24" s="114">
        <v>1958</v>
      </c>
      <c r="I24" s="140">
        <v>1963</v>
      </c>
      <c r="J24" s="115">
        <v>-146</v>
      </c>
      <c r="K24" s="116">
        <v>-7.4375955170657155</v>
      </c>
    </row>
    <row r="25" spans="1:255" ht="14.1" customHeight="1" x14ac:dyDescent="0.2">
      <c r="A25" s="306">
        <v>25</v>
      </c>
      <c r="B25" s="307" t="s">
        <v>242</v>
      </c>
      <c r="C25" s="308"/>
      <c r="D25" s="113">
        <v>4.737711392768662</v>
      </c>
      <c r="E25" s="115">
        <v>2639</v>
      </c>
      <c r="F25" s="114">
        <v>2621</v>
      </c>
      <c r="G25" s="114">
        <v>2652</v>
      </c>
      <c r="H25" s="114">
        <v>2585</v>
      </c>
      <c r="I25" s="140">
        <v>2564</v>
      </c>
      <c r="J25" s="115">
        <v>75</v>
      </c>
      <c r="K25" s="116">
        <v>2.9251170046801871</v>
      </c>
    </row>
    <row r="26" spans="1:255" ht="14.1" customHeight="1" x14ac:dyDescent="0.2">
      <c r="A26" s="306">
        <v>26</v>
      </c>
      <c r="B26" s="307" t="s">
        <v>243</v>
      </c>
      <c r="C26" s="308"/>
      <c r="D26" s="113">
        <v>2.8724282790564075</v>
      </c>
      <c r="E26" s="115">
        <v>1600</v>
      </c>
      <c r="F26" s="114">
        <v>1612</v>
      </c>
      <c r="G26" s="114">
        <v>1622</v>
      </c>
      <c r="H26" s="114">
        <v>1585</v>
      </c>
      <c r="I26" s="140">
        <v>1580</v>
      </c>
      <c r="J26" s="115">
        <v>20</v>
      </c>
      <c r="K26" s="116">
        <v>1.2658227848101267</v>
      </c>
    </row>
    <row r="27" spans="1:255" ht="14.1" customHeight="1" x14ac:dyDescent="0.2">
      <c r="A27" s="306">
        <v>27</v>
      </c>
      <c r="B27" s="307" t="s">
        <v>244</v>
      </c>
      <c r="C27" s="308"/>
      <c r="D27" s="113">
        <v>2.3751391332447667</v>
      </c>
      <c r="E27" s="115">
        <v>1323</v>
      </c>
      <c r="F27" s="114">
        <v>1324</v>
      </c>
      <c r="G27" s="114">
        <v>1309</v>
      </c>
      <c r="H27" s="114">
        <v>1291</v>
      </c>
      <c r="I27" s="140">
        <v>1294</v>
      </c>
      <c r="J27" s="115">
        <v>29</v>
      </c>
      <c r="K27" s="116">
        <v>2.2411128284389492</v>
      </c>
    </row>
    <row r="28" spans="1:255" ht="14.1" customHeight="1" x14ac:dyDescent="0.2">
      <c r="A28" s="306">
        <v>28</v>
      </c>
      <c r="B28" s="307" t="s">
        <v>245</v>
      </c>
      <c r="C28" s="308"/>
      <c r="D28" s="113">
        <v>0.18670783813866648</v>
      </c>
      <c r="E28" s="115">
        <v>104</v>
      </c>
      <c r="F28" s="114">
        <v>101</v>
      </c>
      <c r="G28" s="114">
        <v>115</v>
      </c>
      <c r="H28" s="114">
        <v>113</v>
      </c>
      <c r="I28" s="140">
        <v>115</v>
      </c>
      <c r="J28" s="115">
        <v>-11</v>
      </c>
      <c r="K28" s="116">
        <v>-9.5652173913043477</v>
      </c>
    </row>
    <row r="29" spans="1:255" ht="14.1" customHeight="1" x14ac:dyDescent="0.2">
      <c r="A29" s="306">
        <v>29</v>
      </c>
      <c r="B29" s="307" t="s">
        <v>246</v>
      </c>
      <c r="C29" s="308"/>
      <c r="D29" s="113">
        <v>2.4182255574306128</v>
      </c>
      <c r="E29" s="115">
        <v>1347</v>
      </c>
      <c r="F29" s="114">
        <v>1355</v>
      </c>
      <c r="G29" s="114">
        <v>1374</v>
      </c>
      <c r="H29" s="114">
        <v>1337</v>
      </c>
      <c r="I29" s="140">
        <v>1337</v>
      </c>
      <c r="J29" s="115">
        <v>10</v>
      </c>
      <c r="K29" s="116">
        <v>0.74794315632011965</v>
      </c>
    </row>
    <row r="30" spans="1:255" ht="14.1" customHeight="1" x14ac:dyDescent="0.2">
      <c r="A30" s="306" t="s">
        <v>247</v>
      </c>
      <c r="B30" s="307" t="s">
        <v>248</v>
      </c>
      <c r="C30" s="308"/>
      <c r="D30" s="113">
        <v>0.78453197371728123</v>
      </c>
      <c r="E30" s="115">
        <v>437</v>
      </c>
      <c r="F30" s="114">
        <v>444</v>
      </c>
      <c r="G30" s="114">
        <v>466</v>
      </c>
      <c r="H30" s="114">
        <v>441</v>
      </c>
      <c r="I30" s="140">
        <v>439</v>
      </c>
      <c r="J30" s="115">
        <v>-2</v>
      </c>
      <c r="K30" s="116">
        <v>-0.45558086560364464</v>
      </c>
    </row>
    <row r="31" spans="1:255" ht="14.1" customHeight="1" x14ac:dyDescent="0.2">
      <c r="A31" s="306" t="s">
        <v>249</v>
      </c>
      <c r="B31" s="307" t="s">
        <v>250</v>
      </c>
      <c r="C31" s="308"/>
      <c r="D31" s="113">
        <v>1.5116153818534344</v>
      </c>
      <c r="E31" s="115">
        <v>842</v>
      </c>
      <c r="F31" s="114">
        <v>844</v>
      </c>
      <c r="G31" s="114">
        <v>840</v>
      </c>
      <c r="H31" s="114">
        <v>830</v>
      </c>
      <c r="I31" s="140">
        <v>832</v>
      </c>
      <c r="J31" s="115">
        <v>10</v>
      </c>
      <c r="K31" s="116">
        <v>1.2019230769230769</v>
      </c>
    </row>
    <row r="32" spans="1:255" ht="14.1" customHeight="1" x14ac:dyDescent="0.2">
      <c r="A32" s="306">
        <v>31</v>
      </c>
      <c r="B32" s="307" t="s">
        <v>251</v>
      </c>
      <c r="C32" s="308"/>
      <c r="D32" s="113">
        <v>1.0053498976697426</v>
      </c>
      <c r="E32" s="115">
        <v>560</v>
      </c>
      <c r="F32" s="114">
        <v>550</v>
      </c>
      <c r="G32" s="114">
        <v>552</v>
      </c>
      <c r="H32" s="114">
        <v>542</v>
      </c>
      <c r="I32" s="140">
        <v>544</v>
      </c>
      <c r="J32" s="115">
        <v>16</v>
      </c>
      <c r="K32" s="116">
        <v>2.9411764705882355</v>
      </c>
    </row>
    <row r="33" spans="1:11" ht="14.1" customHeight="1" x14ac:dyDescent="0.2">
      <c r="A33" s="306">
        <v>32</v>
      </c>
      <c r="B33" s="307" t="s">
        <v>252</v>
      </c>
      <c r="C33" s="308"/>
      <c r="D33" s="113">
        <v>4.2781228681196364</v>
      </c>
      <c r="E33" s="115">
        <v>2383</v>
      </c>
      <c r="F33" s="114">
        <v>2211</v>
      </c>
      <c r="G33" s="114">
        <v>2613</v>
      </c>
      <c r="H33" s="114">
        <v>2571</v>
      </c>
      <c r="I33" s="140">
        <v>2388</v>
      </c>
      <c r="J33" s="115">
        <v>-5</v>
      </c>
      <c r="K33" s="116">
        <v>-0.20938023450586266</v>
      </c>
    </row>
    <row r="34" spans="1:11" ht="14.1" customHeight="1" x14ac:dyDescent="0.2">
      <c r="A34" s="306">
        <v>33</v>
      </c>
      <c r="B34" s="307" t="s">
        <v>253</v>
      </c>
      <c r="C34" s="308"/>
      <c r="D34" s="113">
        <v>2.0430146134788698</v>
      </c>
      <c r="E34" s="115">
        <v>1138</v>
      </c>
      <c r="F34" s="114">
        <v>1112</v>
      </c>
      <c r="G34" s="114">
        <v>1197</v>
      </c>
      <c r="H34" s="114">
        <v>1163</v>
      </c>
      <c r="I34" s="140">
        <v>1123</v>
      </c>
      <c r="J34" s="115">
        <v>15</v>
      </c>
      <c r="K34" s="116">
        <v>1.3357079252003561</v>
      </c>
    </row>
    <row r="35" spans="1:11" ht="14.1" customHeight="1" x14ac:dyDescent="0.2">
      <c r="A35" s="306">
        <v>34</v>
      </c>
      <c r="B35" s="307" t="s">
        <v>254</v>
      </c>
      <c r="C35" s="308"/>
      <c r="D35" s="113">
        <v>2.2746041434777924</v>
      </c>
      <c r="E35" s="115">
        <v>1267</v>
      </c>
      <c r="F35" s="114">
        <v>1284</v>
      </c>
      <c r="G35" s="114">
        <v>1285</v>
      </c>
      <c r="H35" s="114">
        <v>1271</v>
      </c>
      <c r="I35" s="140">
        <v>1259</v>
      </c>
      <c r="J35" s="115">
        <v>8</v>
      </c>
      <c r="K35" s="116">
        <v>0.63542494042891184</v>
      </c>
    </row>
    <row r="36" spans="1:11" ht="14.1" customHeight="1" x14ac:dyDescent="0.2">
      <c r="A36" s="306">
        <v>41</v>
      </c>
      <c r="B36" s="307" t="s">
        <v>255</v>
      </c>
      <c r="C36" s="308"/>
      <c r="D36" s="113">
        <v>0.79709884743815307</v>
      </c>
      <c r="E36" s="115">
        <v>444</v>
      </c>
      <c r="F36" s="114">
        <v>448</v>
      </c>
      <c r="G36" s="114">
        <v>445</v>
      </c>
      <c r="H36" s="114">
        <v>444</v>
      </c>
      <c r="I36" s="140">
        <v>446</v>
      </c>
      <c r="J36" s="115">
        <v>-2</v>
      </c>
      <c r="K36" s="116">
        <v>-0.44843049327354262</v>
      </c>
    </row>
    <row r="37" spans="1:11" ht="14.1" customHeight="1" x14ac:dyDescent="0.2">
      <c r="A37" s="306">
        <v>42</v>
      </c>
      <c r="B37" s="307" t="s">
        <v>256</v>
      </c>
      <c r="C37" s="308"/>
      <c r="D37" s="113">
        <v>0.16695989372015368</v>
      </c>
      <c r="E37" s="115">
        <v>93</v>
      </c>
      <c r="F37" s="114">
        <v>96</v>
      </c>
      <c r="G37" s="114">
        <v>95</v>
      </c>
      <c r="H37" s="114">
        <v>93</v>
      </c>
      <c r="I37" s="140">
        <v>95</v>
      </c>
      <c r="J37" s="115">
        <v>-2</v>
      </c>
      <c r="K37" s="116">
        <v>-2.1052631578947367</v>
      </c>
    </row>
    <row r="38" spans="1:11" ht="14.1" customHeight="1" x14ac:dyDescent="0.2">
      <c r="A38" s="306">
        <v>43</v>
      </c>
      <c r="B38" s="307" t="s">
        <v>257</v>
      </c>
      <c r="C38" s="308"/>
      <c r="D38" s="113">
        <v>1.5098201141790242</v>
      </c>
      <c r="E38" s="115">
        <v>841</v>
      </c>
      <c r="F38" s="114">
        <v>829</v>
      </c>
      <c r="G38" s="114">
        <v>830</v>
      </c>
      <c r="H38" s="114">
        <v>772</v>
      </c>
      <c r="I38" s="140">
        <v>774</v>
      </c>
      <c r="J38" s="115">
        <v>67</v>
      </c>
      <c r="K38" s="116">
        <v>8.6563307493540051</v>
      </c>
    </row>
    <row r="39" spans="1:11" ht="14.1" customHeight="1" x14ac:dyDescent="0.2">
      <c r="A39" s="306">
        <v>51</v>
      </c>
      <c r="B39" s="307" t="s">
        <v>258</v>
      </c>
      <c r="C39" s="308"/>
      <c r="D39" s="113">
        <v>5.0824027862554306</v>
      </c>
      <c r="E39" s="115">
        <v>2831</v>
      </c>
      <c r="F39" s="114">
        <v>2747</v>
      </c>
      <c r="G39" s="114">
        <v>2727</v>
      </c>
      <c r="H39" s="114">
        <v>2711</v>
      </c>
      <c r="I39" s="140">
        <v>2647</v>
      </c>
      <c r="J39" s="115">
        <v>184</v>
      </c>
      <c r="K39" s="116">
        <v>6.9512655836796373</v>
      </c>
    </row>
    <row r="40" spans="1:11" ht="14.1" customHeight="1" x14ac:dyDescent="0.2">
      <c r="A40" s="306" t="s">
        <v>259</v>
      </c>
      <c r="B40" s="307" t="s">
        <v>260</v>
      </c>
      <c r="C40" s="308"/>
      <c r="D40" s="113">
        <v>4.3194140246310724</v>
      </c>
      <c r="E40" s="115">
        <v>2406</v>
      </c>
      <c r="F40" s="114">
        <v>2325</v>
      </c>
      <c r="G40" s="114">
        <v>2312</v>
      </c>
      <c r="H40" s="114">
        <v>2323</v>
      </c>
      <c r="I40" s="140">
        <v>2267</v>
      </c>
      <c r="J40" s="115">
        <v>139</v>
      </c>
      <c r="K40" s="116">
        <v>6.1314512571680639</v>
      </c>
    </row>
    <row r="41" spans="1:11" ht="14.1" customHeight="1" x14ac:dyDescent="0.2">
      <c r="A41" s="306"/>
      <c r="B41" s="307" t="s">
        <v>261</v>
      </c>
      <c r="C41" s="308"/>
      <c r="D41" s="113">
        <v>3.6605507881225092</v>
      </c>
      <c r="E41" s="115">
        <v>2039</v>
      </c>
      <c r="F41" s="114">
        <v>1961</v>
      </c>
      <c r="G41" s="114">
        <v>1940</v>
      </c>
      <c r="H41" s="114">
        <v>1924</v>
      </c>
      <c r="I41" s="140">
        <v>1856</v>
      </c>
      <c r="J41" s="115">
        <v>183</v>
      </c>
      <c r="K41" s="116">
        <v>9.8599137931034484</v>
      </c>
    </row>
    <row r="42" spans="1:11" ht="14.1" customHeight="1" x14ac:dyDescent="0.2">
      <c r="A42" s="306">
        <v>52</v>
      </c>
      <c r="B42" s="307" t="s">
        <v>262</v>
      </c>
      <c r="C42" s="308"/>
      <c r="D42" s="113">
        <v>4.9100570895120459</v>
      </c>
      <c r="E42" s="115">
        <v>2735</v>
      </c>
      <c r="F42" s="114">
        <v>2702</v>
      </c>
      <c r="G42" s="114">
        <v>2690</v>
      </c>
      <c r="H42" s="114">
        <v>2643</v>
      </c>
      <c r="I42" s="140">
        <v>2645</v>
      </c>
      <c r="J42" s="115">
        <v>90</v>
      </c>
      <c r="K42" s="116">
        <v>3.4026465028355388</v>
      </c>
    </row>
    <row r="43" spans="1:11" ht="14.1" customHeight="1" x14ac:dyDescent="0.2">
      <c r="A43" s="306" t="s">
        <v>263</v>
      </c>
      <c r="B43" s="307" t="s">
        <v>264</v>
      </c>
      <c r="C43" s="308"/>
      <c r="D43" s="113">
        <v>3.9262504039352266</v>
      </c>
      <c r="E43" s="115">
        <v>2187</v>
      </c>
      <c r="F43" s="114">
        <v>2169</v>
      </c>
      <c r="G43" s="114">
        <v>2152</v>
      </c>
      <c r="H43" s="114">
        <v>2111</v>
      </c>
      <c r="I43" s="140">
        <v>2128</v>
      </c>
      <c r="J43" s="115">
        <v>59</v>
      </c>
      <c r="K43" s="116">
        <v>2.7725563909774436</v>
      </c>
    </row>
    <row r="44" spans="1:11" ht="14.1" customHeight="1" x14ac:dyDescent="0.2">
      <c r="A44" s="306">
        <v>53</v>
      </c>
      <c r="B44" s="307" t="s">
        <v>265</v>
      </c>
      <c r="C44" s="308"/>
      <c r="D44" s="113">
        <v>0.96046820580948622</v>
      </c>
      <c r="E44" s="115">
        <v>535</v>
      </c>
      <c r="F44" s="114">
        <v>544</v>
      </c>
      <c r="G44" s="114">
        <v>547</v>
      </c>
      <c r="H44" s="114">
        <v>545</v>
      </c>
      <c r="I44" s="140">
        <v>524</v>
      </c>
      <c r="J44" s="115">
        <v>11</v>
      </c>
      <c r="K44" s="116">
        <v>2.0992366412213741</v>
      </c>
    </row>
    <row r="45" spans="1:11" ht="14.1" customHeight="1" x14ac:dyDescent="0.2">
      <c r="A45" s="306" t="s">
        <v>266</v>
      </c>
      <c r="B45" s="307" t="s">
        <v>267</v>
      </c>
      <c r="C45" s="308"/>
      <c r="D45" s="113">
        <v>0.88327169580984521</v>
      </c>
      <c r="E45" s="115">
        <v>492</v>
      </c>
      <c r="F45" s="114">
        <v>501</v>
      </c>
      <c r="G45" s="114">
        <v>502</v>
      </c>
      <c r="H45" s="114">
        <v>498</v>
      </c>
      <c r="I45" s="140">
        <v>476</v>
      </c>
      <c r="J45" s="115">
        <v>16</v>
      </c>
      <c r="K45" s="116">
        <v>3.3613445378151261</v>
      </c>
    </row>
    <row r="46" spans="1:11" ht="14.1" customHeight="1" x14ac:dyDescent="0.2">
      <c r="A46" s="306">
        <v>54</v>
      </c>
      <c r="B46" s="307" t="s">
        <v>268</v>
      </c>
      <c r="C46" s="308"/>
      <c r="D46" s="113">
        <v>2.3141000323148182</v>
      </c>
      <c r="E46" s="115">
        <v>1289</v>
      </c>
      <c r="F46" s="114">
        <v>1288</v>
      </c>
      <c r="G46" s="114">
        <v>1291</v>
      </c>
      <c r="H46" s="114">
        <v>1265</v>
      </c>
      <c r="I46" s="140">
        <v>1243</v>
      </c>
      <c r="J46" s="115">
        <v>46</v>
      </c>
      <c r="K46" s="116">
        <v>3.7007240547063556</v>
      </c>
    </row>
    <row r="47" spans="1:11" ht="14.1" customHeight="1" x14ac:dyDescent="0.2">
      <c r="A47" s="306">
        <v>61</v>
      </c>
      <c r="B47" s="307" t="s">
        <v>269</v>
      </c>
      <c r="C47" s="308"/>
      <c r="D47" s="113">
        <v>3.0357976374277404</v>
      </c>
      <c r="E47" s="115">
        <v>1691</v>
      </c>
      <c r="F47" s="114">
        <v>1722</v>
      </c>
      <c r="G47" s="114">
        <v>1726</v>
      </c>
      <c r="H47" s="114">
        <v>1660</v>
      </c>
      <c r="I47" s="140">
        <v>1655</v>
      </c>
      <c r="J47" s="115">
        <v>36</v>
      </c>
      <c r="K47" s="116">
        <v>2.1752265861027191</v>
      </c>
    </row>
    <row r="48" spans="1:11" ht="14.1" customHeight="1" x14ac:dyDescent="0.2">
      <c r="A48" s="306">
        <v>62</v>
      </c>
      <c r="B48" s="307" t="s">
        <v>270</v>
      </c>
      <c r="C48" s="308"/>
      <c r="D48" s="113">
        <v>8.9332519478654273</v>
      </c>
      <c r="E48" s="115">
        <v>4976</v>
      </c>
      <c r="F48" s="114">
        <v>4887</v>
      </c>
      <c r="G48" s="114">
        <v>4834</v>
      </c>
      <c r="H48" s="114">
        <v>4680</v>
      </c>
      <c r="I48" s="140">
        <v>4701</v>
      </c>
      <c r="J48" s="115">
        <v>275</v>
      </c>
      <c r="K48" s="116">
        <v>5.8498191874069345</v>
      </c>
    </row>
    <row r="49" spans="1:11" ht="14.1" customHeight="1" x14ac:dyDescent="0.2">
      <c r="A49" s="306">
        <v>63</v>
      </c>
      <c r="B49" s="307" t="s">
        <v>271</v>
      </c>
      <c r="C49" s="308"/>
      <c r="D49" s="113">
        <v>1.6983232199921008</v>
      </c>
      <c r="E49" s="115">
        <v>946</v>
      </c>
      <c r="F49" s="114">
        <v>942</v>
      </c>
      <c r="G49" s="114">
        <v>977</v>
      </c>
      <c r="H49" s="114">
        <v>966</v>
      </c>
      <c r="I49" s="140">
        <v>956</v>
      </c>
      <c r="J49" s="115">
        <v>-10</v>
      </c>
      <c r="K49" s="116">
        <v>-1.0460251046025104</v>
      </c>
    </row>
    <row r="50" spans="1:11" ht="14.1" customHeight="1" x14ac:dyDescent="0.2">
      <c r="A50" s="306" t="s">
        <v>272</v>
      </c>
      <c r="B50" s="307" t="s">
        <v>273</v>
      </c>
      <c r="C50" s="308"/>
      <c r="D50" s="113">
        <v>0.34289612581235862</v>
      </c>
      <c r="E50" s="115">
        <v>191</v>
      </c>
      <c r="F50" s="114">
        <v>186</v>
      </c>
      <c r="G50" s="114">
        <v>192</v>
      </c>
      <c r="H50" s="114">
        <v>170</v>
      </c>
      <c r="I50" s="140">
        <v>187</v>
      </c>
      <c r="J50" s="115">
        <v>4</v>
      </c>
      <c r="K50" s="116">
        <v>2.1390374331550803</v>
      </c>
    </row>
    <row r="51" spans="1:11" ht="14.1" customHeight="1" x14ac:dyDescent="0.2">
      <c r="A51" s="306" t="s">
        <v>274</v>
      </c>
      <c r="B51" s="307" t="s">
        <v>275</v>
      </c>
      <c r="C51" s="308"/>
      <c r="D51" s="113">
        <v>1.1310186348784603</v>
      </c>
      <c r="E51" s="115">
        <v>630</v>
      </c>
      <c r="F51" s="114">
        <v>625</v>
      </c>
      <c r="G51" s="114">
        <v>650</v>
      </c>
      <c r="H51" s="114">
        <v>664</v>
      </c>
      <c r="I51" s="140">
        <v>638</v>
      </c>
      <c r="J51" s="115">
        <v>-8</v>
      </c>
      <c r="K51" s="116">
        <v>-1.2539184952978057</v>
      </c>
    </row>
    <row r="52" spans="1:11" ht="14.1" customHeight="1" x14ac:dyDescent="0.2">
      <c r="A52" s="306">
        <v>71</v>
      </c>
      <c r="B52" s="307" t="s">
        <v>276</v>
      </c>
      <c r="C52" s="308"/>
      <c r="D52" s="113">
        <v>10.403576173207425</v>
      </c>
      <c r="E52" s="115">
        <v>5795</v>
      </c>
      <c r="F52" s="114">
        <v>5817</v>
      </c>
      <c r="G52" s="114">
        <v>5852</v>
      </c>
      <c r="H52" s="114">
        <v>5723</v>
      </c>
      <c r="I52" s="140">
        <v>5732</v>
      </c>
      <c r="J52" s="115">
        <v>63</v>
      </c>
      <c r="K52" s="116">
        <v>1.0990928122819261</v>
      </c>
    </row>
    <row r="53" spans="1:11" ht="14.1" customHeight="1" x14ac:dyDescent="0.2">
      <c r="A53" s="306" t="s">
        <v>277</v>
      </c>
      <c r="B53" s="307" t="s">
        <v>278</v>
      </c>
      <c r="C53" s="308"/>
      <c r="D53" s="113">
        <v>3.2458439553337404</v>
      </c>
      <c r="E53" s="115">
        <v>1808</v>
      </c>
      <c r="F53" s="114">
        <v>1806</v>
      </c>
      <c r="G53" s="114">
        <v>1814</v>
      </c>
      <c r="H53" s="114">
        <v>1748</v>
      </c>
      <c r="I53" s="140">
        <v>1735</v>
      </c>
      <c r="J53" s="115">
        <v>73</v>
      </c>
      <c r="K53" s="116">
        <v>4.2074927953890491</v>
      </c>
    </row>
    <row r="54" spans="1:11" ht="14.1" customHeight="1" x14ac:dyDescent="0.2">
      <c r="A54" s="306" t="s">
        <v>279</v>
      </c>
      <c r="B54" s="307" t="s">
        <v>280</v>
      </c>
      <c r="C54" s="308"/>
      <c r="D54" s="113">
        <v>6.1164769667157373</v>
      </c>
      <c r="E54" s="115">
        <v>3407</v>
      </c>
      <c r="F54" s="114">
        <v>3439</v>
      </c>
      <c r="G54" s="114">
        <v>3469</v>
      </c>
      <c r="H54" s="114">
        <v>3436</v>
      </c>
      <c r="I54" s="140">
        <v>3456</v>
      </c>
      <c r="J54" s="115">
        <v>-49</v>
      </c>
      <c r="K54" s="116">
        <v>-1.4178240740740742</v>
      </c>
    </row>
    <row r="55" spans="1:11" ht="14.1" customHeight="1" x14ac:dyDescent="0.2">
      <c r="A55" s="306">
        <v>72</v>
      </c>
      <c r="B55" s="307" t="s">
        <v>281</v>
      </c>
      <c r="C55" s="308"/>
      <c r="D55" s="113">
        <v>3.391260636960971</v>
      </c>
      <c r="E55" s="115">
        <v>1889</v>
      </c>
      <c r="F55" s="114">
        <v>1907</v>
      </c>
      <c r="G55" s="114">
        <v>1927</v>
      </c>
      <c r="H55" s="114">
        <v>1901</v>
      </c>
      <c r="I55" s="140">
        <v>1913</v>
      </c>
      <c r="J55" s="115">
        <v>-24</v>
      </c>
      <c r="K55" s="116">
        <v>-1.2545739675901726</v>
      </c>
    </row>
    <row r="56" spans="1:11" ht="14.1" customHeight="1" x14ac:dyDescent="0.2">
      <c r="A56" s="306" t="s">
        <v>282</v>
      </c>
      <c r="B56" s="307" t="s">
        <v>283</v>
      </c>
      <c r="C56" s="308"/>
      <c r="D56" s="113">
        <v>1.6480557251086136</v>
      </c>
      <c r="E56" s="115">
        <v>918</v>
      </c>
      <c r="F56" s="114">
        <v>925</v>
      </c>
      <c r="G56" s="114">
        <v>942</v>
      </c>
      <c r="H56" s="114">
        <v>938</v>
      </c>
      <c r="I56" s="140">
        <v>936</v>
      </c>
      <c r="J56" s="115">
        <v>-18</v>
      </c>
      <c r="K56" s="116">
        <v>-1.9230769230769231</v>
      </c>
    </row>
    <row r="57" spans="1:11" ht="14.1" customHeight="1" x14ac:dyDescent="0.2">
      <c r="A57" s="306" t="s">
        <v>284</v>
      </c>
      <c r="B57" s="307" t="s">
        <v>285</v>
      </c>
      <c r="C57" s="308"/>
      <c r="D57" s="113">
        <v>1.1022943520878963</v>
      </c>
      <c r="E57" s="115">
        <v>614</v>
      </c>
      <c r="F57" s="114">
        <v>621</v>
      </c>
      <c r="G57" s="114">
        <v>621</v>
      </c>
      <c r="H57" s="114">
        <v>620</v>
      </c>
      <c r="I57" s="140">
        <v>622</v>
      </c>
      <c r="J57" s="115">
        <v>-8</v>
      </c>
      <c r="K57" s="116">
        <v>-1.2861736334405145</v>
      </c>
    </row>
    <row r="58" spans="1:11" ht="14.1" customHeight="1" x14ac:dyDescent="0.2">
      <c r="A58" s="306">
        <v>73</v>
      </c>
      <c r="B58" s="307" t="s">
        <v>286</v>
      </c>
      <c r="C58" s="308"/>
      <c r="D58" s="113">
        <v>4.0537144088183545</v>
      </c>
      <c r="E58" s="115">
        <v>2258</v>
      </c>
      <c r="F58" s="114">
        <v>2274</v>
      </c>
      <c r="G58" s="114">
        <v>2274</v>
      </c>
      <c r="H58" s="114">
        <v>2232</v>
      </c>
      <c r="I58" s="140">
        <v>2232</v>
      </c>
      <c r="J58" s="115">
        <v>26</v>
      </c>
      <c r="K58" s="116">
        <v>1.1648745519713262</v>
      </c>
    </row>
    <row r="59" spans="1:11" ht="14.1" customHeight="1" x14ac:dyDescent="0.2">
      <c r="A59" s="306" t="s">
        <v>287</v>
      </c>
      <c r="B59" s="307" t="s">
        <v>288</v>
      </c>
      <c r="C59" s="308"/>
      <c r="D59" s="113">
        <v>3.4253707227747658</v>
      </c>
      <c r="E59" s="115">
        <v>1908</v>
      </c>
      <c r="F59" s="114">
        <v>1903</v>
      </c>
      <c r="G59" s="114">
        <v>1890</v>
      </c>
      <c r="H59" s="114">
        <v>1858</v>
      </c>
      <c r="I59" s="140">
        <v>1861</v>
      </c>
      <c r="J59" s="115">
        <v>47</v>
      </c>
      <c r="K59" s="116">
        <v>2.5255239118753359</v>
      </c>
    </row>
    <row r="60" spans="1:11" ht="14.1" customHeight="1" x14ac:dyDescent="0.2">
      <c r="A60" s="306">
        <v>81</v>
      </c>
      <c r="B60" s="307" t="s">
        <v>289</v>
      </c>
      <c r="C60" s="308"/>
      <c r="D60" s="113">
        <v>10.031955764604502</v>
      </c>
      <c r="E60" s="115">
        <v>5588</v>
      </c>
      <c r="F60" s="114">
        <v>5583</v>
      </c>
      <c r="G60" s="114">
        <v>5521</v>
      </c>
      <c r="H60" s="114">
        <v>5412</v>
      </c>
      <c r="I60" s="140">
        <v>5431</v>
      </c>
      <c r="J60" s="115">
        <v>157</v>
      </c>
      <c r="K60" s="116">
        <v>2.8908120051555883</v>
      </c>
    </row>
    <row r="61" spans="1:11" ht="14.1" customHeight="1" x14ac:dyDescent="0.2">
      <c r="A61" s="306" t="s">
        <v>290</v>
      </c>
      <c r="B61" s="307" t="s">
        <v>291</v>
      </c>
      <c r="C61" s="308"/>
      <c r="D61" s="113">
        <v>2.6031381278948693</v>
      </c>
      <c r="E61" s="115">
        <v>1450</v>
      </c>
      <c r="F61" s="114">
        <v>1454</v>
      </c>
      <c r="G61" s="114">
        <v>1458</v>
      </c>
      <c r="H61" s="114">
        <v>1426</v>
      </c>
      <c r="I61" s="140">
        <v>1447</v>
      </c>
      <c r="J61" s="115">
        <v>3</v>
      </c>
      <c r="K61" s="116">
        <v>0.2073255010366275</v>
      </c>
    </row>
    <row r="62" spans="1:11" ht="14.1" customHeight="1" x14ac:dyDescent="0.2">
      <c r="A62" s="306" t="s">
        <v>292</v>
      </c>
      <c r="B62" s="307" t="s">
        <v>293</v>
      </c>
      <c r="C62" s="308"/>
      <c r="D62" s="113">
        <v>4.6282000646296364</v>
      </c>
      <c r="E62" s="115">
        <v>2578</v>
      </c>
      <c r="F62" s="114">
        <v>2567</v>
      </c>
      <c r="G62" s="114">
        <v>2519</v>
      </c>
      <c r="H62" s="114">
        <v>2453</v>
      </c>
      <c r="I62" s="140">
        <v>2467</v>
      </c>
      <c r="J62" s="115">
        <v>111</v>
      </c>
      <c r="K62" s="116">
        <v>4.4993919740575601</v>
      </c>
    </row>
    <row r="63" spans="1:11" ht="14.1" customHeight="1" x14ac:dyDescent="0.2">
      <c r="A63" s="306"/>
      <c r="B63" s="307" t="s">
        <v>294</v>
      </c>
      <c r="C63" s="308"/>
      <c r="D63" s="113">
        <v>4.0878244946321498</v>
      </c>
      <c r="E63" s="115">
        <v>2277</v>
      </c>
      <c r="F63" s="114">
        <v>2280</v>
      </c>
      <c r="G63" s="114">
        <v>2227</v>
      </c>
      <c r="H63" s="114">
        <v>2178</v>
      </c>
      <c r="I63" s="140">
        <v>2192</v>
      </c>
      <c r="J63" s="115">
        <v>85</v>
      </c>
      <c r="K63" s="116">
        <v>3.8777372262773722</v>
      </c>
    </row>
    <row r="64" spans="1:11" ht="14.1" customHeight="1" x14ac:dyDescent="0.2">
      <c r="A64" s="306" t="s">
        <v>295</v>
      </c>
      <c r="B64" s="307" t="s">
        <v>296</v>
      </c>
      <c r="C64" s="308"/>
      <c r="D64" s="113">
        <v>0.94790133208861438</v>
      </c>
      <c r="E64" s="115">
        <v>528</v>
      </c>
      <c r="F64" s="114">
        <v>527</v>
      </c>
      <c r="G64" s="114">
        <v>525</v>
      </c>
      <c r="H64" s="114">
        <v>520</v>
      </c>
      <c r="I64" s="140">
        <v>518</v>
      </c>
      <c r="J64" s="115">
        <v>10</v>
      </c>
      <c r="K64" s="116">
        <v>1.9305019305019304</v>
      </c>
    </row>
    <row r="65" spans="1:11" ht="14.1" customHeight="1" x14ac:dyDescent="0.2">
      <c r="A65" s="306" t="s">
        <v>297</v>
      </c>
      <c r="B65" s="307" t="s">
        <v>298</v>
      </c>
      <c r="C65" s="308"/>
      <c r="D65" s="113">
        <v>0.92097231697246063</v>
      </c>
      <c r="E65" s="115">
        <v>513</v>
      </c>
      <c r="F65" s="114">
        <v>506</v>
      </c>
      <c r="G65" s="114">
        <v>496</v>
      </c>
      <c r="H65" s="114">
        <v>494</v>
      </c>
      <c r="I65" s="140">
        <v>489</v>
      </c>
      <c r="J65" s="115">
        <v>24</v>
      </c>
      <c r="K65" s="116">
        <v>4.9079754601226995</v>
      </c>
    </row>
    <row r="66" spans="1:11" ht="14.1" customHeight="1" x14ac:dyDescent="0.2">
      <c r="A66" s="306">
        <v>82</v>
      </c>
      <c r="B66" s="307" t="s">
        <v>299</v>
      </c>
      <c r="C66" s="308"/>
      <c r="D66" s="113">
        <v>3.4128038490538941</v>
      </c>
      <c r="E66" s="115">
        <v>1901</v>
      </c>
      <c r="F66" s="114">
        <v>1918</v>
      </c>
      <c r="G66" s="114">
        <v>1897</v>
      </c>
      <c r="H66" s="114">
        <v>1847</v>
      </c>
      <c r="I66" s="140">
        <v>1863</v>
      </c>
      <c r="J66" s="115">
        <v>38</v>
      </c>
      <c r="K66" s="116">
        <v>2.0397208803005906</v>
      </c>
    </row>
    <row r="67" spans="1:11" ht="14.1" customHeight="1" x14ac:dyDescent="0.2">
      <c r="A67" s="306" t="s">
        <v>300</v>
      </c>
      <c r="B67" s="307" t="s">
        <v>301</v>
      </c>
      <c r="C67" s="308"/>
      <c r="D67" s="113">
        <v>2.2548561990592799</v>
      </c>
      <c r="E67" s="115">
        <v>1256</v>
      </c>
      <c r="F67" s="114">
        <v>1268</v>
      </c>
      <c r="G67" s="114">
        <v>1249</v>
      </c>
      <c r="H67" s="114">
        <v>1227</v>
      </c>
      <c r="I67" s="140">
        <v>1233</v>
      </c>
      <c r="J67" s="115">
        <v>23</v>
      </c>
      <c r="K67" s="116">
        <v>1.8653690186536902</v>
      </c>
    </row>
    <row r="68" spans="1:11" ht="14.1" customHeight="1" x14ac:dyDescent="0.2">
      <c r="A68" s="306" t="s">
        <v>302</v>
      </c>
      <c r="B68" s="307" t="s">
        <v>303</v>
      </c>
      <c r="C68" s="308"/>
      <c r="D68" s="113">
        <v>0.61398154464830701</v>
      </c>
      <c r="E68" s="115">
        <v>342</v>
      </c>
      <c r="F68" s="114">
        <v>348</v>
      </c>
      <c r="G68" s="114">
        <v>351</v>
      </c>
      <c r="H68" s="114">
        <v>334</v>
      </c>
      <c r="I68" s="140">
        <v>340</v>
      </c>
      <c r="J68" s="115">
        <v>2</v>
      </c>
      <c r="K68" s="116">
        <v>0.58823529411764708</v>
      </c>
    </row>
    <row r="69" spans="1:11" ht="14.1" customHeight="1" x14ac:dyDescent="0.2">
      <c r="A69" s="306">
        <v>83</v>
      </c>
      <c r="B69" s="307" t="s">
        <v>304</v>
      </c>
      <c r="C69" s="308"/>
      <c r="D69" s="113">
        <v>5.908225916484148</v>
      </c>
      <c r="E69" s="115">
        <v>3291</v>
      </c>
      <c r="F69" s="114">
        <v>3298</v>
      </c>
      <c r="G69" s="114">
        <v>3246</v>
      </c>
      <c r="H69" s="114">
        <v>3135</v>
      </c>
      <c r="I69" s="140">
        <v>3124</v>
      </c>
      <c r="J69" s="115">
        <v>167</v>
      </c>
      <c r="K69" s="116">
        <v>5.3457106274007682</v>
      </c>
    </row>
    <row r="70" spans="1:11" ht="14.1" customHeight="1" x14ac:dyDescent="0.2">
      <c r="A70" s="306" t="s">
        <v>305</v>
      </c>
      <c r="B70" s="307" t="s">
        <v>306</v>
      </c>
      <c r="C70" s="308"/>
      <c r="D70" s="113">
        <v>4.357114645793688</v>
      </c>
      <c r="E70" s="115">
        <v>2427</v>
      </c>
      <c r="F70" s="114">
        <v>2438</v>
      </c>
      <c r="G70" s="114">
        <v>2389</v>
      </c>
      <c r="H70" s="114">
        <v>2291</v>
      </c>
      <c r="I70" s="140">
        <v>2279</v>
      </c>
      <c r="J70" s="115">
        <v>148</v>
      </c>
      <c r="K70" s="116">
        <v>6.4940763492759981</v>
      </c>
    </row>
    <row r="71" spans="1:11" ht="14.1" customHeight="1" x14ac:dyDescent="0.2">
      <c r="A71" s="306"/>
      <c r="B71" s="307" t="s">
        <v>307</v>
      </c>
      <c r="C71" s="308"/>
      <c r="D71" s="113">
        <v>2.8580661376611252</v>
      </c>
      <c r="E71" s="115">
        <v>1592</v>
      </c>
      <c r="F71" s="114">
        <v>1596</v>
      </c>
      <c r="G71" s="114">
        <v>1577</v>
      </c>
      <c r="H71" s="114">
        <v>1517</v>
      </c>
      <c r="I71" s="140">
        <v>1517</v>
      </c>
      <c r="J71" s="115">
        <v>75</v>
      </c>
      <c r="K71" s="116">
        <v>4.9439683586025049</v>
      </c>
    </row>
    <row r="72" spans="1:11" ht="14.1" customHeight="1" x14ac:dyDescent="0.2">
      <c r="A72" s="306">
        <v>84</v>
      </c>
      <c r="B72" s="307" t="s">
        <v>308</v>
      </c>
      <c r="C72" s="308"/>
      <c r="D72" s="113">
        <v>1.1435855085993321</v>
      </c>
      <c r="E72" s="115">
        <v>637</v>
      </c>
      <c r="F72" s="114">
        <v>644</v>
      </c>
      <c r="G72" s="114">
        <v>610</v>
      </c>
      <c r="H72" s="114">
        <v>593</v>
      </c>
      <c r="I72" s="140">
        <v>631</v>
      </c>
      <c r="J72" s="115">
        <v>6</v>
      </c>
      <c r="K72" s="116">
        <v>0.95087163232963545</v>
      </c>
    </row>
    <row r="73" spans="1:11" ht="14.1" customHeight="1" x14ac:dyDescent="0.2">
      <c r="A73" s="306" t="s">
        <v>309</v>
      </c>
      <c r="B73" s="307" t="s">
        <v>310</v>
      </c>
      <c r="C73" s="308"/>
      <c r="D73" s="113">
        <v>0.4434311155793329</v>
      </c>
      <c r="E73" s="115">
        <v>247</v>
      </c>
      <c r="F73" s="114">
        <v>247</v>
      </c>
      <c r="G73" s="114">
        <v>223</v>
      </c>
      <c r="H73" s="114">
        <v>226</v>
      </c>
      <c r="I73" s="140">
        <v>252</v>
      </c>
      <c r="J73" s="115">
        <v>-5</v>
      </c>
      <c r="K73" s="116">
        <v>-1.9841269841269842</v>
      </c>
    </row>
    <row r="74" spans="1:11" ht="14.1" customHeight="1" x14ac:dyDescent="0.2">
      <c r="A74" s="306" t="s">
        <v>311</v>
      </c>
      <c r="B74" s="307" t="s">
        <v>312</v>
      </c>
      <c r="C74" s="308"/>
      <c r="D74" s="113">
        <v>0.27108541883594844</v>
      </c>
      <c r="E74" s="115">
        <v>151</v>
      </c>
      <c r="F74" s="114">
        <v>152</v>
      </c>
      <c r="G74" s="114">
        <v>152</v>
      </c>
      <c r="H74" s="114">
        <v>150</v>
      </c>
      <c r="I74" s="140">
        <v>155</v>
      </c>
      <c r="J74" s="115">
        <v>-4</v>
      </c>
      <c r="K74" s="116">
        <v>-2.5806451612903225</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0.23338479767333309</v>
      </c>
      <c r="E76" s="115">
        <v>130</v>
      </c>
      <c r="F76" s="114">
        <v>127</v>
      </c>
      <c r="G76" s="114">
        <v>123</v>
      </c>
      <c r="H76" s="114">
        <v>120</v>
      </c>
      <c r="I76" s="140">
        <v>115</v>
      </c>
      <c r="J76" s="115">
        <v>15</v>
      </c>
      <c r="K76" s="116">
        <v>13.043478260869565</v>
      </c>
    </row>
    <row r="77" spans="1:11" ht="14.1" customHeight="1" x14ac:dyDescent="0.2">
      <c r="A77" s="306">
        <v>92</v>
      </c>
      <c r="B77" s="307" t="s">
        <v>316</v>
      </c>
      <c r="C77" s="308"/>
      <c r="D77" s="113">
        <v>0.81505152418225557</v>
      </c>
      <c r="E77" s="115">
        <v>454</v>
      </c>
      <c r="F77" s="114">
        <v>474</v>
      </c>
      <c r="G77" s="114">
        <v>487</v>
      </c>
      <c r="H77" s="114">
        <v>473</v>
      </c>
      <c r="I77" s="140">
        <v>474</v>
      </c>
      <c r="J77" s="115">
        <v>-20</v>
      </c>
      <c r="K77" s="116">
        <v>-4.2194092827004219</v>
      </c>
    </row>
    <row r="78" spans="1:11" ht="14.1" customHeight="1" x14ac:dyDescent="0.2">
      <c r="A78" s="306">
        <v>93</v>
      </c>
      <c r="B78" s="307" t="s">
        <v>317</v>
      </c>
      <c r="C78" s="308"/>
      <c r="D78" s="113">
        <v>0.12925927255753833</v>
      </c>
      <c r="E78" s="115">
        <v>72</v>
      </c>
      <c r="F78" s="114">
        <v>71</v>
      </c>
      <c r="G78" s="114">
        <v>73</v>
      </c>
      <c r="H78" s="114" t="s">
        <v>513</v>
      </c>
      <c r="I78" s="140">
        <v>71</v>
      </c>
      <c r="J78" s="115">
        <v>1</v>
      </c>
      <c r="K78" s="116">
        <v>1.408450704225352</v>
      </c>
    </row>
    <row r="79" spans="1:11" ht="14.1" customHeight="1" x14ac:dyDescent="0.2">
      <c r="A79" s="306">
        <v>94</v>
      </c>
      <c r="B79" s="307" t="s">
        <v>318</v>
      </c>
      <c r="C79" s="308"/>
      <c r="D79" s="113">
        <v>0.14362141395282035</v>
      </c>
      <c r="E79" s="115">
        <v>80</v>
      </c>
      <c r="F79" s="114">
        <v>84</v>
      </c>
      <c r="G79" s="114">
        <v>84</v>
      </c>
      <c r="H79" s="114">
        <v>86</v>
      </c>
      <c r="I79" s="140">
        <v>88</v>
      </c>
      <c r="J79" s="115">
        <v>-8</v>
      </c>
      <c r="K79" s="116">
        <v>-9.0909090909090917</v>
      </c>
    </row>
    <row r="80" spans="1:11" ht="14.1" customHeight="1" x14ac:dyDescent="0.2">
      <c r="A80" s="306" t="s">
        <v>319</v>
      </c>
      <c r="B80" s="307" t="s">
        <v>320</v>
      </c>
      <c r="C80" s="308"/>
      <c r="D80" s="113">
        <v>7.1810706976410182E-3</v>
      </c>
      <c r="E80" s="115">
        <v>4</v>
      </c>
      <c r="F80" s="114">
        <v>3</v>
      </c>
      <c r="G80" s="114">
        <v>3</v>
      </c>
      <c r="H80" s="114" t="s">
        <v>513</v>
      </c>
      <c r="I80" s="140">
        <v>3</v>
      </c>
      <c r="J80" s="115">
        <v>1</v>
      </c>
      <c r="K80" s="116">
        <v>33.333333333333336</v>
      </c>
    </row>
    <row r="81" spans="1:11" ht="14.1" customHeight="1" x14ac:dyDescent="0.2">
      <c r="A81" s="310" t="s">
        <v>321</v>
      </c>
      <c r="B81" s="311" t="s">
        <v>224</v>
      </c>
      <c r="C81" s="312"/>
      <c r="D81" s="125">
        <v>0.97303507953035795</v>
      </c>
      <c r="E81" s="143">
        <v>542</v>
      </c>
      <c r="F81" s="144">
        <v>542</v>
      </c>
      <c r="G81" s="144">
        <v>550</v>
      </c>
      <c r="H81" s="144">
        <v>554</v>
      </c>
      <c r="I81" s="145">
        <v>560</v>
      </c>
      <c r="J81" s="143">
        <v>-18</v>
      </c>
      <c r="K81" s="146">
        <v>-3.2142857142857144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16101</v>
      </c>
      <c r="E12" s="114">
        <v>16470</v>
      </c>
      <c r="F12" s="114">
        <v>16550</v>
      </c>
      <c r="G12" s="114">
        <v>16392</v>
      </c>
      <c r="H12" s="140">
        <v>16223</v>
      </c>
      <c r="I12" s="115">
        <v>-122</v>
      </c>
      <c r="J12" s="116">
        <v>-0.75201873882759041</v>
      </c>
      <c r="K12"/>
      <c r="L12"/>
      <c r="M12"/>
      <c r="N12"/>
      <c r="O12"/>
      <c r="P12"/>
    </row>
    <row r="13" spans="1:16" s="110" customFormat="1" ht="14.45" customHeight="1" x14ac:dyDescent="0.2">
      <c r="A13" s="120" t="s">
        <v>105</v>
      </c>
      <c r="B13" s="119" t="s">
        <v>106</v>
      </c>
      <c r="C13" s="113">
        <v>39.308117508229302</v>
      </c>
      <c r="D13" s="115">
        <v>6329</v>
      </c>
      <c r="E13" s="114">
        <v>6464</v>
      </c>
      <c r="F13" s="114">
        <v>6479</v>
      </c>
      <c r="G13" s="114">
        <v>6377</v>
      </c>
      <c r="H13" s="140">
        <v>6345</v>
      </c>
      <c r="I13" s="115">
        <v>-16</v>
      </c>
      <c r="J13" s="116">
        <v>-0.25216706067769895</v>
      </c>
      <c r="K13"/>
      <c r="L13"/>
      <c r="M13"/>
      <c r="N13"/>
      <c r="O13"/>
      <c r="P13"/>
    </row>
    <row r="14" spans="1:16" s="110" customFormat="1" ht="14.45" customHeight="1" x14ac:dyDescent="0.2">
      <c r="A14" s="120"/>
      <c r="B14" s="119" t="s">
        <v>107</v>
      </c>
      <c r="C14" s="113">
        <v>60.691882491770698</v>
      </c>
      <c r="D14" s="115">
        <v>9772</v>
      </c>
      <c r="E14" s="114">
        <v>10006</v>
      </c>
      <c r="F14" s="114">
        <v>10071</v>
      </c>
      <c r="G14" s="114">
        <v>10015</v>
      </c>
      <c r="H14" s="140">
        <v>9878</v>
      </c>
      <c r="I14" s="115">
        <v>-106</v>
      </c>
      <c r="J14" s="116">
        <v>-1.0730917189714517</v>
      </c>
      <c r="K14"/>
      <c r="L14"/>
      <c r="M14"/>
      <c r="N14"/>
      <c r="O14"/>
      <c r="P14"/>
    </row>
    <row r="15" spans="1:16" s="110" customFormat="1" ht="14.45" customHeight="1" x14ac:dyDescent="0.2">
      <c r="A15" s="118" t="s">
        <v>105</v>
      </c>
      <c r="B15" s="121" t="s">
        <v>108</v>
      </c>
      <c r="C15" s="113">
        <v>16.104589777032484</v>
      </c>
      <c r="D15" s="115">
        <v>2593</v>
      </c>
      <c r="E15" s="114">
        <v>2707</v>
      </c>
      <c r="F15" s="114">
        <v>2729</v>
      </c>
      <c r="G15" s="114">
        <v>2712</v>
      </c>
      <c r="H15" s="140">
        <v>2628</v>
      </c>
      <c r="I15" s="115">
        <v>-35</v>
      </c>
      <c r="J15" s="116">
        <v>-1.3318112633181127</v>
      </c>
      <c r="K15"/>
      <c r="L15"/>
      <c r="M15"/>
      <c r="N15"/>
      <c r="O15"/>
      <c r="P15"/>
    </row>
    <row r="16" spans="1:16" s="110" customFormat="1" ht="14.45" customHeight="1" x14ac:dyDescent="0.2">
      <c r="A16" s="118"/>
      <c r="B16" s="121" t="s">
        <v>109</v>
      </c>
      <c r="C16" s="113">
        <v>47.382150177007638</v>
      </c>
      <c r="D16" s="115">
        <v>7629</v>
      </c>
      <c r="E16" s="114">
        <v>7833</v>
      </c>
      <c r="F16" s="114">
        <v>7900</v>
      </c>
      <c r="G16" s="114">
        <v>7825</v>
      </c>
      <c r="H16" s="140">
        <v>7814</v>
      </c>
      <c r="I16" s="115">
        <v>-185</v>
      </c>
      <c r="J16" s="116">
        <v>-2.3675454312771946</v>
      </c>
      <c r="K16"/>
      <c r="L16"/>
      <c r="M16"/>
      <c r="N16"/>
      <c r="O16"/>
      <c r="P16"/>
    </row>
    <row r="17" spans="1:16" s="110" customFormat="1" ht="14.45" customHeight="1" x14ac:dyDescent="0.2">
      <c r="A17" s="118"/>
      <c r="B17" s="121" t="s">
        <v>110</v>
      </c>
      <c r="C17" s="113">
        <v>20.160238494503446</v>
      </c>
      <c r="D17" s="115">
        <v>3246</v>
      </c>
      <c r="E17" s="114">
        <v>3295</v>
      </c>
      <c r="F17" s="114">
        <v>3297</v>
      </c>
      <c r="G17" s="114">
        <v>3259</v>
      </c>
      <c r="H17" s="140">
        <v>3236</v>
      </c>
      <c r="I17" s="115">
        <v>10</v>
      </c>
      <c r="J17" s="116">
        <v>0.30902348578491967</v>
      </c>
      <c r="K17"/>
      <c r="L17"/>
      <c r="M17"/>
      <c r="N17"/>
      <c r="O17"/>
      <c r="P17"/>
    </row>
    <row r="18" spans="1:16" s="110" customFormat="1" ht="14.45" customHeight="1" x14ac:dyDescent="0.2">
      <c r="A18" s="120"/>
      <c r="B18" s="121" t="s">
        <v>111</v>
      </c>
      <c r="C18" s="113">
        <v>16.353021551456433</v>
      </c>
      <c r="D18" s="115">
        <v>2633</v>
      </c>
      <c r="E18" s="114">
        <v>2635</v>
      </c>
      <c r="F18" s="114">
        <v>2624</v>
      </c>
      <c r="G18" s="114">
        <v>2596</v>
      </c>
      <c r="H18" s="140">
        <v>2545</v>
      </c>
      <c r="I18" s="115">
        <v>88</v>
      </c>
      <c r="J18" s="116">
        <v>3.4577603143418467</v>
      </c>
      <c r="K18"/>
      <c r="L18"/>
      <c r="M18"/>
      <c r="N18"/>
      <c r="O18"/>
      <c r="P18"/>
    </row>
    <row r="19" spans="1:16" s="110" customFormat="1" ht="14.45" customHeight="1" x14ac:dyDescent="0.2">
      <c r="A19" s="120"/>
      <c r="B19" s="121" t="s">
        <v>112</v>
      </c>
      <c r="C19" s="113">
        <v>1.6520712999192597</v>
      </c>
      <c r="D19" s="115">
        <v>266</v>
      </c>
      <c r="E19" s="114">
        <v>256</v>
      </c>
      <c r="F19" s="114">
        <v>270</v>
      </c>
      <c r="G19" s="114">
        <v>244</v>
      </c>
      <c r="H19" s="140">
        <v>227</v>
      </c>
      <c r="I19" s="115">
        <v>39</v>
      </c>
      <c r="J19" s="116">
        <v>17.180616740088105</v>
      </c>
      <c r="K19"/>
      <c r="L19"/>
      <c r="M19"/>
      <c r="N19"/>
      <c r="O19"/>
      <c r="P19"/>
    </row>
    <row r="20" spans="1:16" s="110" customFormat="1" ht="14.45" customHeight="1" x14ac:dyDescent="0.2">
      <c r="A20" s="120" t="s">
        <v>113</v>
      </c>
      <c r="B20" s="119" t="s">
        <v>116</v>
      </c>
      <c r="C20" s="113">
        <v>88.100118005092853</v>
      </c>
      <c r="D20" s="115">
        <v>14185</v>
      </c>
      <c r="E20" s="114">
        <v>14576</v>
      </c>
      <c r="F20" s="114">
        <v>14692</v>
      </c>
      <c r="G20" s="114">
        <v>14559</v>
      </c>
      <c r="H20" s="140">
        <v>14379</v>
      </c>
      <c r="I20" s="115">
        <v>-194</v>
      </c>
      <c r="J20" s="116">
        <v>-1.3491897906669448</v>
      </c>
      <c r="K20"/>
      <c r="L20"/>
      <c r="M20"/>
      <c r="N20"/>
      <c r="O20"/>
      <c r="P20"/>
    </row>
    <row r="21" spans="1:16" s="110" customFormat="1" ht="14.45" customHeight="1" x14ac:dyDescent="0.2">
      <c r="A21" s="123"/>
      <c r="B21" s="124" t="s">
        <v>117</v>
      </c>
      <c r="C21" s="125">
        <v>11.732190547170983</v>
      </c>
      <c r="D21" s="143">
        <v>1889</v>
      </c>
      <c r="E21" s="144">
        <v>1866</v>
      </c>
      <c r="F21" s="144">
        <v>1831</v>
      </c>
      <c r="G21" s="144">
        <v>1808</v>
      </c>
      <c r="H21" s="145">
        <v>1826</v>
      </c>
      <c r="I21" s="143">
        <v>63</v>
      </c>
      <c r="J21" s="146">
        <v>3.4501642935377874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16510</v>
      </c>
      <c r="E56" s="114">
        <v>17014</v>
      </c>
      <c r="F56" s="114">
        <v>17026</v>
      </c>
      <c r="G56" s="114">
        <v>17078</v>
      </c>
      <c r="H56" s="140">
        <v>16824</v>
      </c>
      <c r="I56" s="115">
        <v>-314</v>
      </c>
      <c r="J56" s="116">
        <v>-1.8663813599619592</v>
      </c>
      <c r="K56"/>
      <c r="L56"/>
      <c r="M56"/>
      <c r="N56"/>
      <c r="O56"/>
      <c r="P56"/>
    </row>
    <row r="57" spans="1:16" s="110" customFormat="1" ht="14.45" customHeight="1" x14ac:dyDescent="0.2">
      <c r="A57" s="120" t="s">
        <v>105</v>
      </c>
      <c r="B57" s="119" t="s">
        <v>106</v>
      </c>
      <c r="C57" s="113">
        <v>40.211992731677768</v>
      </c>
      <c r="D57" s="115">
        <v>6639</v>
      </c>
      <c r="E57" s="114">
        <v>6767</v>
      </c>
      <c r="F57" s="114">
        <v>6807</v>
      </c>
      <c r="G57" s="114">
        <v>6811</v>
      </c>
      <c r="H57" s="140">
        <v>6700</v>
      </c>
      <c r="I57" s="115">
        <v>-61</v>
      </c>
      <c r="J57" s="116">
        <v>-0.91044776119402981</v>
      </c>
    </row>
    <row r="58" spans="1:16" s="110" customFormat="1" ht="14.45" customHeight="1" x14ac:dyDescent="0.2">
      <c r="A58" s="120"/>
      <c r="B58" s="119" t="s">
        <v>107</v>
      </c>
      <c r="C58" s="113">
        <v>59.788007268322232</v>
      </c>
      <c r="D58" s="115">
        <v>9871</v>
      </c>
      <c r="E58" s="114">
        <v>10247</v>
      </c>
      <c r="F58" s="114">
        <v>10219</v>
      </c>
      <c r="G58" s="114">
        <v>10267</v>
      </c>
      <c r="H58" s="140">
        <v>10124</v>
      </c>
      <c r="I58" s="115">
        <v>-253</v>
      </c>
      <c r="J58" s="116">
        <v>-2.4990122481232713</v>
      </c>
    </row>
    <row r="59" spans="1:16" s="110" customFormat="1" ht="14.45" customHeight="1" x14ac:dyDescent="0.2">
      <c r="A59" s="118" t="s">
        <v>105</v>
      </c>
      <c r="B59" s="121" t="s">
        <v>108</v>
      </c>
      <c r="C59" s="113">
        <v>15.705632949727438</v>
      </c>
      <c r="D59" s="115">
        <v>2593</v>
      </c>
      <c r="E59" s="114">
        <v>2731</v>
      </c>
      <c r="F59" s="114">
        <v>2754</v>
      </c>
      <c r="G59" s="114">
        <v>2756</v>
      </c>
      <c r="H59" s="140">
        <v>2611</v>
      </c>
      <c r="I59" s="115">
        <v>-18</v>
      </c>
      <c r="J59" s="116">
        <v>-0.68939103791650713</v>
      </c>
    </row>
    <row r="60" spans="1:16" s="110" customFormat="1" ht="14.45" customHeight="1" x14ac:dyDescent="0.2">
      <c r="A60" s="118"/>
      <c r="B60" s="121" t="s">
        <v>109</v>
      </c>
      <c r="C60" s="113">
        <v>47.183525136281041</v>
      </c>
      <c r="D60" s="115">
        <v>7790</v>
      </c>
      <c r="E60" s="114">
        <v>8089</v>
      </c>
      <c r="F60" s="114">
        <v>8133</v>
      </c>
      <c r="G60" s="114">
        <v>8181</v>
      </c>
      <c r="H60" s="140">
        <v>8165</v>
      </c>
      <c r="I60" s="115">
        <v>-375</v>
      </c>
      <c r="J60" s="116">
        <v>-4.5927740355174524</v>
      </c>
    </row>
    <row r="61" spans="1:16" s="110" customFormat="1" ht="14.45" customHeight="1" x14ac:dyDescent="0.2">
      <c r="A61" s="118"/>
      <c r="B61" s="121" t="s">
        <v>110</v>
      </c>
      <c r="C61" s="113">
        <v>20.896426408237431</v>
      </c>
      <c r="D61" s="115">
        <v>3450</v>
      </c>
      <c r="E61" s="114">
        <v>3495</v>
      </c>
      <c r="F61" s="114">
        <v>3476</v>
      </c>
      <c r="G61" s="114">
        <v>3489</v>
      </c>
      <c r="H61" s="140">
        <v>3464</v>
      </c>
      <c r="I61" s="115">
        <v>-14</v>
      </c>
      <c r="J61" s="116">
        <v>-0.40415704387990764</v>
      </c>
    </row>
    <row r="62" spans="1:16" s="110" customFormat="1" ht="14.45" customHeight="1" x14ac:dyDescent="0.2">
      <c r="A62" s="120"/>
      <c r="B62" s="121" t="s">
        <v>111</v>
      </c>
      <c r="C62" s="113">
        <v>16.21441550575409</v>
      </c>
      <c r="D62" s="115">
        <v>2677</v>
      </c>
      <c r="E62" s="114">
        <v>2699</v>
      </c>
      <c r="F62" s="114">
        <v>2663</v>
      </c>
      <c r="G62" s="114">
        <v>2652</v>
      </c>
      <c r="H62" s="140">
        <v>2584</v>
      </c>
      <c r="I62" s="115">
        <v>93</v>
      </c>
      <c r="J62" s="116">
        <v>3.5990712074303404</v>
      </c>
    </row>
    <row r="63" spans="1:16" s="110" customFormat="1" ht="14.45" customHeight="1" x14ac:dyDescent="0.2">
      <c r="A63" s="120"/>
      <c r="B63" s="121" t="s">
        <v>112</v>
      </c>
      <c r="C63" s="113">
        <v>1.5445184736523319</v>
      </c>
      <c r="D63" s="115">
        <v>255</v>
      </c>
      <c r="E63" s="114">
        <v>263</v>
      </c>
      <c r="F63" s="114">
        <v>269</v>
      </c>
      <c r="G63" s="114">
        <v>259</v>
      </c>
      <c r="H63" s="140">
        <v>233</v>
      </c>
      <c r="I63" s="115">
        <v>22</v>
      </c>
      <c r="J63" s="116">
        <v>9.4420600858369106</v>
      </c>
    </row>
    <row r="64" spans="1:16" s="110" customFormat="1" ht="14.45" customHeight="1" x14ac:dyDescent="0.2">
      <c r="A64" s="120" t="s">
        <v>113</v>
      </c>
      <c r="B64" s="119" t="s">
        <v>116</v>
      </c>
      <c r="C64" s="113">
        <v>89.26711084191399</v>
      </c>
      <c r="D64" s="115">
        <v>14738</v>
      </c>
      <c r="E64" s="114">
        <v>15223</v>
      </c>
      <c r="F64" s="114">
        <v>15234</v>
      </c>
      <c r="G64" s="114">
        <v>15273</v>
      </c>
      <c r="H64" s="140">
        <v>15050</v>
      </c>
      <c r="I64" s="115">
        <v>-312</v>
      </c>
      <c r="J64" s="116">
        <v>-2.0730897009966776</v>
      </c>
    </row>
    <row r="65" spans="1:10" s="110" customFormat="1" ht="14.45" customHeight="1" x14ac:dyDescent="0.2">
      <c r="A65" s="123"/>
      <c r="B65" s="124" t="s">
        <v>117</v>
      </c>
      <c r="C65" s="125">
        <v>10.581465778316172</v>
      </c>
      <c r="D65" s="143">
        <v>1747</v>
      </c>
      <c r="E65" s="144">
        <v>1764</v>
      </c>
      <c r="F65" s="144">
        <v>1768</v>
      </c>
      <c r="G65" s="144">
        <v>1778</v>
      </c>
      <c r="H65" s="145">
        <v>1751</v>
      </c>
      <c r="I65" s="143">
        <v>-4</v>
      </c>
      <c r="J65" s="146">
        <v>-0.22844089091947459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16101</v>
      </c>
      <c r="G11" s="114">
        <v>16470</v>
      </c>
      <c r="H11" s="114">
        <v>16550</v>
      </c>
      <c r="I11" s="114">
        <v>16392</v>
      </c>
      <c r="J11" s="140">
        <v>16223</v>
      </c>
      <c r="K11" s="114">
        <v>-122</v>
      </c>
      <c r="L11" s="116">
        <v>-0.75201873882759041</v>
      </c>
    </row>
    <row r="12" spans="1:17" s="110" customFormat="1" ht="24" customHeight="1" x14ac:dyDescent="0.2">
      <c r="A12" s="604" t="s">
        <v>185</v>
      </c>
      <c r="B12" s="605"/>
      <c r="C12" s="605"/>
      <c r="D12" s="606"/>
      <c r="E12" s="113">
        <v>39.308117508229302</v>
      </c>
      <c r="F12" s="115">
        <v>6329</v>
      </c>
      <c r="G12" s="114">
        <v>6464</v>
      </c>
      <c r="H12" s="114">
        <v>6479</v>
      </c>
      <c r="I12" s="114">
        <v>6377</v>
      </c>
      <c r="J12" s="140">
        <v>6345</v>
      </c>
      <c r="K12" s="114">
        <v>-16</v>
      </c>
      <c r="L12" s="116">
        <v>-0.25216706067769895</v>
      </c>
    </row>
    <row r="13" spans="1:17" s="110" customFormat="1" ht="15" customHeight="1" x14ac:dyDescent="0.2">
      <c r="A13" s="120"/>
      <c r="B13" s="612" t="s">
        <v>107</v>
      </c>
      <c r="C13" s="612"/>
      <c r="E13" s="113">
        <v>60.691882491770698</v>
      </c>
      <c r="F13" s="115">
        <v>9772</v>
      </c>
      <c r="G13" s="114">
        <v>10006</v>
      </c>
      <c r="H13" s="114">
        <v>10071</v>
      </c>
      <c r="I13" s="114">
        <v>10015</v>
      </c>
      <c r="J13" s="140">
        <v>9878</v>
      </c>
      <c r="K13" s="114">
        <v>-106</v>
      </c>
      <c r="L13" s="116">
        <v>-1.0730917189714517</v>
      </c>
    </row>
    <row r="14" spans="1:17" s="110" customFormat="1" ht="22.5" customHeight="1" x14ac:dyDescent="0.2">
      <c r="A14" s="604" t="s">
        <v>186</v>
      </c>
      <c r="B14" s="605"/>
      <c r="C14" s="605"/>
      <c r="D14" s="606"/>
      <c r="E14" s="113">
        <v>16.104589777032484</v>
      </c>
      <c r="F14" s="115">
        <v>2593</v>
      </c>
      <c r="G14" s="114">
        <v>2707</v>
      </c>
      <c r="H14" s="114">
        <v>2729</v>
      </c>
      <c r="I14" s="114">
        <v>2712</v>
      </c>
      <c r="J14" s="140">
        <v>2628</v>
      </c>
      <c r="K14" s="114">
        <v>-35</v>
      </c>
      <c r="L14" s="116">
        <v>-1.3318112633181127</v>
      </c>
    </row>
    <row r="15" spans="1:17" s="110" customFormat="1" ht="15" customHeight="1" x14ac:dyDescent="0.2">
      <c r="A15" s="120"/>
      <c r="B15" s="119"/>
      <c r="C15" s="258" t="s">
        <v>106</v>
      </c>
      <c r="E15" s="113">
        <v>44.311608175858076</v>
      </c>
      <c r="F15" s="115">
        <v>1149</v>
      </c>
      <c r="G15" s="114">
        <v>1187</v>
      </c>
      <c r="H15" s="114">
        <v>1201</v>
      </c>
      <c r="I15" s="114">
        <v>1177</v>
      </c>
      <c r="J15" s="140">
        <v>1176</v>
      </c>
      <c r="K15" s="114">
        <v>-27</v>
      </c>
      <c r="L15" s="116">
        <v>-2.295918367346939</v>
      </c>
    </row>
    <row r="16" spans="1:17" s="110" customFormat="1" ht="15" customHeight="1" x14ac:dyDescent="0.2">
      <c r="A16" s="120"/>
      <c r="B16" s="119"/>
      <c r="C16" s="258" t="s">
        <v>107</v>
      </c>
      <c r="E16" s="113">
        <v>55.688391824141924</v>
      </c>
      <c r="F16" s="115">
        <v>1444</v>
      </c>
      <c r="G16" s="114">
        <v>1520</v>
      </c>
      <c r="H16" s="114">
        <v>1528</v>
      </c>
      <c r="I16" s="114">
        <v>1535</v>
      </c>
      <c r="J16" s="140">
        <v>1452</v>
      </c>
      <c r="K16" s="114">
        <v>-8</v>
      </c>
      <c r="L16" s="116">
        <v>-0.55096418732782371</v>
      </c>
    </row>
    <row r="17" spans="1:12" s="110" customFormat="1" ht="15" customHeight="1" x14ac:dyDescent="0.2">
      <c r="A17" s="120"/>
      <c r="B17" s="121" t="s">
        <v>109</v>
      </c>
      <c r="C17" s="258"/>
      <c r="E17" s="113">
        <v>47.382150177007638</v>
      </c>
      <c r="F17" s="115">
        <v>7629</v>
      </c>
      <c r="G17" s="114">
        <v>7833</v>
      </c>
      <c r="H17" s="114">
        <v>7900</v>
      </c>
      <c r="I17" s="114">
        <v>7825</v>
      </c>
      <c r="J17" s="140">
        <v>7814</v>
      </c>
      <c r="K17" s="114">
        <v>-185</v>
      </c>
      <c r="L17" s="116">
        <v>-2.3675454312771946</v>
      </c>
    </row>
    <row r="18" spans="1:12" s="110" customFormat="1" ht="15" customHeight="1" x14ac:dyDescent="0.2">
      <c r="A18" s="120"/>
      <c r="B18" s="119"/>
      <c r="C18" s="258" t="s">
        <v>106</v>
      </c>
      <c r="E18" s="113">
        <v>34.460610827107089</v>
      </c>
      <c r="F18" s="115">
        <v>2629</v>
      </c>
      <c r="G18" s="114">
        <v>2705</v>
      </c>
      <c r="H18" s="114">
        <v>2693</v>
      </c>
      <c r="I18" s="114">
        <v>2656</v>
      </c>
      <c r="J18" s="140">
        <v>2667</v>
      </c>
      <c r="K18" s="114">
        <v>-38</v>
      </c>
      <c r="L18" s="116">
        <v>-1.4248218972628421</v>
      </c>
    </row>
    <row r="19" spans="1:12" s="110" customFormat="1" ht="15" customHeight="1" x14ac:dyDescent="0.2">
      <c r="A19" s="120"/>
      <c r="B19" s="119"/>
      <c r="C19" s="258" t="s">
        <v>107</v>
      </c>
      <c r="E19" s="113">
        <v>65.539389172892911</v>
      </c>
      <c r="F19" s="115">
        <v>5000</v>
      </c>
      <c r="G19" s="114">
        <v>5128</v>
      </c>
      <c r="H19" s="114">
        <v>5207</v>
      </c>
      <c r="I19" s="114">
        <v>5169</v>
      </c>
      <c r="J19" s="140">
        <v>5147</v>
      </c>
      <c r="K19" s="114">
        <v>-147</v>
      </c>
      <c r="L19" s="116">
        <v>-2.8560326403730327</v>
      </c>
    </row>
    <row r="20" spans="1:12" s="110" customFormat="1" ht="15" customHeight="1" x14ac:dyDescent="0.2">
      <c r="A20" s="120"/>
      <c r="B20" s="121" t="s">
        <v>110</v>
      </c>
      <c r="C20" s="258"/>
      <c r="E20" s="113">
        <v>20.160238494503446</v>
      </c>
      <c r="F20" s="115">
        <v>3246</v>
      </c>
      <c r="G20" s="114">
        <v>3295</v>
      </c>
      <c r="H20" s="114">
        <v>3297</v>
      </c>
      <c r="I20" s="114">
        <v>3259</v>
      </c>
      <c r="J20" s="140">
        <v>3236</v>
      </c>
      <c r="K20" s="114">
        <v>10</v>
      </c>
      <c r="L20" s="116">
        <v>0.30902348578491967</v>
      </c>
    </row>
    <row r="21" spans="1:12" s="110" customFormat="1" ht="15" customHeight="1" x14ac:dyDescent="0.2">
      <c r="A21" s="120"/>
      <c r="B21" s="119"/>
      <c r="C21" s="258" t="s">
        <v>106</v>
      </c>
      <c r="E21" s="113">
        <v>34.44239063462723</v>
      </c>
      <c r="F21" s="115">
        <v>1118</v>
      </c>
      <c r="G21" s="114">
        <v>1131</v>
      </c>
      <c r="H21" s="114">
        <v>1146</v>
      </c>
      <c r="I21" s="114">
        <v>1128</v>
      </c>
      <c r="J21" s="140">
        <v>1119</v>
      </c>
      <c r="K21" s="114">
        <v>-1</v>
      </c>
      <c r="L21" s="116">
        <v>-8.936550491510277E-2</v>
      </c>
    </row>
    <row r="22" spans="1:12" s="110" customFormat="1" ht="15" customHeight="1" x14ac:dyDescent="0.2">
      <c r="A22" s="120"/>
      <c r="B22" s="119"/>
      <c r="C22" s="258" t="s">
        <v>107</v>
      </c>
      <c r="E22" s="113">
        <v>65.55760936537277</v>
      </c>
      <c r="F22" s="115">
        <v>2128</v>
      </c>
      <c r="G22" s="114">
        <v>2164</v>
      </c>
      <c r="H22" s="114">
        <v>2151</v>
      </c>
      <c r="I22" s="114">
        <v>2131</v>
      </c>
      <c r="J22" s="140">
        <v>2117</v>
      </c>
      <c r="K22" s="114">
        <v>11</v>
      </c>
      <c r="L22" s="116">
        <v>0.51960321209258387</v>
      </c>
    </row>
    <row r="23" spans="1:12" s="110" customFormat="1" ht="15" customHeight="1" x14ac:dyDescent="0.2">
      <c r="A23" s="120"/>
      <c r="B23" s="121" t="s">
        <v>111</v>
      </c>
      <c r="C23" s="258"/>
      <c r="E23" s="113">
        <v>16.353021551456433</v>
      </c>
      <c r="F23" s="115">
        <v>2633</v>
      </c>
      <c r="G23" s="114">
        <v>2635</v>
      </c>
      <c r="H23" s="114">
        <v>2624</v>
      </c>
      <c r="I23" s="114">
        <v>2596</v>
      </c>
      <c r="J23" s="140">
        <v>2545</v>
      </c>
      <c r="K23" s="114">
        <v>88</v>
      </c>
      <c r="L23" s="116">
        <v>3.4577603143418467</v>
      </c>
    </row>
    <row r="24" spans="1:12" s="110" customFormat="1" ht="15" customHeight="1" x14ac:dyDescent="0.2">
      <c r="A24" s="120"/>
      <c r="B24" s="119"/>
      <c r="C24" s="258" t="s">
        <v>106</v>
      </c>
      <c r="E24" s="113">
        <v>54.424610710216484</v>
      </c>
      <c r="F24" s="115">
        <v>1433</v>
      </c>
      <c r="G24" s="114">
        <v>1441</v>
      </c>
      <c r="H24" s="114">
        <v>1439</v>
      </c>
      <c r="I24" s="114">
        <v>1416</v>
      </c>
      <c r="J24" s="140">
        <v>1383</v>
      </c>
      <c r="K24" s="114">
        <v>50</v>
      </c>
      <c r="L24" s="116">
        <v>3.6153289949385394</v>
      </c>
    </row>
    <row r="25" spans="1:12" s="110" customFormat="1" ht="15" customHeight="1" x14ac:dyDescent="0.2">
      <c r="A25" s="120"/>
      <c r="B25" s="119"/>
      <c r="C25" s="258" t="s">
        <v>107</v>
      </c>
      <c r="E25" s="113">
        <v>45.575389289783516</v>
      </c>
      <c r="F25" s="115">
        <v>1200</v>
      </c>
      <c r="G25" s="114">
        <v>1194</v>
      </c>
      <c r="H25" s="114">
        <v>1185</v>
      </c>
      <c r="I25" s="114">
        <v>1180</v>
      </c>
      <c r="J25" s="140">
        <v>1162</v>
      </c>
      <c r="K25" s="114">
        <v>38</v>
      </c>
      <c r="L25" s="116">
        <v>3.270223752151463</v>
      </c>
    </row>
    <row r="26" spans="1:12" s="110" customFormat="1" ht="15" customHeight="1" x14ac:dyDescent="0.2">
      <c r="A26" s="120"/>
      <c r="C26" s="121" t="s">
        <v>187</v>
      </c>
      <c r="D26" s="110" t="s">
        <v>188</v>
      </c>
      <c r="E26" s="113">
        <v>1.6520712999192597</v>
      </c>
      <c r="F26" s="115">
        <v>266</v>
      </c>
      <c r="G26" s="114">
        <v>256</v>
      </c>
      <c r="H26" s="114">
        <v>270</v>
      </c>
      <c r="I26" s="114">
        <v>244</v>
      </c>
      <c r="J26" s="140">
        <v>227</v>
      </c>
      <c r="K26" s="114">
        <v>39</v>
      </c>
      <c r="L26" s="116">
        <v>17.180616740088105</v>
      </c>
    </row>
    <row r="27" spans="1:12" s="110" customFormat="1" ht="15" customHeight="1" x14ac:dyDescent="0.2">
      <c r="A27" s="120"/>
      <c r="B27" s="119"/>
      <c r="D27" s="259" t="s">
        <v>106</v>
      </c>
      <c r="E27" s="113">
        <v>51.127819548872182</v>
      </c>
      <c r="F27" s="115">
        <v>136</v>
      </c>
      <c r="G27" s="114">
        <v>140</v>
      </c>
      <c r="H27" s="114">
        <v>141</v>
      </c>
      <c r="I27" s="114">
        <v>116</v>
      </c>
      <c r="J27" s="140">
        <v>96</v>
      </c>
      <c r="K27" s="114">
        <v>40</v>
      </c>
      <c r="L27" s="116">
        <v>41.666666666666664</v>
      </c>
    </row>
    <row r="28" spans="1:12" s="110" customFormat="1" ht="15" customHeight="1" x14ac:dyDescent="0.2">
      <c r="A28" s="120"/>
      <c r="B28" s="119"/>
      <c r="D28" s="259" t="s">
        <v>107</v>
      </c>
      <c r="E28" s="113">
        <v>48.872180451127818</v>
      </c>
      <c r="F28" s="115">
        <v>130</v>
      </c>
      <c r="G28" s="114">
        <v>116</v>
      </c>
      <c r="H28" s="114">
        <v>129</v>
      </c>
      <c r="I28" s="114">
        <v>128</v>
      </c>
      <c r="J28" s="140">
        <v>131</v>
      </c>
      <c r="K28" s="114">
        <v>-1</v>
      </c>
      <c r="L28" s="116">
        <v>-0.76335877862595425</v>
      </c>
    </row>
    <row r="29" spans="1:12" s="110" customFormat="1" ht="24" customHeight="1" x14ac:dyDescent="0.2">
      <c r="A29" s="604" t="s">
        <v>189</v>
      </c>
      <c r="B29" s="605"/>
      <c r="C29" s="605"/>
      <c r="D29" s="606"/>
      <c r="E29" s="113">
        <v>88.100118005092853</v>
      </c>
      <c r="F29" s="115">
        <v>14185</v>
      </c>
      <c r="G29" s="114">
        <v>14576</v>
      </c>
      <c r="H29" s="114">
        <v>14692</v>
      </c>
      <c r="I29" s="114">
        <v>14559</v>
      </c>
      <c r="J29" s="140">
        <v>14379</v>
      </c>
      <c r="K29" s="114">
        <v>-194</v>
      </c>
      <c r="L29" s="116">
        <v>-1.3491897906669448</v>
      </c>
    </row>
    <row r="30" spans="1:12" s="110" customFormat="1" ht="15" customHeight="1" x14ac:dyDescent="0.2">
      <c r="A30" s="120"/>
      <c r="B30" s="119"/>
      <c r="C30" s="258" t="s">
        <v>106</v>
      </c>
      <c r="E30" s="113">
        <v>39.161085653859708</v>
      </c>
      <c r="F30" s="115">
        <v>5555</v>
      </c>
      <c r="G30" s="114">
        <v>5688</v>
      </c>
      <c r="H30" s="114">
        <v>5735</v>
      </c>
      <c r="I30" s="114">
        <v>5618</v>
      </c>
      <c r="J30" s="140">
        <v>5577</v>
      </c>
      <c r="K30" s="114">
        <v>-22</v>
      </c>
      <c r="L30" s="116">
        <v>-0.39447731755424065</v>
      </c>
    </row>
    <row r="31" spans="1:12" s="110" customFormat="1" ht="15" customHeight="1" x14ac:dyDescent="0.2">
      <c r="A31" s="120"/>
      <c r="B31" s="119"/>
      <c r="C31" s="258" t="s">
        <v>107</v>
      </c>
      <c r="E31" s="113">
        <v>60.838914346140292</v>
      </c>
      <c r="F31" s="115">
        <v>8630</v>
      </c>
      <c r="G31" s="114">
        <v>8888</v>
      </c>
      <c r="H31" s="114">
        <v>8957</v>
      </c>
      <c r="I31" s="114">
        <v>8941</v>
      </c>
      <c r="J31" s="140">
        <v>8802</v>
      </c>
      <c r="K31" s="114">
        <v>-172</v>
      </c>
      <c r="L31" s="116">
        <v>-1.9541013406044081</v>
      </c>
    </row>
    <row r="32" spans="1:12" s="110" customFormat="1" ht="15" customHeight="1" x14ac:dyDescent="0.2">
      <c r="A32" s="120"/>
      <c r="B32" s="119" t="s">
        <v>117</v>
      </c>
      <c r="C32" s="258"/>
      <c r="E32" s="113">
        <v>11.732190547170983</v>
      </c>
      <c r="F32" s="114">
        <v>1889</v>
      </c>
      <c r="G32" s="114">
        <v>1866</v>
      </c>
      <c r="H32" s="114">
        <v>1831</v>
      </c>
      <c r="I32" s="114">
        <v>1808</v>
      </c>
      <c r="J32" s="140">
        <v>1826</v>
      </c>
      <c r="K32" s="114">
        <v>63</v>
      </c>
      <c r="L32" s="116">
        <v>3.4501642935377874</v>
      </c>
    </row>
    <row r="33" spans="1:12" s="110" customFormat="1" ht="15" customHeight="1" x14ac:dyDescent="0.2">
      <c r="A33" s="120"/>
      <c r="B33" s="119"/>
      <c r="C33" s="258" t="s">
        <v>106</v>
      </c>
      <c r="E33" s="113">
        <v>40.444679724722079</v>
      </c>
      <c r="F33" s="114">
        <v>764</v>
      </c>
      <c r="G33" s="114">
        <v>765</v>
      </c>
      <c r="H33" s="114">
        <v>735</v>
      </c>
      <c r="I33" s="114">
        <v>753</v>
      </c>
      <c r="J33" s="140">
        <v>764</v>
      </c>
      <c r="K33" s="114">
        <v>0</v>
      </c>
      <c r="L33" s="116">
        <v>0</v>
      </c>
    </row>
    <row r="34" spans="1:12" s="110" customFormat="1" ht="15" customHeight="1" x14ac:dyDescent="0.2">
      <c r="A34" s="120"/>
      <c r="B34" s="119"/>
      <c r="C34" s="258" t="s">
        <v>107</v>
      </c>
      <c r="E34" s="113">
        <v>59.555320275277921</v>
      </c>
      <c r="F34" s="114">
        <v>1125</v>
      </c>
      <c r="G34" s="114">
        <v>1101</v>
      </c>
      <c r="H34" s="114">
        <v>1096</v>
      </c>
      <c r="I34" s="114">
        <v>1055</v>
      </c>
      <c r="J34" s="140">
        <v>1062</v>
      </c>
      <c r="K34" s="114">
        <v>63</v>
      </c>
      <c r="L34" s="116">
        <v>5.9322033898305087</v>
      </c>
    </row>
    <row r="35" spans="1:12" s="110" customFormat="1" ht="24" customHeight="1" x14ac:dyDescent="0.2">
      <c r="A35" s="604" t="s">
        <v>192</v>
      </c>
      <c r="B35" s="605"/>
      <c r="C35" s="605"/>
      <c r="D35" s="606"/>
      <c r="E35" s="113">
        <v>19.365256816346811</v>
      </c>
      <c r="F35" s="114">
        <v>3118</v>
      </c>
      <c r="G35" s="114">
        <v>3200</v>
      </c>
      <c r="H35" s="114">
        <v>3164</v>
      </c>
      <c r="I35" s="114">
        <v>3202</v>
      </c>
      <c r="J35" s="114">
        <v>3149</v>
      </c>
      <c r="K35" s="318">
        <v>-31</v>
      </c>
      <c r="L35" s="319">
        <v>-0.98443950460463636</v>
      </c>
    </row>
    <row r="36" spans="1:12" s="110" customFormat="1" ht="15" customHeight="1" x14ac:dyDescent="0.2">
      <c r="A36" s="120"/>
      <c r="B36" s="119"/>
      <c r="C36" s="258" t="s">
        <v>106</v>
      </c>
      <c r="E36" s="113">
        <v>38.582424631173829</v>
      </c>
      <c r="F36" s="114">
        <v>1203</v>
      </c>
      <c r="G36" s="114">
        <v>1234</v>
      </c>
      <c r="H36" s="114">
        <v>1211</v>
      </c>
      <c r="I36" s="114">
        <v>1229</v>
      </c>
      <c r="J36" s="114">
        <v>1225</v>
      </c>
      <c r="K36" s="318">
        <v>-22</v>
      </c>
      <c r="L36" s="116">
        <v>-1.7959183673469388</v>
      </c>
    </row>
    <row r="37" spans="1:12" s="110" customFormat="1" ht="15" customHeight="1" x14ac:dyDescent="0.2">
      <c r="A37" s="120"/>
      <c r="B37" s="119"/>
      <c r="C37" s="258" t="s">
        <v>107</v>
      </c>
      <c r="E37" s="113">
        <v>61.417575368826171</v>
      </c>
      <c r="F37" s="114">
        <v>1915</v>
      </c>
      <c r="G37" s="114">
        <v>1966</v>
      </c>
      <c r="H37" s="114">
        <v>1953</v>
      </c>
      <c r="I37" s="114">
        <v>1973</v>
      </c>
      <c r="J37" s="140">
        <v>1924</v>
      </c>
      <c r="K37" s="114">
        <v>-9</v>
      </c>
      <c r="L37" s="116">
        <v>-0.4677754677754678</v>
      </c>
    </row>
    <row r="38" spans="1:12" s="110" customFormat="1" ht="15" customHeight="1" x14ac:dyDescent="0.2">
      <c r="A38" s="120"/>
      <c r="B38" s="119" t="s">
        <v>328</v>
      </c>
      <c r="C38" s="258"/>
      <c r="E38" s="113">
        <v>57.654804049437921</v>
      </c>
      <c r="F38" s="114">
        <v>9283</v>
      </c>
      <c r="G38" s="114">
        <v>9460</v>
      </c>
      <c r="H38" s="114">
        <v>9524</v>
      </c>
      <c r="I38" s="114">
        <v>9383</v>
      </c>
      <c r="J38" s="140">
        <v>9238</v>
      </c>
      <c r="K38" s="114">
        <v>45</v>
      </c>
      <c r="L38" s="116">
        <v>0.48711842390127735</v>
      </c>
    </row>
    <row r="39" spans="1:12" s="110" customFormat="1" ht="15" customHeight="1" x14ac:dyDescent="0.2">
      <c r="A39" s="120"/>
      <c r="B39" s="119"/>
      <c r="C39" s="258" t="s">
        <v>106</v>
      </c>
      <c r="E39" s="113">
        <v>40.633415921577075</v>
      </c>
      <c r="F39" s="115">
        <v>3772</v>
      </c>
      <c r="G39" s="114">
        <v>3833</v>
      </c>
      <c r="H39" s="114">
        <v>3854</v>
      </c>
      <c r="I39" s="114">
        <v>3737</v>
      </c>
      <c r="J39" s="140">
        <v>3679</v>
      </c>
      <c r="K39" s="114">
        <v>93</v>
      </c>
      <c r="L39" s="116">
        <v>2.5278608317477573</v>
      </c>
    </row>
    <row r="40" spans="1:12" s="110" customFormat="1" ht="15" customHeight="1" x14ac:dyDescent="0.2">
      <c r="A40" s="120"/>
      <c r="B40" s="119"/>
      <c r="C40" s="258" t="s">
        <v>107</v>
      </c>
      <c r="E40" s="113">
        <v>59.366584078422925</v>
      </c>
      <c r="F40" s="115">
        <v>5511</v>
      </c>
      <c r="G40" s="114">
        <v>5627</v>
      </c>
      <c r="H40" s="114">
        <v>5670</v>
      </c>
      <c r="I40" s="114">
        <v>5646</v>
      </c>
      <c r="J40" s="140">
        <v>5559</v>
      </c>
      <c r="K40" s="114">
        <v>-48</v>
      </c>
      <c r="L40" s="116">
        <v>-0.86346465191581223</v>
      </c>
    </row>
    <row r="41" spans="1:12" s="110" customFormat="1" ht="15" customHeight="1" x14ac:dyDescent="0.2">
      <c r="A41" s="120"/>
      <c r="B41" s="320" t="s">
        <v>515</v>
      </c>
      <c r="C41" s="258"/>
      <c r="E41" s="113">
        <v>6.9933544500341593</v>
      </c>
      <c r="F41" s="115">
        <v>1126</v>
      </c>
      <c r="G41" s="114">
        <v>1126</v>
      </c>
      <c r="H41" s="114">
        <v>1104</v>
      </c>
      <c r="I41" s="114">
        <v>1077</v>
      </c>
      <c r="J41" s="140">
        <v>1073</v>
      </c>
      <c r="K41" s="114">
        <v>53</v>
      </c>
      <c r="L41" s="116">
        <v>4.9394221808014915</v>
      </c>
    </row>
    <row r="42" spans="1:12" s="110" customFormat="1" ht="15" customHeight="1" x14ac:dyDescent="0.2">
      <c r="A42" s="120"/>
      <c r="B42" s="119"/>
      <c r="C42" s="268" t="s">
        <v>106</v>
      </c>
      <c r="D42" s="182"/>
      <c r="E42" s="113">
        <v>44.760213143872114</v>
      </c>
      <c r="F42" s="115">
        <v>504</v>
      </c>
      <c r="G42" s="114">
        <v>508</v>
      </c>
      <c r="H42" s="114">
        <v>498</v>
      </c>
      <c r="I42" s="114">
        <v>487</v>
      </c>
      <c r="J42" s="140">
        <v>482</v>
      </c>
      <c r="K42" s="114">
        <v>22</v>
      </c>
      <c r="L42" s="116">
        <v>4.5643153526970952</v>
      </c>
    </row>
    <row r="43" spans="1:12" s="110" customFormat="1" ht="15" customHeight="1" x14ac:dyDescent="0.2">
      <c r="A43" s="120"/>
      <c r="B43" s="119"/>
      <c r="C43" s="268" t="s">
        <v>107</v>
      </c>
      <c r="D43" s="182"/>
      <c r="E43" s="113">
        <v>55.239786856127886</v>
      </c>
      <c r="F43" s="115">
        <v>622</v>
      </c>
      <c r="G43" s="114">
        <v>618</v>
      </c>
      <c r="H43" s="114">
        <v>606</v>
      </c>
      <c r="I43" s="114">
        <v>590</v>
      </c>
      <c r="J43" s="140">
        <v>591</v>
      </c>
      <c r="K43" s="114">
        <v>31</v>
      </c>
      <c r="L43" s="116">
        <v>5.2453468697123515</v>
      </c>
    </row>
    <row r="44" spans="1:12" s="110" customFormat="1" ht="15" customHeight="1" x14ac:dyDescent="0.2">
      <c r="A44" s="120"/>
      <c r="B44" s="119" t="s">
        <v>205</v>
      </c>
      <c r="C44" s="268"/>
      <c r="D44" s="182"/>
      <c r="E44" s="113">
        <v>15.986584684181107</v>
      </c>
      <c r="F44" s="115">
        <v>2574</v>
      </c>
      <c r="G44" s="114">
        <v>2684</v>
      </c>
      <c r="H44" s="114">
        <v>2758</v>
      </c>
      <c r="I44" s="114">
        <v>2730</v>
      </c>
      <c r="J44" s="140">
        <v>2763</v>
      </c>
      <c r="K44" s="114">
        <v>-189</v>
      </c>
      <c r="L44" s="116">
        <v>-6.8403908794788277</v>
      </c>
    </row>
    <row r="45" spans="1:12" s="110" customFormat="1" ht="15" customHeight="1" x14ac:dyDescent="0.2">
      <c r="A45" s="120"/>
      <c r="B45" s="119"/>
      <c r="C45" s="268" t="s">
        <v>106</v>
      </c>
      <c r="D45" s="182"/>
      <c r="E45" s="113">
        <v>33.022533022533025</v>
      </c>
      <c r="F45" s="115">
        <v>850</v>
      </c>
      <c r="G45" s="114">
        <v>889</v>
      </c>
      <c r="H45" s="114">
        <v>916</v>
      </c>
      <c r="I45" s="114">
        <v>924</v>
      </c>
      <c r="J45" s="140">
        <v>959</v>
      </c>
      <c r="K45" s="114">
        <v>-109</v>
      </c>
      <c r="L45" s="116">
        <v>-11.366006256517206</v>
      </c>
    </row>
    <row r="46" spans="1:12" s="110" customFormat="1" ht="15" customHeight="1" x14ac:dyDescent="0.2">
      <c r="A46" s="123"/>
      <c r="B46" s="124"/>
      <c r="C46" s="260" t="s">
        <v>107</v>
      </c>
      <c r="D46" s="261"/>
      <c r="E46" s="125">
        <v>66.977466977466975</v>
      </c>
      <c r="F46" s="143">
        <v>1724</v>
      </c>
      <c r="G46" s="144">
        <v>1795</v>
      </c>
      <c r="H46" s="144">
        <v>1842</v>
      </c>
      <c r="I46" s="144">
        <v>1806</v>
      </c>
      <c r="J46" s="145">
        <v>1804</v>
      </c>
      <c r="K46" s="144">
        <v>-80</v>
      </c>
      <c r="L46" s="146">
        <v>-4.434589800443459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16101</v>
      </c>
      <c r="E11" s="114">
        <v>16470</v>
      </c>
      <c r="F11" s="114">
        <v>16550</v>
      </c>
      <c r="G11" s="114">
        <v>16392</v>
      </c>
      <c r="H11" s="140">
        <v>16223</v>
      </c>
      <c r="I11" s="115">
        <v>-122</v>
      </c>
      <c r="J11" s="116">
        <v>-0.75201873882759041</v>
      </c>
    </row>
    <row r="12" spans="1:15" s="110" customFormat="1" ht="24.95" customHeight="1" x14ac:dyDescent="0.2">
      <c r="A12" s="193" t="s">
        <v>132</v>
      </c>
      <c r="B12" s="194" t="s">
        <v>133</v>
      </c>
      <c r="C12" s="113">
        <v>0.96888392025340042</v>
      </c>
      <c r="D12" s="115">
        <v>156</v>
      </c>
      <c r="E12" s="114">
        <v>140</v>
      </c>
      <c r="F12" s="114">
        <v>147</v>
      </c>
      <c r="G12" s="114">
        <v>140</v>
      </c>
      <c r="H12" s="140">
        <v>138</v>
      </c>
      <c r="I12" s="115">
        <v>18</v>
      </c>
      <c r="J12" s="116">
        <v>13.043478260869565</v>
      </c>
    </row>
    <row r="13" spans="1:15" s="110" customFormat="1" ht="24.95" customHeight="1" x14ac:dyDescent="0.2">
      <c r="A13" s="193" t="s">
        <v>134</v>
      </c>
      <c r="B13" s="199" t="s">
        <v>214</v>
      </c>
      <c r="C13" s="113">
        <v>0.67076579094466182</v>
      </c>
      <c r="D13" s="115">
        <v>108</v>
      </c>
      <c r="E13" s="114">
        <v>124</v>
      </c>
      <c r="F13" s="114">
        <v>106</v>
      </c>
      <c r="G13" s="114">
        <v>112</v>
      </c>
      <c r="H13" s="140">
        <v>114</v>
      </c>
      <c r="I13" s="115">
        <v>-6</v>
      </c>
      <c r="J13" s="116">
        <v>-5.2631578947368425</v>
      </c>
    </row>
    <row r="14" spans="1:15" s="287" customFormat="1" ht="24.95" customHeight="1" x14ac:dyDescent="0.2">
      <c r="A14" s="193" t="s">
        <v>215</v>
      </c>
      <c r="B14" s="199" t="s">
        <v>137</v>
      </c>
      <c r="C14" s="113">
        <v>9.9124277995155587</v>
      </c>
      <c r="D14" s="115">
        <v>1596</v>
      </c>
      <c r="E14" s="114">
        <v>1594</v>
      </c>
      <c r="F14" s="114">
        <v>1631</v>
      </c>
      <c r="G14" s="114">
        <v>1613</v>
      </c>
      <c r="H14" s="140">
        <v>1644</v>
      </c>
      <c r="I14" s="115">
        <v>-48</v>
      </c>
      <c r="J14" s="116">
        <v>-2.9197080291970803</v>
      </c>
      <c r="K14" s="110"/>
      <c r="L14" s="110"/>
      <c r="M14" s="110"/>
      <c r="N14" s="110"/>
      <c r="O14" s="110"/>
    </row>
    <row r="15" spans="1:15" s="110" customFormat="1" ht="24.95" customHeight="1" x14ac:dyDescent="0.2">
      <c r="A15" s="193" t="s">
        <v>216</v>
      </c>
      <c r="B15" s="199" t="s">
        <v>217</v>
      </c>
      <c r="C15" s="113">
        <v>5.831935904602199</v>
      </c>
      <c r="D15" s="115">
        <v>939</v>
      </c>
      <c r="E15" s="114">
        <v>909</v>
      </c>
      <c r="F15" s="114">
        <v>934</v>
      </c>
      <c r="G15" s="114">
        <v>919</v>
      </c>
      <c r="H15" s="140">
        <v>926</v>
      </c>
      <c r="I15" s="115">
        <v>13</v>
      </c>
      <c r="J15" s="116">
        <v>1.4038876889848813</v>
      </c>
    </row>
    <row r="16" spans="1:15" s="287" customFormat="1" ht="24.95" customHeight="1" x14ac:dyDescent="0.2">
      <c r="A16" s="193" t="s">
        <v>218</v>
      </c>
      <c r="B16" s="199" t="s">
        <v>141</v>
      </c>
      <c r="C16" s="113">
        <v>3.3600397490839078</v>
      </c>
      <c r="D16" s="115">
        <v>541</v>
      </c>
      <c r="E16" s="114">
        <v>566</v>
      </c>
      <c r="F16" s="114">
        <v>576</v>
      </c>
      <c r="G16" s="114">
        <v>581</v>
      </c>
      <c r="H16" s="140">
        <v>601</v>
      </c>
      <c r="I16" s="115">
        <v>-60</v>
      </c>
      <c r="J16" s="116">
        <v>-9.9833610648918469</v>
      </c>
      <c r="K16" s="110"/>
      <c r="L16" s="110"/>
      <c r="M16" s="110"/>
      <c r="N16" s="110"/>
      <c r="O16" s="110"/>
    </row>
    <row r="17" spans="1:15" s="110" customFormat="1" ht="24.95" customHeight="1" x14ac:dyDescent="0.2">
      <c r="A17" s="193" t="s">
        <v>142</v>
      </c>
      <c r="B17" s="199" t="s">
        <v>220</v>
      </c>
      <c r="C17" s="113">
        <v>0.72045214582945161</v>
      </c>
      <c r="D17" s="115">
        <v>116</v>
      </c>
      <c r="E17" s="114">
        <v>119</v>
      </c>
      <c r="F17" s="114">
        <v>121</v>
      </c>
      <c r="G17" s="114">
        <v>113</v>
      </c>
      <c r="H17" s="140">
        <v>117</v>
      </c>
      <c r="I17" s="115">
        <v>-1</v>
      </c>
      <c r="J17" s="116">
        <v>-0.85470085470085466</v>
      </c>
    </row>
    <row r="18" spans="1:15" s="287" customFormat="1" ht="24.95" customHeight="1" x14ac:dyDescent="0.2">
      <c r="A18" s="201" t="s">
        <v>144</v>
      </c>
      <c r="B18" s="202" t="s">
        <v>145</v>
      </c>
      <c r="C18" s="113">
        <v>6.4530153406620707</v>
      </c>
      <c r="D18" s="115">
        <v>1039</v>
      </c>
      <c r="E18" s="114">
        <v>996</v>
      </c>
      <c r="F18" s="114">
        <v>1029</v>
      </c>
      <c r="G18" s="114">
        <v>1041</v>
      </c>
      <c r="H18" s="140">
        <v>1045</v>
      </c>
      <c r="I18" s="115">
        <v>-6</v>
      </c>
      <c r="J18" s="116">
        <v>-0.57416267942583732</v>
      </c>
      <c r="K18" s="110"/>
      <c r="L18" s="110"/>
      <c r="M18" s="110"/>
      <c r="N18" s="110"/>
      <c r="O18" s="110"/>
    </row>
    <row r="19" spans="1:15" s="110" customFormat="1" ht="24.95" customHeight="1" x14ac:dyDescent="0.2">
      <c r="A19" s="193" t="s">
        <v>146</v>
      </c>
      <c r="B19" s="199" t="s">
        <v>147</v>
      </c>
      <c r="C19" s="113">
        <v>17.644866778460965</v>
      </c>
      <c r="D19" s="115">
        <v>2841</v>
      </c>
      <c r="E19" s="114">
        <v>2897</v>
      </c>
      <c r="F19" s="114">
        <v>2859</v>
      </c>
      <c r="G19" s="114">
        <v>2872</v>
      </c>
      <c r="H19" s="140">
        <v>2879</v>
      </c>
      <c r="I19" s="115">
        <v>-38</v>
      </c>
      <c r="J19" s="116">
        <v>-1.3199027440083362</v>
      </c>
    </row>
    <row r="20" spans="1:15" s="287" customFormat="1" ht="24.95" customHeight="1" x14ac:dyDescent="0.2">
      <c r="A20" s="193" t="s">
        <v>148</v>
      </c>
      <c r="B20" s="199" t="s">
        <v>149</v>
      </c>
      <c r="C20" s="113">
        <v>4.7512576858580209</v>
      </c>
      <c r="D20" s="115">
        <v>765</v>
      </c>
      <c r="E20" s="114">
        <v>775</v>
      </c>
      <c r="F20" s="114">
        <v>775</v>
      </c>
      <c r="G20" s="114">
        <v>765</v>
      </c>
      <c r="H20" s="140">
        <v>724</v>
      </c>
      <c r="I20" s="115">
        <v>41</v>
      </c>
      <c r="J20" s="116">
        <v>5.6629834254143647</v>
      </c>
      <c r="K20" s="110"/>
      <c r="L20" s="110"/>
      <c r="M20" s="110"/>
      <c r="N20" s="110"/>
      <c r="O20" s="110"/>
    </row>
    <row r="21" spans="1:15" s="110" customFormat="1" ht="24.95" customHeight="1" x14ac:dyDescent="0.2">
      <c r="A21" s="201" t="s">
        <v>150</v>
      </c>
      <c r="B21" s="202" t="s">
        <v>151</v>
      </c>
      <c r="C21" s="113">
        <v>9.2602943916526925</v>
      </c>
      <c r="D21" s="115">
        <v>1491</v>
      </c>
      <c r="E21" s="114">
        <v>1696</v>
      </c>
      <c r="F21" s="114">
        <v>1706</v>
      </c>
      <c r="G21" s="114">
        <v>1725</v>
      </c>
      <c r="H21" s="140">
        <v>1611</v>
      </c>
      <c r="I21" s="115">
        <v>-120</v>
      </c>
      <c r="J21" s="116">
        <v>-7.4487895716945998</v>
      </c>
    </row>
    <row r="22" spans="1:15" s="110" customFormat="1" ht="24.95" customHeight="1" x14ac:dyDescent="0.2">
      <c r="A22" s="201" t="s">
        <v>152</v>
      </c>
      <c r="B22" s="199" t="s">
        <v>153</v>
      </c>
      <c r="C22" s="113">
        <v>1.8383951307372213</v>
      </c>
      <c r="D22" s="115">
        <v>296</v>
      </c>
      <c r="E22" s="114">
        <v>305</v>
      </c>
      <c r="F22" s="114">
        <v>303</v>
      </c>
      <c r="G22" s="114">
        <v>306</v>
      </c>
      <c r="H22" s="140">
        <v>319</v>
      </c>
      <c r="I22" s="115">
        <v>-23</v>
      </c>
      <c r="J22" s="116">
        <v>-7.2100313479623823</v>
      </c>
    </row>
    <row r="23" spans="1:15" s="110" customFormat="1" ht="24.95" customHeight="1" x14ac:dyDescent="0.2">
      <c r="A23" s="193" t="s">
        <v>154</v>
      </c>
      <c r="B23" s="199" t="s">
        <v>155</v>
      </c>
      <c r="C23" s="113">
        <v>1.2794236382833364</v>
      </c>
      <c r="D23" s="115">
        <v>206</v>
      </c>
      <c r="E23" s="114">
        <v>237</v>
      </c>
      <c r="F23" s="114">
        <v>239</v>
      </c>
      <c r="G23" s="114">
        <v>234</v>
      </c>
      <c r="H23" s="140">
        <v>221</v>
      </c>
      <c r="I23" s="115">
        <v>-15</v>
      </c>
      <c r="J23" s="116">
        <v>-6.7873303167420813</v>
      </c>
    </row>
    <row r="24" spans="1:15" s="110" customFormat="1" ht="24.95" customHeight="1" x14ac:dyDescent="0.2">
      <c r="A24" s="193" t="s">
        <v>156</v>
      </c>
      <c r="B24" s="199" t="s">
        <v>221</v>
      </c>
      <c r="C24" s="113">
        <v>7.5523259424880438</v>
      </c>
      <c r="D24" s="115">
        <v>1216</v>
      </c>
      <c r="E24" s="114">
        <v>1238</v>
      </c>
      <c r="F24" s="114">
        <v>1246</v>
      </c>
      <c r="G24" s="114">
        <v>1240</v>
      </c>
      <c r="H24" s="140">
        <v>1243</v>
      </c>
      <c r="I24" s="115">
        <v>-27</v>
      </c>
      <c r="J24" s="116">
        <v>-2.1721641190667738</v>
      </c>
    </row>
    <row r="25" spans="1:15" s="110" customFormat="1" ht="24.95" customHeight="1" x14ac:dyDescent="0.2">
      <c r="A25" s="193" t="s">
        <v>222</v>
      </c>
      <c r="B25" s="204" t="s">
        <v>159</v>
      </c>
      <c r="C25" s="113">
        <v>9.2975591578162842</v>
      </c>
      <c r="D25" s="115">
        <v>1497</v>
      </c>
      <c r="E25" s="114">
        <v>1443</v>
      </c>
      <c r="F25" s="114">
        <v>1471</v>
      </c>
      <c r="G25" s="114">
        <v>1385</v>
      </c>
      <c r="H25" s="140">
        <v>1345</v>
      </c>
      <c r="I25" s="115">
        <v>152</v>
      </c>
      <c r="J25" s="116">
        <v>11.301115241635689</v>
      </c>
    </row>
    <row r="26" spans="1:15" s="110" customFormat="1" ht="24.95" customHeight="1" x14ac:dyDescent="0.2">
      <c r="A26" s="201">
        <v>782.78300000000002</v>
      </c>
      <c r="B26" s="203" t="s">
        <v>160</v>
      </c>
      <c r="C26" s="113">
        <v>0.53412831501148994</v>
      </c>
      <c r="D26" s="115">
        <v>86</v>
      </c>
      <c r="E26" s="114">
        <v>98</v>
      </c>
      <c r="F26" s="114">
        <v>100</v>
      </c>
      <c r="G26" s="114">
        <v>103</v>
      </c>
      <c r="H26" s="140">
        <v>111</v>
      </c>
      <c r="I26" s="115">
        <v>-25</v>
      </c>
      <c r="J26" s="116">
        <v>-22.522522522522522</v>
      </c>
    </row>
    <row r="27" spans="1:15" s="110" customFormat="1" ht="24.95" customHeight="1" x14ac:dyDescent="0.2">
      <c r="A27" s="193" t="s">
        <v>161</v>
      </c>
      <c r="B27" s="199" t="s">
        <v>162</v>
      </c>
      <c r="C27" s="113">
        <v>2.5464256878454754</v>
      </c>
      <c r="D27" s="115">
        <v>410</v>
      </c>
      <c r="E27" s="114">
        <v>439</v>
      </c>
      <c r="F27" s="114">
        <v>432</v>
      </c>
      <c r="G27" s="114">
        <v>419</v>
      </c>
      <c r="H27" s="140">
        <v>405</v>
      </c>
      <c r="I27" s="115">
        <v>5</v>
      </c>
      <c r="J27" s="116">
        <v>1.2345679012345678</v>
      </c>
    </row>
    <row r="28" spans="1:15" s="110" customFormat="1" ht="24.95" customHeight="1" x14ac:dyDescent="0.2">
      <c r="A28" s="193" t="s">
        <v>163</v>
      </c>
      <c r="B28" s="199" t="s">
        <v>164</v>
      </c>
      <c r="C28" s="113">
        <v>1.9067138687038072</v>
      </c>
      <c r="D28" s="115">
        <v>307</v>
      </c>
      <c r="E28" s="114">
        <v>312</v>
      </c>
      <c r="F28" s="114">
        <v>308</v>
      </c>
      <c r="G28" s="114">
        <v>299</v>
      </c>
      <c r="H28" s="140">
        <v>315</v>
      </c>
      <c r="I28" s="115">
        <v>-8</v>
      </c>
      <c r="J28" s="116">
        <v>-2.5396825396825395</v>
      </c>
    </row>
    <row r="29" spans="1:15" s="110" customFormat="1" ht="24.95" customHeight="1" x14ac:dyDescent="0.2">
      <c r="A29" s="193">
        <v>86</v>
      </c>
      <c r="B29" s="199" t="s">
        <v>165</v>
      </c>
      <c r="C29" s="113">
        <v>6.5027016955468602</v>
      </c>
      <c r="D29" s="115">
        <v>1047</v>
      </c>
      <c r="E29" s="114">
        <v>1061</v>
      </c>
      <c r="F29" s="114">
        <v>1058</v>
      </c>
      <c r="G29" s="114">
        <v>1050</v>
      </c>
      <c r="H29" s="140">
        <v>1050</v>
      </c>
      <c r="I29" s="115">
        <v>-3</v>
      </c>
      <c r="J29" s="116">
        <v>-0.2857142857142857</v>
      </c>
    </row>
    <row r="30" spans="1:15" s="110" customFormat="1" ht="24.95" customHeight="1" x14ac:dyDescent="0.2">
      <c r="A30" s="193">
        <v>87.88</v>
      </c>
      <c r="B30" s="204" t="s">
        <v>166</v>
      </c>
      <c r="C30" s="113">
        <v>4.8319980125458049</v>
      </c>
      <c r="D30" s="115">
        <v>778</v>
      </c>
      <c r="E30" s="114">
        <v>764</v>
      </c>
      <c r="F30" s="114">
        <v>796</v>
      </c>
      <c r="G30" s="114">
        <v>779</v>
      </c>
      <c r="H30" s="140">
        <v>788</v>
      </c>
      <c r="I30" s="115">
        <v>-10</v>
      </c>
      <c r="J30" s="116">
        <v>-1.2690355329949239</v>
      </c>
    </row>
    <row r="31" spans="1:15" s="110" customFormat="1" ht="24.95" customHeight="1" x14ac:dyDescent="0.2">
      <c r="A31" s="193" t="s">
        <v>167</v>
      </c>
      <c r="B31" s="199" t="s">
        <v>168</v>
      </c>
      <c r="C31" s="113">
        <v>14.042606049313708</v>
      </c>
      <c r="D31" s="115">
        <v>2261</v>
      </c>
      <c r="E31" s="114">
        <v>2350</v>
      </c>
      <c r="F31" s="114">
        <v>2343</v>
      </c>
      <c r="G31" s="114">
        <v>2308</v>
      </c>
      <c r="H31" s="140">
        <v>2270</v>
      </c>
      <c r="I31" s="115">
        <v>-9</v>
      </c>
      <c r="J31" s="116">
        <v>-0.3964757709251101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0.96888392025340042</v>
      </c>
      <c r="D34" s="115">
        <v>156</v>
      </c>
      <c r="E34" s="114">
        <v>140</v>
      </c>
      <c r="F34" s="114">
        <v>147</v>
      </c>
      <c r="G34" s="114">
        <v>140</v>
      </c>
      <c r="H34" s="140">
        <v>138</v>
      </c>
      <c r="I34" s="115">
        <v>18</v>
      </c>
      <c r="J34" s="116">
        <v>13.043478260869565</v>
      </c>
    </row>
    <row r="35" spans="1:10" s="110" customFormat="1" ht="24.95" customHeight="1" x14ac:dyDescent="0.2">
      <c r="A35" s="292" t="s">
        <v>171</v>
      </c>
      <c r="B35" s="293" t="s">
        <v>172</v>
      </c>
      <c r="C35" s="113">
        <v>17.036208931122289</v>
      </c>
      <c r="D35" s="115">
        <v>2743</v>
      </c>
      <c r="E35" s="114">
        <v>2714</v>
      </c>
      <c r="F35" s="114">
        <v>2766</v>
      </c>
      <c r="G35" s="114">
        <v>2766</v>
      </c>
      <c r="H35" s="140">
        <v>2803</v>
      </c>
      <c r="I35" s="115">
        <v>-60</v>
      </c>
      <c r="J35" s="116">
        <v>-2.1405636817695326</v>
      </c>
    </row>
    <row r="36" spans="1:10" s="110" customFormat="1" ht="24.95" customHeight="1" x14ac:dyDescent="0.2">
      <c r="A36" s="294" t="s">
        <v>173</v>
      </c>
      <c r="B36" s="295" t="s">
        <v>174</v>
      </c>
      <c r="C36" s="125">
        <v>81.988696354263709</v>
      </c>
      <c r="D36" s="143">
        <v>13201</v>
      </c>
      <c r="E36" s="144">
        <v>13615</v>
      </c>
      <c r="F36" s="144">
        <v>13636</v>
      </c>
      <c r="G36" s="144">
        <v>13485</v>
      </c>
      <c r="H36" s="145">
        <v>13281</v>
      </c>
      <c r="I36" s="143">
        <v>-80</v>
      </c>
      <c r="J36" s="146">
        <v>-0.60236427979820795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16101</v>
      </c>
      <c r="F11" s="264">
        <v>16470</v>
      </c>
      <c r="G11" s="264">
        <v>16550</v>
      </c>
      <c r="H11" s="264">
        <v>16392</v>
      </c>
      <c r="I11" s="265">
        <v>16223</v>
      </c>
      <c r="J11" s="263">
        <v>-122</v>
      </c>
      <c r="K11" s="266">
        <v>-0.75201873882759041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41.811067635550586</v>
      </c>
      <c r="E13" s="115">
        <v>6732</v>
      </c>
      <c r="F13" s="114">
        <v>6805</v>
      </c>
      <c r="G13" s="114">
        <v>6877</v>
      </c>
      <c r="H13" s="114">
        <v>6886</v>
      </c>
      <c r="I13" s="140">
        <v>6865</v>
      </c>
      <c r="J13" s="115">
        <v>-133</v>
      </c>
      <c r="K13" s="116">
        <v>-1.9373634377276039</v>
      </c>
    </row>
    <row r="14" spans="1:15" ht="15.95" customHeight="1" x14ac:dyDescent="0.2">
      <c r="A14" s="306" t="s">
        <v>230</v>
      </c>
      <c r="B14" s="307"/>
      <c r="C14" s="308"/>
      <c r="D14" s="113">
        <v>45.959878268430529</v>
      </c>
      <c r="E14" s="115">
        <v>7400</v>
      </c>
      <c r="F14" s="114">
        <v>7636</v>
      </c>
      <c r="G14" s="114">
        <v>7644</v>
      </c>
      <c r="H14" s="114">
        <v>7525</v>
      </c>
      <c r="I14" s="140">
        <v>7396</v>
      </c>
      <c r="J14" s="115">
        <v>4</v>
      </c>
      <c r="K14" s="116">
        <v>5.4083288263926443E-2</v>
      </c>
    </row>
    <row r="15" spans="1:15" ht="15.95" customHeight="1" x14ac:dyDescent="0.2">
      <c r="A15" s="306" t="s">
        <v>231</v>
      </c>
      <c r="B15" s="307"/>
      <c r="C15" s="308"/>
      <c r="D15" s="113">
        <v>5.7077200173902245</v>
      </c>
      <c r="E15" s="115">
        <v>919</v>
      </c>
      <c r="F15" s="114">
        <v>966</v>
      </c>
      <c r="G15" s="114">
        <v>959</v>
      </c>
      <c r="H15" s="114">
        <v>933</v>
      </c>
      <c r="I15" s="140">
        <v>914</v>
      </c>
      <c r="J15" s="115">
        <v>5</v>
      </c>
      <c r="K15" s="116">
        <v>0.54704595185995619</v>
      </c>
    </row>
    <row r="16" spans="1:15" ht="15.95" customHeight="1" x14ac:dyDescent="0.2">
      <c r="A16" s="306" t="s">
        <v>232</v>
      </c>
      <c r="B16" s="307"/>
      <c r="C16" s="308"/>
      <c r="D16" s="113">
        <v>2.7141171355816409</v>
      </c>
      <c r="E16" s="115">
        <v>437</v>
      </c>
      <c r="F16" s="114">
        <v>436</v>
      </c>
      <c r="G16" s="114">
        <v>443</v>
      </c>
      <c r="H16" s="114">
        <v>441</v>
      </c>
      <c r="I16" s="140">
        <v>453</v>
      </c>
      <c r="J16" s="115">
        <v>-16</v>
      </c>
      <c r="K16" s="116">
        <v>-3.5320088300220749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0.75150611763244524</v>
      </c>
      <c r="E18" s="115">
        <v>121</v>
      </c>
      <c r="F18" s="114">
        <v>114</v>
      </c>
      <c r="G18" s="114">
        <v>122</v>
      </c>
      <c r="H18" s="114">
        <v>123</v>
      </c>
      <c r="I18" s="140">
        <v>119</v>
      </c>
      <c r="J18" s="115">
        <v>2</v>
      </c>
      <c r="K18" s="116">
        <v>1.680672268907563</v>
      </c>
    </row>
    <row r="19" spans="1:11" ht="14.1" customHeight="1" x14ac:dyDescent="0.2">
      <c r="A19" s="306" t="s">
        <v>235</v>
      </c>
      <c r="B19" s="307" t="s">
        <v>236</v>
      </c>
      <c r="C19" s="308"/>
      <c r="D19" s="113">
        <v>0.56518228681448357</v>
      </c>
      <c r="E19" s="115">
        <v>91</v>
      </c>
      <c r="F19" s="114">
        <v>83</v>
      </c>
      <c r="G19" s="114">
        <v>88</v>
      </c>
      <c r="H19" s="114">
        <v>88</v>
      </c>
      <c r="I19" s="140">
        <v>85</v>
      </c>
      <c r="J19" s="115">
        <v>6</v>
      </c>
      <c r="K19" s="116">
        <v>7.0588235294117645</v>
      </c>
    </row>
    <row r="20" spans="1:11" ht="14.1" customHeight="1" x14ac:dyDescent="0.2">
      <c r="A20" s="306">
        <v>12</v>
      </c>
      <c r="B20" s="307" t="s">
        <v>237</v>
      </c>
      <c r="C20" s="308"/>
      <c r="D20" s="113">
        <v>1.3477423762499223</v>
      </c>
      <c r="E20" s="115">
        <v>217</v>
      </c>
      <c r="F20" s="114">
        <v>204</v>
      </c>
      <c r="G20" s="114">
        <v>201</v>
      </c>
      <c r="H20" s="114">
        <v>191</v>
      </c>
      <c r="I20" s="140">
        <v>191</v>
      </c>
      <c r="J20" s="115">
        <v>26</v>
      </c>
      <c r="K20" s="116">
        <v>13.612565445026178</v>
      </c>
    </row>
    <row r="21" spans="1:11" ht="14.1" customHeight="1" x14ac:dyDescent="0.2">
      <c r="A21" s="306">
        <v>21</v>
      </c>
      <c r="B21" s="307" t="s">
        <v>238</v>
      </c>
      <c r="C21" s="308"/>
      <c r="D21" s="113">
        <v>0.1801130364573629</v>
      </c>
      <c r="E21" s="115">
        <v>29</v>
      </c>
      <c r="F21" s="114">
        <v>34</v>
      </c>
      <c r="G21" s="114">
        <v>30</v>
      </c>
      <c r="H21" s="114">
        <v>25</v>
      </c>
      <c r="I21" s="140">
        <v>24</v>
      </c>
      <c r="J21" s="115">
        <v>5</v>
      </c>
      <c r="K21" s="116">
        <v>20.833333333333332</v>
      </c>
    </row>
    <row r="22" spans="1:11" ht="14.1" customHeight="1" x14ac:dyDescent="0.2">
      <c r="A22" s="306">
        <v>22</v>
      </c>
      <c r="B22" s="307" t="s">
        <v>239</v>
      </c>
      <c r="C22" s="308"/>
      <c r="D22" s="113">
        <v>0.61486864169927335</v>
      </c>
      <c r="E22" s="115">
        <v>99</v>
      </c>
      <c r="F22" s="114">
        <v>103</v>
      </c>
      <c r="G22" s="114">
        <v>110</v>
      </c>
      <c r="H22" s="114">
        <v>107</v>
      </c>
      <c r="I22" s="140">
        <v>112</v>
      </c>
      <c r="J22" s="115">
        <v>-13</v>
      </c>
      <c r="K22" s="116">
        <v>-11.607142857142858</v>
      </c>
    </row>
    <row r="23" spans="1:11" ht="14.1" customHeight="1" x14ac:dyDescent="0.2">
      <c r="A23" s="306">
        <v>23</v>
      </c>
      <c r="B23" s="307" t="s">
        <v>240</v>
      </c>
      <c r="C23" s="308"/>
      <c r="D23" s="113">
        <v>0.64592261350226698</v>
      </c>
      <c r="E23" s="115">
        <v>104</v>
      </c>
      <c r="F23" s="114">
        <v>105</v>
      </c>
      <c r="G23" s="114">
        <v>121</v>
      </c>
      <c r="H23" s="114">
        <v>120</v>
      </c>
      <c r="I23" s="140">
        <v>118</v>
      </c>
      <c r="J23" s="115">
        <v>-14</v>
      </c>
      <c r="K23" s="116">
        <v>-11.864406779661017</v>
      </c>
    </row>
    <row r="24" spans="1:11" ht="14.1" customHeight="1" x14ac:dyDescent="0.2">
      <c r="A24" s="306">
        <v>24</v>
      </c>
      <c r="B24" s="307" t="s">
        <v>241</v>
      </c>
      <c r="C24" s="308"/>
      <c r="D24" s="113">
        <v>1.1117321905471709</v>
      </c>
      <c r="E24" s="115">
        <v>179</v>
      </c>
      <c r="F24" s="114">
        <v>200</v>
      </c>
      <c r="G24" s="114">
        <v>210</v>
      </c>
      <c r="H24" s="114">
        <v>218</v>
      </c>
      <c r="I24" s="140">
        <v>235</v>
      </c>
      <c r="J24" s="115">
        <v>-56</v>
      </c>
      <c r="K24" s="116">
        <v>-23.829787234042552</v>
      </c>
    </row>
    <row r="25" spans="1:11" ht="14.1" customHeight="1" x14ac:dyDescent="0.2">
      <c r="A25" s="306">
        <v>25</v>
      </c>
      <c r="B25" s="307" t="s">
        <v>242</v>
      </c>
      <c r="C25" s="308"/>
      <c r="D25" s="113">
        <v>1.3974287311347122</v>
      </c>
      <c r="E25" s="115">
        <v>225</v>
      </c>
      <c r="F25" s="114">
        <v>238</v>
      </c>
      <c r="G25" s="114">
        <v>227</v>
      </c>
      <c r="H25" s="114">
        <v>230</v>
      </c>
      <c r="I25" s="140">
        <v>241</v>
      </c>
      <c r="J25" s="115">
        <v>-16</v>
      </c>
      <c r="K25" s="116">
        <v>-6.6390041493775938</v>
      </c>
    </row>
    <row r="26" spans="1:11" ht="14.1" customHeight="1" x14ac:dyDescent="0.2">
      <c r="A26" s="306">
        <v>26</v>
      </c>
      <c r="B26" s="307" t="s">
        <v>243</v>
      </c>
      <c r="C26" s="308"/>
      <c r="D26" s="113">
        <v>1.0247810694987889</v>
      </c>
      <c r="E26" s="115">
        <v>165</v>
      </c>
      <c r="F26" s="114">
        <v>159</v>
      </c>
      <c r="G26" s="114">
        <v>158</v>
      </c>
      <c r="H26" s="114">
        <v>155</v>
      </c>
      <c r="I26" s="140">
        <v>154</v>
      </c>
      <c r="J26" s="115">
        <v>11</v>
      </c>
      <c r="K26" s="116">
        <v>7.1428571428571432</v>
      </c>
    </row>
    <row r="27" spans="1:11" ht="14.1" customHeight="1" x14ac:dyDescent="0.2">
      <c r="A27" s="306">
        <v>27</v>
      </c>
      <c r="B27" s="307" t="s">
        <v>244</v>
      </c>
      <c r="C27" s="308"/>
      <c r="D27" s="113">
        <v>0.37885845599652196</v>
      </c>
      <c r="E27" s="115">
        <v>61</v>
      </c>
      <c r="F27" s="114">
        <v>67</v>
      </c>
      <c r="G27" s="114">
        <v>65</v>
      </c>
      <c r="H27" s="114">
        <v>67</v>
      </c>
      <c r="I27" s="140">
        <v>65</v>
      </c>
      <c r="J27" s="115">
        <v>-4</v>
      </c>
      <c r="K27" s="116">
        <v>-6.1538461538461542</v>
      </c>
    </row>
    <row r="28" spans="1:11" ht="14.1" customHeight="1" x14ac:dyDescent="0.2">
      <c r="A28" s="306">
        <v>28</v>
      </c>
      <c r="B28" s="307" t="s">
        <v>245</v>
      </c>
      <c r="C28" s="308"/>
      <c r="D28" s="113">
        <v>0.35401527855412707</v>
      </c>
      <c r="E28" s="115">
        <v>57</v>
      </c>
      <c r="F28" s="114">
        <v>63</v>
      </c>
      <c r="G28" s="114">
        <v>66</v>
      </c>
      <c r="H28" s="114">
        <v>60</v>
      </c>
      <c r="I28" s="140">
        <v>59</v>
      </c>
      <c r="J28" s="115">
        <v>-2</v>
      </c>
      <c r="K28" s="116">
        <v>-3.3898305084745761</v>
      </c>
    </row>
    <row r="29" spans="1:11" ht="14.1" customHeight="1" x14ac:dyDescent="0.2">
      <c r="A29" s="306">
        <v>29</v>
      </c>
      <c r="B29" s="307" t="s">
        <v>246</v>
      </c>
      <c r="C29" s="308"/>
      <c r="D29" s="113">
        <v>2.7575926961058319</v>
      </c>
      <c r="E29" s="115">
        <v>444</v>
      </c>
      <c r="F29" s="114">
        <v>512</v>
      </c>
      <c r="G29" s="114">
        <v>489</v>
      </c>
      <c r="H29" s="114">
        <v>488</v>
      </c>
      <c r="I29" s="140">
        <v>491</v>
      </c>
      <c r="J29" s="115">
        <v>-47</v>
      </c>
      <c r="K29" s="116">
        <v>-9.5723014256619141</v>
      </c>
    </row>
    <row r="30" spans="1:11" ht="14.1" customHeight="1" x14ac:dyDescent="0.2">
      <c r="A30" s="306" t="s">
        <v>247</v>
      </c>
      <c r="B30" s="307" t="s">
        <v>248</v>
      </c>
      <c r="C30" s="308"/>
      <c r="D30" s="113">
        <v>0.39128004471771938</v>
      </c>
      <c r="E30" s="115">
        <v>63</v>
      </c>
      <c r="F30" s="114">
        <v>69</v>
      </c>
      <c r="G30" s="114">
        <v>74</v>
      </c>
      <c r="H30" s="114">
        <v>80</v>
      </c>
      <c r="I30" s="140" t="s">
        <v>513</v>
      </c>
      <c r="J30" s="115" t="s">
        <v>513</v>
      </c>
      <c r="K30" s="116" t="s">
        <v>513</v>
      </c>
    </row>
    <row r="31" spans="1:11" ht="14.1" customHeight="1" x14ac:dyDescent="0.2">
      <c r="A31" s="306" t="s">
        <v>249</v>
      </c>
      <c r="B31" s="307" t="s">
        <v>250</v>
      </c>
      <c r="C31" s="308"/>
      <c r="D31" s="113">
        <v>2.3663126513881125</v>
      </c>
      <c r="E31" s="115">
        <v>381</v>
      </c>
      <c r="F31" s="114">
        <v>443</v>
      </c>
      <c r="G31" s="114">
        <v>415</v>
      </c>
      <c r="H31" s="114">
        <v>408</v>
      </c>
      <c r="I31" s="140">
        <v>410</v>
      </c>
      <c r="J31" s="115">
        <v>-29</v>
      </c>
      <c r="K31" s="116">
        <v>-7.0731707317073171</v>
      </c>
    </row>
    <row r="32" spans="1:11" ht="14.1" customHeight="1" x14ac:dyDescent="0.2">
      <c r="A32" s="306">
        <v>31</v>
      </c>
      <c r="B32" s="307" t="s">
        <v>251</v>
      </c>
      <c r="C32" s="308"/>
      <c r="D32" s="113">
        <v>0.20495621389975777</v>
      </c>
      <c r="E32" s="115">
        <v>33</v>
      </c>
      <c r="F32" s="114">
        <v>29</v>
      </c>
      <c r="G32" s="114">
        <v>28</v>
      </c>
      <c r="H32" s="114">
        <v>22</v>
      </c>
      <c r="I32" s="140">
        <v>34</v>
      </c>
      <c r="J32" s="115">
        <v>-1</v>
      </c>
      <c r="K32" s="116">
        <v>-2.9411764705882355</v>
      </c>
    </row>
    <row r="33" spans="1:11" ht="14.1" customHeight="1" x14ac:dyDescent="0.2">
      <c r="A33" s="306">
        <v>32</v>
      </c>
      <c r="B33" s="307" t="s">
        <v>252</v>
      </c>
      <c r="C33" s="308"/>
      <c r="D33" s="113">
        <v>1.7824979814918327</v>
      </c>
      <c r="E33" s="115">
        <v>287</v>
      </c>
      <c r="F33" s="114">
        <v>268</v>
      </c>
      <c r="G33" s="114">
        <v>276</v>
      </c>
      <c r="H33" s="114">
        <v>289</v>
      </c>
      <c r="I33" s="140">
        <v>283</v>
      </c>
      <c r="J33" s="115">
        <v>4</v>
      </c>
      <c r="K33" s="116">
        <v>1.4134275618374559</v>
      </c>
    </row>
    <row r="34" spans="1:11" ht="14.1" customHeight="1" x14ac:dyDescent="0.2">
      <c r="A34" s="306">
        <v>33</v>
      </c>
      <c r="B34" s="307" t="s">
        <v>253</v>
      </c>
      <c r="C34" s="308"/>
      <c r="D34" s="113">
        <v>0.79498167815663623</v>
      </c>
      <c r="E34" s="115">
        <v>128</v>
      </c>
      <c r="F34" s="114">
        <v>116</v>
      </c>
      <c r="G34" s="114">
        <v>139</v>
      </c>
      <c r="H34" s="114">
        <v>140</v>
      </c>
      <c r="I34" s="140">
        <v>135</v>
      </c>
      <c r="J34" s="115">
        <v>-7</v>
      </c>
      <c r="K34" s="116">
        <v>-5.1851851851851851</v>
      </c>
    </row>
    <row r="35" spans="1:11" ht="14.1" customHeight="1" x14ac:dyDescent="0.2">
      <c r="A35" s="306">
        <v>34</v>
      </c>
      <c r="B35" s="307" t="s">
        <v>254</v>
      </c>
      <c r="C35" s="308"/>
      <c r="D35" s="113">
        <v>4.5773554437612569</v>
      </c>
      <c r="E35" s="115">
        <v>737</v>
      </c>
      <c r="F35" s="114">
        <v>763</v>
      </c>
      <c r="G35" s="114">
        <v>747</v>
      </c>
      <c r="H35" s="114">
        <v>737</v>
      </c>
      <c r="I35" s="140">
        <v>731</v>
      </c>
      <c r="J35" s="115">
        <v>6</v>
      </c>
      <c r="K35" s="116">
        <v>0.82079343365253077</v>
      </c>
    </row>
    <row r="36" spans="1:11" ht="14.1" customHeight="1" x14ac:dyDescent="0.2">
      <c r="A36" s="306">
        <v>41</v>
      </c>
      <c r="B36" s="307" t="s">
        <v>255</v>
      </c>
      <c r="C36" s="308"/>
      <c r="D36" s="113">
        <v>8.0740326687783373E-2</v>
      </c>
      <c r="E36" s="115">
        <v>13</v>
      </c>
      <c r="F36" s="114">
        <v>17</v>
      </c>
      <c r="G36" s="114">
        <v>19</v>
      </c>
      <c r="H36" s="114">
        <v>17</v>
      </c>
      <c r="I36" s="140">
        <v>15</v>
      </c>
      <c r="J36" s="115">
        <v>-2</v>
      </c>
      <c r="K36" s="116">
        <v>-13.333333333333334</v>
      </c>
    </row>
    <row r="37" spans="1:11" ht="14.1" customHeight="1" x14ac:dyDescent="0.2">
      <c r="A37" s="306">
        <v>42</v>
      </c>
      <c r="B37" s="307" t="s">
        <v>256</v>
      </c>
      <c r="C37" s="308"/>
      <c r="D37" s="113">
        <v>4.3475560524191041E-2</v>
      </c>
      <c r="E37" s="115">
        <v>7</v>
      </c>
      <c r="F37" s="114" t="s">
        <v>513</v>
      </c>
      <c r="G37" s="114" t="s">
        <v>513</v>
      </c>
      <c r="H37" s="114">
        <v>7</v>
      </c>
      <c r="I37" s="140">
        <v>4</v>
      </c>
      <c r="J37" s="115">
        <v>3</v>
      </c>
      <c r="K37" s="116">
        <v>75</v>
      </c>
    </row>
    <row r="38" spans="1:11" ht="14.1" customHeight="1" x14ac:dyDescent="0.2">
      <c r="A38" s="306">
        <v>43</v>
      </c>
      <c r="B38" s="307" t="s">
        <v>257</v>
      </c>
      <c r="C38" s="308"/>
      <c r="D38" s="113">
        <v>0.32296130675113349</v>
      </c>
      <c r="E38" s="115">
        <v>52</v>
      </c>
      <c r="F38" s="114">
        <v>53</v>
      </c>
      <c r="G38" s="114">
        <v>48</v>
      </c>
      <c r="H38" s="114">
        <v>53</v>
      </c>
      <c r="I38" s="140">
        <v>52</v>
      </c>
      <c r="J38" s="115">
        <v>0</v>
      </c>
      <c r="K38" s="116">
        <v>0</v>
      </c>
    </row>
    <row r="39" spans="1:11" ht="14.1" customHeight="1" x14ac:dyDescent="0.2">
      <c r="A39" s="306">
        <v>51</v>
      </c>
      <c r="B39" s="307" t="s">
        <v>258</v>
      </c>
      <c r="C39" s="308"/>
      <c r="D39" s="113">
        <v>5.8629898764051926</v>
      </c>
      <c r="E39" s="115">
        <v>944</v>
      </c>
      <c r="F39" s="114">
        <v>943</v>
      </c>
      <c r="G39" s="114">
        <v>930</v>
      </c>
      <c r="H39" s="114">
        <v>950</v>
      </c>
      <c r="I39" s="140">
        <v>950</v>
      </c>
      <c r="J39" s="115">
        <v>-6</v>
      </c>
      <c r="K39" s="116">
        <v>-0.63157894736842102</v>
      </c>
    </row>
    <row r="40" spans="1:11" ht="14.1" customHeight="1" x14ac:dyDescent="0.2">
      <c r="A40" s="306" t="s">
        <v>259</v>
      </c>
      <c r="B40" s="307" t="s">
        <v>260</v>
      </c>
      <c r="C40" s="308"/>
      <c r="D40" s="113">
        <v>5.6518228681448361</v>
      </c>
      <c r="E40" s="115">
        <v>910</v>
      </c>
      <c r="F40" s="114">
        <v>909</v>
      </c>
      <c r="G40" s="114">
        <v>894</v>
      </c>
      <c r="H40" s="114">
        <v>912</v>
      </c>
      <c r="I40" s="140">
        <v>919</v>
      </c>
      <c r="J40" s="115">
        <v>-9</v>
      </c>
      <c r="K40" s="116">
        <v>-0.97932535364526663</v>
      </c>
    </row>
    <row r="41" spans="1:11" ht="14.1" customHeight="1" x14ac:dyDescent="0.2">
      <c r="A41" s="306"/>
      <c r="B41" s="307" t="s">
        <v>261</v>
      </c>
      <c r="C41" s="308"/>
      <c r="D41" s="113">
        <v>3.7202658219986335</v>
      </c>
      <c r="E41" s="115">
        <v>599</v>
      </c>
      <c r="F41" s="114">
        <v>594</v>
      </c>
      <c r="G41" s="114">
        <v>573</v>
      </c>
      <c r="H41" s="114">
        <v>566</v>
      </c>
      <c r="I41" s="140">
        <v>568</v>
      </c>
      <c r="J41" s="115">
        <v>31</v>
      </c>
      <c r="K41" s="116">
        <v>5.457746478873239</v>
      </c>
    </row>
    <row r="42" spans="1:11" ht="14.1" customHeight="1" x14ac:dyDescent="0.2">
      <c r="A42" s="306">
        <v>52</v>
      </c>
      <c r="B42" s="307" t="s">
        <v>262</v>
      </c>
      <c r="C42" s="308"/>
      <c r="D42" s="113">
        <v>5.5400285696540585</v>
      </c>
      <c r="E42" s="115">
        <v>892</v>
      </c>
      <c r="F42" s="114">
        <v>893</v>
      </c>
      <c r="G42" s="114">
        <v>906</v>
      </c>
      <c r="H42" s="114">
        <v>900</v>
      </c>
      <c r="I42" s="140">
        <v>890</v>
      </c>
      <c r="J42" s="115">
        <v>2</v>
      </c>
      <c r="K42" s="116">
        <v>0.2247191011235955</v>
      </c>
    </row>
    <row r="43" spans="1:11" ht="14.1" customHeight="1" x14ac:dyDescent="0.2">
      <c r="A43" s="306" t="s">
        <v>263</v>
      </c>
      <c r="B43" s="307" t="s">
        <v>264</v>
      </c>
      <c r="C43" s="308"/>
      <c r="D43" s="113">
        <v>5.3226507670331031</v>
      </c>
      <c r="E43" s="115">
        <v>857</v>
      </c>
      <c r="F43" s="114">
        <v>855</v>
      </c>
      <c r="G43" s="114">
        <v>868</v>
      </c>
      <c r="H43" s="114">
        <v>864</v>
      </c>
      <c r="I43" s="140">
        <v>856</v>
      </c>
      <c r="J43" s="115">
        <v>1</v>
      </c>
      <c r="K43" s="116">
        <v>0.11682242990654206</v>
      </c>
    </row>
    <row r="44" spans="1:11" ht="14.1" customHeight="1" x14ac:dyDescent="0.2">
      <c r="A44" s="306">
        <v>53</v>
      </c>
      <c r="B44" s="307" t="s">
        <v>265</v>
      </c>
      <c r="C44" s="308"/>
      <c r="D44" s="113">
        <v>1.4222719085771069</v>
      </c>
      <c r="E44" s="115">
        <v>229</v>
      </c>
      <c r="F44" s="114">
        <v>229</v>
      </c>
      <c r="G44" s="114">
        <v>246</v>
      </c>
      <c r="H44" s="114">
        <v>222</v>
      </c>
      <c r="I44" s="140">
        <v>197</v>
      </c>
      <c r="J44" s="115">
        <v>32</v>
      </c>
      <c r="K44" s="116">
        <v>16.243654822335024</v>
      </c>
    </row>
    <row r="45" spans="1:11" ht="14.1" customHeight="1" x14ac:dyDescent="0.2">
      <c r="A45" s="306" t="s">
        <v>266</v>
      </c>
      <c r="B45" s="307" t="s">
        <v>267</v>
      </c>
      <c r="C45" s="308"/>
      <c r="D45" s="113">
        <v>1.3974287311347122</v>
      </c>
      <c r="E45" s="115">
        <v>225</v>
      </c>
      <c r="F45" s="114">
        <v>224</v>
      </c>
      <c r="G45" s="114">
        <v>243</v>
      </c>
      <c r="H45" s="114">
        <v>217</v>
      </c>
      <c r="I45" s="140">
        <v>192</v>
      </c>
      <c r="J45" s="115">
        <v>33</v>
      </c>
      <c r="K45" s="116">
        <v>17.1875</v>
      </c>
    </row>
    <row r="46" spans="1:11" ht="14.1" customHeight="1" x14ac:dyDescent="0.2">
      <c r="A46" s="306">
        <v>54</v>
      </c>
      <c r="B46" s="307" t="s">
        <v>268</v>
      </c>
      <c r="C46" s="308"/>
      <c r="D46" s="113">
        <v>13.632693621514191</v>
      </c>
      <c r="E46" s="115">
        <v>2195</v>
      </c>
      <c r="F46" s="114">
        <v>2158</v>
      </c>
      <c r="G46" s="114">
        <v>2188</v>
      </c>
      <c r="H46" s="114">
        <v>2139</v>
      </c>
      <c r="I46" s="140">
        <v>2158</v>
      </c>
      <c r="J46" s="115">
        <v>37</v>
      </c>
      <c r="K46" s="116">
        <v>1.7145505097312326</v>
      </c>
    </row>
    <row r="47" spans="1:11" ht="14.1" customHeight="1" x14ac:dyDescent="0.2">
      <c r="A47" s="306">
        <v>61</v>
      </c>
      <c r="B47" s="307" t="s">
        <v>269</v>
      </c>
      <c r="C47" s="308"/>
      <c r="D47" s="113">
        <v>0.5092851375690951</v>
      </c>
      <c r="E47" s="115">
        <v>82</v>
      </c>
      <c r="F47" s="114">
        <v>80</v>
      </c>
      <c r="G47" s="114">
        <v>76</v>
      </c>
      <c r="H47" s="114">
        <v>83</v>
      </c>
      <c r="I47" s="140">
        <v>89</v>
      </c>
      <c r="J47" s="115">
        <v>-7</v>
      </c>
      <c r="K47" s="116">
        <v>-7.8651685393258424</v>
      </c>
    </row>
    <row r="48" spans="1:11" ht="14.1" customHeight="1" x14ac:dyDescent="0.2">
      <c r="A48" s="306">
        <v>62</v>
      </c>
      <c r="B48" s="307" t="s">
        <v>270</v>
      </c>
      <c r="C48" s="308"/>
      <c r="D48" s="113">
        <v>12.216632507297684</v>
      </c>
      <c r="E48" s="115">
        <v>1967</v>
      </c>
      <c r="F48" s="114">
        <v>2002</v>
      </c>
      <c r="G48" s="114">
        <v>2002</v>
      </c>
      <c r="H48" s="114">
        <v>2006</v>
      </c>
      <c r="I48" s="140">
        <v>1967</v>
      </c>
      <c r="J48" s="115">
        <v>0</v>
      </c>
      <c r="K48" s="116">
        <v>0</v>
      </c>
    </row>
    <row r="49" spans="1:11" ht="14.1" customHeight="1" x14ac:dyDescent="0.2">
      <c r="A49" s="306">
        <v>63</v>
      </c>
      <c r="B49" s="307" t="s">
        <v>271</v>
      </c>
      <c r="C49" s="308"/>
      <c r="D49" s="113">
        <v>8.1671945841873175</v>
      </c>
      <c r="E49" s="115">
        <v>1315</v>
      </c>
      <c r="F49" s="114">
        <v>1488</v>
      </c>
      <c r="G49" s="114">
        <v>1521</v>
      </c>
      <c r="H49" s="114">
        <v>1507</v>
      </c>
      <c r="I49" s="140">
        <v>1372</v>
      </c>
      <c r="J49" s="115">
        <v>-57</v>
      </c>
      <c r="K49" s="116">
        <v>-4.1545189504373177</v>
      </c>
    </row>
    <row r="50" spans="1:11" ht="14.1" customHeight="1" x14ac:dyDescent="0.2">
      <c r="A50" s="306" t="s">
        <v>272</v>
      </c>
      <c r="B50" s="307" t="s">
        <v>273</v>
      </c>
      <c r="C50" s="308"/>
      <c r="D50" s="113">
        <v>0.47823116576610147</v>
      </c>
      <c r="E50" s="115">
        <v>77</v>
      </c>
      <c r="F50" s="114">
        <v>82</v>
      </c>
      <c r="G50" s="114">
        <v>83</v>
      </c>
      <c r="H50" s="114">
        <v>78</v>
      </c>
      <c r="I50" s="140">
        <v>68</v>
      </c>
      <c r="J50" s="115">
        <v>9</v>
      </c>
      <c r="K50" s="116">
        <v>13.235294117647058</v>
      </c>
    </row>
    <row r="51" spans="1:11" ht="14.1" customHeight="1" x14ac:dyDescent="0.2">
      <c r="A51" s="306" t="s">
        <v>274</v>
      </c>
      <c r="B51" s="307" t="s">
        <v>275</v>
      </c>
      <c r="C51" s="308"/>
      <c r="D51" s="113">
        <v>7.0803055710825413</v>
      </c>
      <c r="E51" s="115">
        <v>1140</v>
      </c>
      <c r="F51" s="114">
        <v>1286</v>
      </c>
      <c r="G51" s="114">
        <v>1304</v>
      </c>
      <c r="H51" s="114">
        <v>1306</v>
      </c>
      <c r="I51" s="140">
        <v>1205</v>
      </c>
      <c r="J51" s="115">
        <v>-65</v>
      </c>
      <c r="K51" s="116">
        <v>-5.394190871369295</v>
      </c>
    </row>
    <row r="52" spans="1:11" ht="14.1" customHeight="1" x14ac:dyDescent="0.2">
      <c r="A52" s="306">
        <v>71</v>
      </c>
      <c r="B52" s="307" t="s">
        <v>276</v>
      </c>
      <c r="C52" s="308"/>
      <c r="D52" s="113">
        <v>13.520899323023414</v>
      </c>
      <c r="E52" s="115">
        <v>2177</v>
      </c>
      <c r="F52" s="114">
        <v>2182</v>
      </c>
      <c r="G52" s="114">
        <v>2158</v>
      </c>
      <c r="H52" s="114">
        <v>2133</v>
      </c>
      <c r="I52" s="140">
        <v>2126</v>
      </c>
      <c r="J52" s="115">
        <v>51</v>
      </c>
      <c r="K52" s="116">
        <v>2.3988711194731889</v>
      </c>
    </row>
    <row r="53" spans="1:11" ht="14.1" customHeight="1" x14ac:dyDescent="0.2">
      <c r="A53" s="306" t="s">
        <v>277</v>
      </c>
      <c r="B53" s="307" t="s">
        <v>278</v>
      </c>
      <c r="C53" s="308"/>
      <c r="D53" s="113">
        <v>0.92540835972920932</v>
      </c>
      <c r="E53" s="115">
        <v>149</v>
      </c>
      <c r="F53" s="114">
        <v>148</v>
      </c>
      <c r="G53" s="114">
        <v>143</v>
      </c>
      <c r="H53" s="114">
        <v>144</v>
      </c>
      <c r="I53" s="140">
        <v>151</v>
      </c>
      <c r="J53" s="115">
        <v>-2</v>
      </c>
      <c r="K53" s="116">
        <v>-1.3245033112582782</v>
      </c>
    </row>
    <row r="54" spans="1:11" ht="14.1" customHeight="1" x14ac:dyDescent="0.2">
      <c r="A54" s="306" t="s">
        <v>279</v>
      </c>
      <c r="B54" s="307" t="s">
        <v>280</v>
      </c>
      <c r="C54" s="308"/>
      <c r="D54" s="113">
        <v>12.241475684740077</v>
      </c>
      <c r="E54" s="115">
        <v>1971</v>
      </c>
      <c r="F54" s="114">
        <v>1985</v>
      </c>
      <c r="G54" s="114">
        <v>1964</v>
      </c>
      <c r="H54" s="114">
        <v>1941</v>
      </c>
      <c r="I54" s="140">
        <v>1927</v>
      </c>
      <c r="J54" s="115">
        <v>44</v>
      </c>
      <c r="K54" s="116">
        <v>2.2833419823559939</v>
      </c>
    </row>
    <row r="55" spans="1:11" ht="14.1" customHeight="1" x14ac:dyDescent="0.2">
      <c r="A55" s="306">
        <v>72</v>
      </c>
      <c r="B55" s="307" t="s">
        <v>281</v>
      </c>
      <c r="C55" s="308"/>
      <c r="D55" s="113">
        <v>1.2483696664803428</v>
      </c>
      <c r="E55" s="115">
        <v>201</v>
      </c>
      <c r="F55" s="114">
        <v>199</v>
      </c>
      <c r="G55" s="114">
        <v>204</v>
      </c>
      <c r="H55" s="114">
        <v>206</v>
      </c>
      <c r="I55" s="140">
        <v>200</v>
      </c>
      <c r="J55" s="115">
        <v>1</v>
      </c>
      <c r="K55" s="116">
        <v>0.5</v>
      </c>
    </row>
    <row r="56" spans="1:11" ht="14.1" customHeight="1" x14ac:dyDescent="0.2">
      <c r="A56" s="306" t="s">
        <v>282</v>
      </c>
      <c r="B56" s="307" t="s">
        <v>283</v>
      </c>
      <c r="C56" s="308"/>
      <c r="D56" s="113">
        <v>0.1490590646543693</v>
      </c>
      <c r="E56" s="115">
        <v>24</v>
      </c>
      <c r="F56" s="114">
        <v>25</v>
      </c>
      <c r="G56" s="114">
        <v>27</v>
      </c>
      <c r="H56" s="114">
        <v>31</v>
      </c>
      <c r="I56" s="140">
        <v>29</v>
      </c>
      <c r="J56" s="115">
        <v>-5</v>
      </c>
      <c r="K56" s="116">
        <v>-17.241379310344829</v>
      </c>
    </row>
    <row r="57" spans="1:11" ht="14.1" customHeight="1" x14ac:dyDescent="0.2">
      <c r="A57" s="306" t="s">
        <v>284</v>
      </c>
      <c r="B57" s="307" t="s">
        <v>285</v>
      </c>
      <c r="C57" s="308"/>
      <c r="D57" s="113">
        <v>0.8074032668778337</v>
      </c>
      <c r="E57" s="115">
        <v>130</v>
      </c>
      <c r="F57" s="114">
        <v>129</v>
      </c>
      <c r="G57" s="114">
        <v>132</v>
      </c>
      <c r="H57" s="114">
        <v>132</v>
      </c>
      <c r="I57" s="140">
        <v>131</v>
      </c>
      <c r="J57" s="115">
        <v>-1</v>
      </c>
      <c r="K57" s="116">
        <v>-0.76335877862595425</v>
      </c>
    </row>
    <row r="58" spans="1:11" ht="14.1" customHeight="1" x14ac:dyDescent="0.2">
      <c r="A58" s="306">
        <v>73</v>
      </c>
      <c r="B58" s="307" t="s">
        <v>286</v>
      </c>
      <c r="C58" s="308"/>
      <c r="D58" s="113">
        <v>1.2111049003167504</v>
      </c>
      <c r="E58" s="115">
        <v>195</v>
      </c>
      <c r="F58" s="114">
        <v>195</v>
      </c>
      <c r="G58" s="114">
        <v>201</v>
      </c>
      <c r="H58" s="114">
        <v>202</v>
      </c>
      <c r="I58" s="140">
        <v>200</v>
      </c>
      <c r="J58" s="115">
        <v>-5</v>
      </c>
      <c r="K58" s="116">
        <v>-2.5</v>
      </c>
    </row>
    <row r="59" spans="1:11" ht="14.1" customHeight="1" x14ac:dyDescent="0.2">
      <c r="A59" s="306" t="s">
        <v>287</v>
      </c>
      <c r="B59" s="307" t="s">
        <v>288</v>
      </c>
      <c r="C59" s="308"/>
      <c r="D59" s="113">
        <v>0.8508788274020247</v>
      </c>
      <c r="E59" s="115">
        <v>137</v>
      </c>
      <c r="F59" s="114">
        <v>138</v>
      </c>
      <c r="G59" s="114">
        <v>144</v>
      </c>
      <c r="H59" s="114">
        <v>143</v>
      </c>
      <c r="I59" s="140">
        <v>140</v>
      </c>
      <c r="J59" s="115">
        <v>-3</v>
      </c>
      <c r="K59" s="116">
        <v>-2.1428571428571428</v>
      </c>
    </row>
    <row r="60" spans="1:11" ht="14.1" customHeight="1" x14ac:dyDescent="0.2">
      <c r="A60" s="306">
        <v>81</v>
      </c>
      <c r="B60" s="307" t="s">
        <v>289</v>
      </c>
      <c r="C60" s="308"/>
      <c r="D60" s="113">
        <v>4.2730265200919195</v>
      </c>
      <c r="E60" s="115">
        <v>688</v>
      </c>
      <c r="F60" s="114">
        <v>696</v>
      </c>
      <c r="G60" s="114">
        <v>712</v>
      </c>
      <c r="H60" s="114">
        <v>696</v>
      </c>
      <c r="I60" s="140">
        <v>691</v>
      </c>
      <c r="J60" s="115">
        <v>-3</v>
      </c>
      <c r="K60" s="116">
        <v>-0.43415340086830678</v>
      </c>
    </row>
    <row r="61" spans="1:11" ht="14.1" customHeight="1" x14ac:dyDescent="0.2">
      <c r="A61" s="306" t="s">
        <v>290</v>
      </c>
      <c r="B61" s="307" t="s">
        <v>291</v>
      </c>
      <c r="C61" s="308"/>
      <c r="D61" s="113">
        <v>1.3477423762499223</v>
      </c>
      <c r="E61" s="115">
        <v>217</v>
      </c>
      <c r="F61" s="114">
        <v>224</v>
      </c>
      <c r="G61" s="114">
        <v>222</v>
      </c>
      <c r="H61" s="114">
        <v>222</v>
      </c>
      <c r="I61" s="140">
        <v>225</v>
      </c>
      <c r="J61" s="115">
        <v>-8</v>
      </c>
      <c r="K61" s="116">
        <v>-3.5555555555555554</v>
      </c>
    </row>
    <row r="62" spans="1:11" ht="14.1" customHeight="1" x14ac:dyDescent="0.2">
      <c r="A62" s="306" t="s">
        <v>292</v>
      </c>
      <c r="B62" s="307" t="s">
        <v>293</v>
      </c>
      <c r="C62" s="308"/>
      <c r="D62" s="113">
        <v>1.9005030743432085</v>
      </c>
      <c r="E62" s="115">
        <v>306</v>
      </c>
      <c r="F62" s="114">
        <v>310</v>
      </c>
      <c r="G62" s="114">
        <v>320</v>
      </c>
      <c r="H62" s="114">
        <v>296</v>
      </c>
      <c r="I62" s="140">
        <v>290</v>
      </c>
      <c r="J62" s="115">
        <v>16</v>
      </c>
      <c r="K62" s="116">
        <v>5.5172413793103452</v>
      </c>
    </row>
    <row r="63" spans="1:11" ht="14.1" customHeight="1" x14ac:dyDescent="0.2">
      <c r="A63" s="306"/>
      <c r="B63" s="307" t="s">
        <v>294</v>
      </c>
      <c r="C63" s="308"/>
      <c r="D63" s="113">
        <v>1.6582820942798584</v>
      </c>
      <c r="E63" s="115">
        <v>267</v>
      </c>
      <c r="F63" s="114">
        <v>270</v>
      </c>
      <c r="G63" s="114">
        <v>283</v>
      </c>
      <c r="H63" s="114">
        <v>260</v>
      </c>
      <c r="I63" s="140">
        <v>254</v>
      </c>
      <c r="J63" s="115">
        <v>13</v>
      </c>
      <c r="K63" s="116">
        <v>5.1181102362204722</v>
      </c>
    </row>
    <row r="64" spans="1:11" ht="14.1" customHeight="1" x14ac:dyDescent="0.2">
      <c r="A64" s="306" t="s">
        <v>295</v>
      </c>
      <c r="B64" s="307" t="s">
        <v>296</v>
      </c>
      <c r="C64" s="308"/>
      <c r="D64" s="113">
        <v>8.6951121048382082E-2</v>
      </c>
      <c r="E64" s="115">
        <v>14</v>
      </c>
      <c r="F64" s="114">
        <v>12</v>
      </c>
      <c r="G64" s="114">
        <v>13</v>
      </c>
      <c r="H64" s="114">
        <v>11</v>
      </c>
      <c r="I64" s="140">
        <v>8</v>
      </c>
      <c r="J64" s="115">
        <v>6</v>
      </c>
      <c r="K64" s="116">
        <v>75</v>
      </c>
    </row>
    <row r="65" spans="1:11" ht="14.1" customHeight="1" x14ac:dyDescent="0.2">
      <c r="A65" s="306" t="s">
        <v>297</v>
      </c>
      <c r="B65" s="307" t="s">
        <v>298</v>
      </c>
      <c r="C65" s="308"/>
      <c r="D65" s="113">
        <v>0.62107943605987204</v>
      </c>
      <c r="E65" s="115">
        <v>100</v>
      </c>
      <c r="F65" s="114">
        <v>102</v>
      </c>
      <c r="G65" s="114">
        <v>103</v>
      </c>
      <c r="H65" s="114">
        <v>113</v>
      </c>
      <c r="I65" s="140">
        <v>115</v>
      </c>
      <c r="J65" s="115">
        <v>-15</v>
      </c>
      <c r="K65" s="116">
        <v>-13.043478260869565</v>
      </c>
    </row>
    <row r="66" spans="1:11" ht="14.1" customHeight="1" x14ac:dyDescent="0.2">
      <c r="A66" s="306">
        <v>82</v>
      </c>
      <c r="B66" s="307" t="s">
        <v>299</v>
      </c>
      <c r="C66" s="308"/>
      <c r="D66" s="113">
        <v>2.5153717160424818</v>
      </c>
      <c r="E66" s="115">
        <v>405</v>
      </c>
      <c r="F66" s="114">
        <v>413</v>
      </c>
      <c r="G66" s="114">
        <v>411</v>
      </c>
      <c r="H66" s="114">
        <v>406</v>
      </c>
      <c r="I66" s="140">
        <v>422</v>
      </c>
      <c r="J66" s="115">
        <v>-17</v>
      </c>
      <c r="K66" s="116">
        <v>-4.028436018957346</v>
      </c>
    </row>
    <row r="67" spans="1:11" ht="14.1" customHeight="1" x14ac:dyDescent="0.2">
      <c r="A67" s="306" t="s">
        <v>300</v>
      </c>
      <c r="B67" s="307" t="s">
        <v>301</v>
      </c>
      <c r="C67" s="308"/>
      <c r="D67" s="113">
        <v>1.1986833115955531</v>
      </c>
      <c r="E67" s="115">
        <v>193</v>
      </c>
      <c r="F67" s="114">
        <v>197</v>
      </c>
      <c r="G67" s="114">
        <v>196</v>
      </c>
      <c r="H67" s="114">
        <v>199</v>
      </c>
      <c r="I67" s="140">
        <v>206</v>
      </c>
      <c r="J67" s="115">
        <v>-13</v>
      </c>
      <c r="K67" s="116">
        <v>-6.3106796116504853</v>
      </c>
    </row>
    <row r="68" spans="1:11" ht="14.1" customHeight="1" x14ac:dyDescent="0.2">
      <c r="A68" s="306" t="s">
        <v>302</v>
      </c>
      <c r="B68" s="307" t="s">
        <v>303</v>
      </c>
      <c r="C68" s="308"/>
      <c r="D68" s="113">
        <v>0.92540835972920932</v>
      </c>
      <c r="E68" s="115">
        <v>149</v>
      </c>
      <c r="F68" s="114">
        <v>157</v>
      </c>
      <c r="G68" s="114">
        <v>158</v>
      </c>
      <c r="H68" s="114">
        <v>150</v>
      </c>
      <c r="I68" s="140">
        <v>158</v>
      </c>
      <c r="J68" s="115">
        <v>-9</v>
      </c>
      <c r="K68" s="116">
        <v>-5.6962025316455698</v>
      </c>
    </row>
    <row r="69" spans="1:11" ht="14.1" customHeight="1" x14ac:dyDescent="0.2">
      <c r="A69" s="306">
        <v>83</v>
      </c>
      <c r="B69" s="307" t="s">
        <v>304</v>
      </c>
      <c r="C69" s="308"/>
      <c r="D69" s="113">
        <v>4.0121731569467736</v>
      </c>
      <c r="E69" s="115">
        <v>646</v>
      </c>
      <c r="F69" s="114">
        <v>654</v>
      </c>
      <c r="G69" s="114">
        <v>645</v>
      </c>
      <c r="H69" s="114">
        <v>660</v>
      </c>
      <c r="I69" s="140">
        <v>659</v>
      </c>
      <c r="J69" s="115">
        <v>-13</v>
      </c>
      <c r="K69" s="116">
        <v>-1.9726858877086495</v>
      </c>
    </row>
    <row r="70" spans="1:11" ht="14.1" customHeight="1" x14ac:dyDescent="0.2">
      <c r="A70" s="306" t="s">
        <v>305</v>
      </c>
      <c r="B70" s="307" t="s">
        <v>306</v>
      </c>
      <c r="C70" s="308"/>
      <c r="D70" s="113">
        <v>2.0557729333581767</v>
      </c>
      <c r="E70" s="115">
        <v>331</v>
      </c>
      <c r="F70" s="114">
        <v>325</v>
      </c>
      <c r="G70" s="114">
        <v>331</v>
      </c>
      <c r="H70" s="114">
        <v>336</v>
      </c>
      <c r="I70" s="140">
        <v>330</v>
      </c>
      <c r="J70" s="115">
        <v>1</v>
      </c>
      <c r="K70" s="116">
        <v>0.30303030303030304</v>
      </c>
    </row>
    <row r="71" spans="1:11" ht="14.1" customHeight="1" x14ac:dyDescent="0.2">
      <c r="A71" s="306"/>
      <c r="B71" s="307" t="s">
        <v>307</v>
      </c>
      <c r="C71" s="308"/>
      <c r="D71" s="113">
        <v>1.4160611142165083</v>
      </c>
      <c r="E71" s="115">
        <v>228</v>
      </c>
      <c r="F71" s="114">
        <v>228</v>
      </c>
      <c r="G71" s="114">
        <v>223</v>
      </c>
      <c r="H71" s="114">
        <v>224</v>
      </c>
      <c r="I71" s="140">
        <v>223</v>
      </c>
      <c r="J71" s="115">
        <v>5</v>
      </c>
      <c r="K71" s="116">
        <v>2.2421524663677128</v>
      </c>
    </row>
    <row r="72" spans="1:11" ht="14.1" customHeight="1" x14ac:dyDescent="0.2">
      <c r="A72" s="306">
        <v>84</v>
      </c>
      <c r="B72" s="307" t="s">
        <v>308</v>
      </c>
      <c r="C72" s="308"/>
      <c r="D72" s="113">
        <v>2.4222098006335009</v>
      </c>
      <c r="E72" s="115">
        <v>390</v>
      </c>
      <c r="F72" s="114">
        <v>431</v>
      </c>
      <c r="G72" s="114">
        <v>427</v>
      </c>
      <c r="H72" s="114">
        <v>402</v>
      </c>
      <c r="I72" s="140">
        <v>412</v>
      </c>
      <c r="J72" s="115">
        <v>-22</v>
      </c>
      <c r="K72" s="116">
        <v>-5.3398058252427187</v>
      </c>
    </row>
    <row r="73" spans="1:11" ht="14.1" customHeight="1" x14ac:dyDescent="0.2">
      <c r="A73" s="306" t="s">
        <v>309</v>
      </c>
      <c r="B73" s="307" t="s">
        <v>310</v>
      </c>
      <c r="C73" s="308"/>
      <c r="D73" s="113">
        <v>0.83845723868082733</v>
      </c>
      <c r="E73" s="115">
        <v>135</v>
      </c>
      <c r="F73" s="114">
        <v>172</v>
      </c>
      <c r="G73" s="114">
        <v>157</v>
      </c>
      <c r="H73" s="114">
        <v>141</v>
      </c>
      <c r="I73" s="140">
        <v>138</v>
      </c>
      <c r="J73" s="115">
        <v>-3</v>
      </c>
      <c r="K73" s="116">
        <v>-2.1739130434782608</v>
      </c>
    </row>
    <row r="74" spans="1:11" ht="14.1" customHeight="1" x14ac:dyDescent="0.2">
      <c r="A74" s="306" t="s">
        <v>311</v>
      </c>
      <c r="B74" s="307" t="s">
        <v>312</v>
      </c>
      <c r="C74" s="308"/>
      <c r="D74" s="113">
        <v>6.2107943605987204E-2</v>
      </c>
      <c r="E74" s="115">
        <v>10</v>
      </c>
      <c r="F74" s="114">
        <v>13</v>
      </c>
      <c r="G74" s="114">
        <v>12</v>
      </c>
      <c r="H74" s="114">
        <v>11</v>
      </c>
      <c r="I74" s="140">
        <v>11</v>
      </c>
      <c r="J74" s="115">
        <v>-1</v>
      </c>
      <c r="K74" s="116">
        <v>-9.0909090909090917</v>
      </c>
    </row>
    <row r="75" spans="1:11" ht="14.1" customHeight="1" x14ac:dyDescent="0.2">
      <c r="A75" s="306" t="s">
        <v>313</v>
      </c>
      <c r="B75" s="307" t="s">
        <v>314</v>
      </c>
      <c r="C75" s="308"/>
      <c r="D75" s="113" t="s">
        <v>513</v>
      </c>
      <c r="E75" s="115" t="s">
        <v>513</v>
      </c>
      <c r="F75" s="114">
        <v>3</v>
      </c>
      <c r="G75" s="114">
        <v>3</v>
      </c>
      <c r="H75" s="114">
        <v>3</v>
      </c>
      <c r="I75" s="140">
        <v>3</v>
      </c>
      <c r="J75" s="115" t="s">
        <v>513</v>
      </c>
      <c r="K75" s="116" t="s">
        <v>513</v>
      </c>
    </row>
    <row r="76" spans="1:11" ht="14.1" customHeight="1" x14ac:dyDescent="0.2">
      <c r="A76" s="306">
        <v>91</v>
      </c>
      <c r="B76" s="307" t="s">
        <v>315</v>
      </c>
      <c r="C76" s="308"/>
      <c r="D76" s="113">
        <v>7.452953232718465E-2</v>
      </c>
      <c r="E76" s="115">
        <v>12</v>
      </c>
      <c r="F76" s="114">
        <v>12</v>
      </c>
      <c r="G76" s="114">
        <v>11</v>
      </c>
      <c r="H76" s="114">
        <v>12</v>
      </c>
      <c r="I76" s="140">
        <v>10</v>
      </c>
      <c r="J76" s="115">
        <v>2</v>
      </c>
      <c r="K76" s="116">
        <v>20</v>
      </c>
    </row>
    <row r="77" spans="1:11" ht="14.1" customHeight="1" x14ac:dyDescent="0.2">
      <c r="A77" s="306">
        <v>92</v>
      </c>
      <c r="B77" s="307" t="s">
        <v>316</v>
      </c>
      <c r="C77" s="308"/>
      <c r="D77" s="113">
        <v>0.26085336314514629</v>
      </c>
      <c r="E77" s="115">
        <v>42</v>
      </c>
      <c r="F77" s="114">
        <v>58</v>
      </c>
      <c r="G77" s="114">
        <v>58</v>
      </c>
      <c r="H77" s="114">
        <v>56</v>
      </c>
      <c r="I77" s="140">
        <v>66</v>
      </c>
      <c r="J77" s="115">
        <v>-24</v>
      </c>
      <c r="K77" s="116">
        <v>-36.363636363636367</v>
      </c>
    </row>
    <row r="78" spans="1:11" ht="14.1" customHeight="1" x14ac:dyDescent="0.2">
      <c r="A78" s="306">
        <v>93</v>
      </c>
      <c r="B78" s="307" t="s">
        <v>317</v>
      </c>
      <c r="C78" s="308"/>
      <c r="D78" s="113">
        <v>8.0740326687783373E-2</v>
      </c>
      <c r="E78" s="115">
        <v>13</v>
      </c>
      <c r="F78" s="114">
        <v>13</v>
      </c>
      <c r="G78" s="114">
        <v>11</v>
      </c>
      <c r="H78" s="114">
        <v>9</v>
      </c>
      <c r="I78" s="140">
        <v>9</v>
      </c>
      <c r="J78" s="115">
        <v>4</v>
      </c>
      <c r="K78" s="116">
        <v>44.444444444444443</v>
      </c>
    </row>
    <row r="79" spans="1:11" ht="14.1" customHeight="1" x14ac:dyDescent="0.2">
      <c r="A79" s="306">
        <v>94</v>
      </c>
      <c r="B79" s="307" t="s">
        <v>318</v>
      </c>
      <c r="C79" s="308"/>
      <c r="D79" s="113">
        <v>0.83224644432022854</v>
      </c>
      <c r="E79" s="115">
        <v>134</v>
      </c>
      <c r="F79" s="114">
        <v>144</v>
      </c>
      <c r="G79" s="114">
        <v>152</v>
      </c>
      <c r="H79" s="114">
        <v>144</v>
      </c>
      <c r="I79" s="140">
        <v>144</v>
      </c>
      <c r="J79" s="115">
        <v>-10</v>
      </c>
      <c r="K79" s="116">
        <v>-6.9444444444444446</v>
      </c>
    </row>
    <row r="80" spans="1:11" ht="14.1" customHeight="1" x14ac:dyDescent="0.2">
      <c r="A80" s="306" t="s">
        <v>319</v>
      </c>
      <c r="B80" s="307" t="s">
        <v>320</v>
      </c>
      <c r="C80" s="308"/>
      <c r="D80" s="113">
        <v>1.8632383081796162E-2</v>
      </c>
      <c r="E80" s="115">
        <v>3</v>
      </c>
      <c r="F80" s="114" t="s">
        <v>513</v>
      </c>
      <c r="G80" s="114" t="s">
        <v>513</v>
      </c>
      <c r="H80" s="114">
        <v>3</v>
      </c>
      <c r="I80" s="140">
        <v>3</v>
      </c>
      <c r="J80" s="115">
        <v>0</v>
      </c>
      <c r="K80" s="116">
        <v>0</v>
      </c>
    </row>
    <row r="81" spans="1:11" ht="14.1" customHeight="1" x14ac:dyDescent="0.2">
      <c r="A81" s="310" t="s">
        <v>321</v>
      </c>
      <c r="B81" s="311" t="s">
        <v>333</v>
      </c>
      <c r="C81" s="312"/>
      <c r="D81" s="125">
        <v>3.8072169430470155</v>
      </c>
      <c r="E81" s="143">
        <v>613</v>
      </c>
      <c r="F81" s="144">
        <v>627</v>
      </c>
      <c r="G81" s="144">
        <v>627</v>
      </c>
      <c r="H81" s="144">
        <v>607</v>
      </c>
      <c r="I81" s="145">
        <v>595</v>
      </c>
      <c r="J81" s="143">
        <v>18</v>
      </c>
      <c r="K81" s="146">
        <v>3.0252100840336134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5422</v>
      </c>
      <c r="G12" s="536">
        <v>3696</v>
      </c>
      <c r="H12" s="536">
        <v>5897</v>
      </c>
      <c r="I12" s="536">
        <v>4489</v>
      </c>
      <c r="J12" s="537">
        <v>4766</v>
      </c>
      <c r="K12" s="538">
        <v>656</v>
      </c>
      <c r="L12" s="349">
        <v>13.764162819974821</v>
      </c>
    </row>
    <row r="13" spans="1:17" s="110" customFormat="1" ht="15" customHeight="1" x14ac:dyDescent="0.2">
      <c r="A13" s="350" t="s">
        <v>344</v>
      </c>
      <c r="B13" s="351" t="s">
        <v>345</v>
      </c>
      <c r="C13" s="347"/>
      <c r="D13" s="347"/>
      <c r="E13" s="348"/>
      <c r="F13" s="536">
        <v>3160</v>
      </c>
      <c r="G13" s="536">
        <v>2018</v>
      </c>
      <c r="H13" s="536">
        <v>3451</v>
      </c>
      <c r="I13" s="536">
        <v>2819</v>
      </c>
      <c r="J13" s="537">
        <v>2998</v>
      </c>
      <c r="K13" s="538">
        <v>162</v>
      </c>
      <c r="L13" s="349">
        <v>5.4036024016010673</v>
      </c>
    </row>
    <row r="14" spans="1:17" s="110" customFormat="1" ht="22.5" customHeight="1" x14ac:dyDescent="0.2">
      <c r="A14" s="350"/>
      <c r="B14" s="351" t="s">
        <v>346</v>
      </c>
      <c r="C14" s="347"/>
      <c r="D14" s="347"/>
      <c r="E14" s="348"/>
      <c r="F14" s="536">
        <v>2262</v>
      </c>
      <c r="G14" s="536">
        <v>1678</v>
      </c>
      <c r="H14" s="536">
        <v>2446</v>
      </c>
      <c r="I14" s="536">
        <v>1670</v>
      </c>
      <c r="J14" s="537">
        <v>1768</v>
      </c>
      <c r="K14" s="538">
        <v>494</v>
      </c>
      <c r="L14" s="349">
        <v>27.941176470588236</v>
      </c>
    </row>
    <row r="15" spans="1:17" s="110" customFormat="1" ht="15" customHeight="1" x14ac:dyDescent="0.2">
      <c r="A15" s="350" t="s">
        <v>347</v>
      </c>
      <c r="B15" s="351" t="s">
        <v>108</v>
      </c>
      <c r="C15" s="347"/>
      <c r="D15" s="347"/>
      <c r="E15" s="348"/>
      <c r="F15" s="536">
        <v>1140</v>
      </c>
      <c r="G15" s="536">
        <v>990</v>
      </c>
      <c r="H15" s="536">
        <v>2381</v>
      </c>
      <c r="I15" s="536">
        <v>1044</v>
      </c>
      <c r="J15" s="537">
        <v>1070</v>
      </c>
      <c r="K15" s="538">
        <v>70</v>
      </c>
      <c r="L15" s="349">
        <v>6.5420560747663554</v>
      </c>
    </row>
    <row r="16" spans="1:17" s="110" customFormat="1" ht="15" customHeight="1" x14ac:dyDescent="0.2">
      <c r="A16" s="350"/>
      <c r="B16" s="351" t="s">
        <v>109</v>
      </c>
      <c r="C16" s="347"/>
      <c r="D16" s="347"/>
      <c r="E16" s="348"/>
      <c r="F16" s="536">
        <v>3716</v>
      </c>
      <c r="G16" s="536">
        <v>2443</v>
      </c>
      <c r="H16" s="536">
        <v>3156</v>
      </c>
      <c r="I16" s="536">
        <v>3045</v>
      </c>
      <c r="J16" s="537">
        <v>3293</v>
      </c>
      <c r="K16" s="538">
        <v>423</v>
      </c>
      <c r="L16" s="349">
        <v>12.845429699362283</v>
      </c>
    </row>
    <row r="17" spans="1:12" s="110" customFormat="1" ht="15" customHeight="1" x14ac:dyDescent="0.2">
      <c r="A17" s="350"/>
      <c r="B17" s="351" t="s">
        <v>110</v>
      </c>
      <c r="C17" s="347"/>
      <c r="D17" s="347"/>
      <c r="E17" s="348"/>
      <c r="F17" s="536">
        <v>511</v>
      </c>
      <c r="G17" s="536">
        <v>229</v>
      </c>
      <c r="H17" s="536">
        <v>320</v>
      </c>
      <c r="I17" s="536">
        <v>357</v>
      </c>
      <c r="J17" s="537">
        <v>348</v>
      </c>
      <c r="K17" s="538">
        <v>163</v>
      </c>
      <c r="L17" s="349">
        <v>46.839080459770116</v>
      </c>
    </row>
    <row r="18" spans="1:12" s="110" customFormat="1" ht="15" customHeight="1" x14ac:dyDescent="0.2">
      <c r="A18" s="350"/>
      <c r="B18" s="351" t="s">
        <v>111</v>
      </c>
      <c r="C18" s="347"/>
      <c r="D18" s="347"/>
      <c r="E18" s="348"/>
      <c r="F18" s="536">
        <v>55</v>
      </c>
      <c r="G18" s="536">
        <v>34</v>
      </c>
      <c r="H18" s="536">
        <v>40</v>
      </c>
      <c r="I18" s="536">
        <v>43</v>
      </c>
      <c r="J18" s="537">
        <v>55</v>
      </c>
      <c r="K18" s="538">
        <v>0</v>
      </c>
      <c r="L18" s="349">
        <v>0</v>
      </c>
    </row>
    <row r="19" spans="1:12" s="110" customFormat="1" ht="15" customHeight="1" x14ac:dyDescent="0.2">
      <c r="A19" s="118" t="s">
        <v>113</v>
      </c>
      <c r="B19" s="119" t="s">
        <v>181</v>
      </c>
      <c r="C19" s="347"/>
      <c r="D19" s="347"/>
      <c r="E19" s="348"/>
      <c r="F19" s="536">
        <v>3394</v>
      </c>
      <c r="G19" s="536">
        <v>2266</v>
      </c>
      <c r="H19" s="536">
        <v>4081</v>
      </c>
      <c r="I19" s="536">
        <v>2918</v>
      </c>
      <c r="J19" s="537">
        <v>3022</v>
      </c>
      <c r="K19" s="538">
        <v>372</v>
      </c>
      <c r="L19" s="349">
        <v>12.309728656518862</v>
      </c>
    </row>
    <row r="20" spans="1:12" s="110" customFormat="1" ht="15" customHeight="1" x14ac:dyDescent="0.2">
      <c r="A20" s="118"/>
      <c r="B20" s="119" t="s">
        <v>182</v>
      </c>
      <c r="C20" s="347"/>
      <c r="D20" s="347"/>
      <c r="E20" s="348"/>
      <c r="F20" s="536">
        <v>2028</v>
      </c>
      <c r="G20" s="536">
        <v>1430</v>
      </c>
      <c r="H20" s="536">
        <v>1816</v>
      </c>
      <c r="I20" s="536">
        <v>1571</v>
      </c>
      <c r="J20" s="537">
        <v>1744</v>
      </c>
      <c r="K20" s="538">
        <v>284</v>
      </c>
      <c r="L20" s="349">
        <v>16.284403669724771</v>
      </c>
    </row>
    <row r="21" spans="1:12" s="110" customFormat="1" ht="15" customHeight="1" x14ac:dyDescent="0.2">
      <c r="A21" s="118" t="s">
        <v>113</v>
      </c>
      <c r="B21" s="119" t="s">
        <v>116</v>
      </c>
      <c r="C21" s="347"/>
      <c r="D21" s="347"/>
      <c r="E21" s="348"/>
      <c r="F21" s="536">
        <v>3848</v>
      </c>
      <c r="G21" s="536">
        <v>2548</v>
      </c>
      <c r="H21" s="536">
        <v>4381</v>
      </c>
      <c r="I21" s="536">
        <v>3030</v>
      </c>
      <c r="J21" s="537">
        <v>3308</v>
      </c>
      <c r="K21" s="538">
        <v>540</v>
      </c>
      <c r="L21" s="349">
        <v>16.324062877871825</v>
      </c>
    </row>
    <row r="22" spans="1:12" s="110" customFormat="1" ht="15" customHeight="1" x14ac:dyDescent="0.2">
      <c r="A22" s="118"/>
      <c r="B22" s="119" t="s">
        <v>117</v>
      </c>
      <c r="C22" s="347"/>
      <c r="D22" s="347"/>
      <c r="E22" s="348"/>
      <c r="F22" s="536">
        <v>1572</v>
      </c>
      <c r="G22" s="536">
        <v>1148</v>
      </c>
      <c r="H22" s="536">
        <v>1511</v>
      </c>
      <c r="I22" s="536">
        <v>1458</v>
      </c>
      <c r="J22" s="537">
        <v>1454</v>
      </c>
      <c r="K22" s="538">
        <v>118</v>
      </c>
      <c r="L22" s="349">
        <v>8.1155433287482808</v>
      </c>
    </row>
    <row r="23" spans="1:12" s="110" customFormat="1" ht="15" customHeight="1" x14ac:dyDescent="0.2">
      <c r="A23" s="352" t="s">
        <v>347</v>
      </c>
      <c r="B23" s="353" t="s">
        <v>193</v>
      </c>
      <c r="C23" s="354"/>
      <c r="D23" s="354"/>
      <c r="E23" s="355"/>
      <c r="F23" s="539">
        <v>101</v>
      </c>
      <c r="G23" s="539">
        <v>200</v>
      </c>
      <c r="H23" s="539">
        <v>1169</v>
      </c>
      <c r="I23" s="539">
        <v>113</v>
      </c>
      <c r="J23" s="540">
        <v>110</v>
      </c>
      <c r="K23" s="541">
        <v>-9</v>
      </c>
      <c r="L23" s="356">
        <v>-8.1818181818181817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31.1</v>
      </c>
      <c r="G25" s="542">
        <v>38</v>
      </c>
      <c r="H25" s="542">
        <v>36.700000000000003</v>
      </c>
      <c r="I25" s="542">
        <v>34.299999999999997</v>
      </c>
      <c r="J25" s="542">
        <v>30.3</v>
      </c>
      <c r="K25" s="543" t="s">
        <v>349</v>
      </c>
      <c r="L25" s="364">
        <v>0.80000000000000071</v>
      </c>
    </row>
    <row r="26" spans="1:12" s="110" customFormat="1" ht="15" customHeight="1" x14ac:dyDescent="0.2">
      <c r="A26" s="365" t="s">
        <v>105</v>
      </c>
      <c r="B26" s="366" t="s">
        <v>345</v>
      </c>
      <c r="C26" s="362"/>
      <c r="D26" s="362"/>
      <c r="E26" s="363"/>
      <c r="F26" s="542">
        <v>28.6</v>
      </c>
      <c r="G26" s="542">
        <v>32.1</v>
      </c>
      <c r="H26" s="542">
        <v>30.9</v>
      </c>
      <c r="I26" s="542">
        <v>30.3</v>
      </c>
      <c r="J26" s="544">
        <v>25.6</v>
      </c>
      <c r="K26" s="543" t="s">
        <v>349</v>
      </c>
      <c r="L26" s="364">
        <v>3</v>
      </c>
    </row>
    <row r="27" spans="1:12" s="110" customFormat="1" ht="15" customHeight="1" x14ac:dyDescent="0.2">
      <c r="A27" s="365"/>
      <c r="B27" s="366" t="s">
        <v>346</v>
      </c>
      <c r="C27" s="362"/>
      <c r="D27" s="362"/>
      <c r="E27" s="363"/>
      <c r="F27" s="542">
        <v>34.6</v>
      </c>
      <c r="G27" s="542">
        <v>45.5</v>
      </c>
      <c r="H27" s="542">
        <v>45.4</v>
      </c>
      <c r="I27" s="542">
        <v>41.2</v>
      </c>
      <c r="J27" s="542">
        <v>38.4</v>
      </c>
      <c r="K27" s="543" t="s">
        <v>349</v>
      </c>
      <c r="L27" s="364">
        <v>-3.7999999999999972</v>
      </c>
    </row>
    <row r="28" spans="1:12" s="110" customFormat="1" ht="15" customHeight="1" x14ac:dyDescent="0.2">
      <c r="A28" s="365" t="s">
        <v>113</v>
      </c>
      <c r="B28" s="366" t="s">
        <v>108</v>
      </c>
      <c r="C28" s="362"/>
      <c r="D28" s="362"/>
      <c r="E28" s="363"/>
      <c r="F28" s="542">
        <v>45</v>
      </c>
      <c r="G28" s="542">
        <v>45.7</v>
      </c>
      <c r="H28" s="542">
        <v>45.7</v>
      </c>
      <c r="I28" s="542">
        <v>45.4</v>
      </c>
      <c r="J28" s="542">
        <v>42</v>
      </c>
      <c r="K28" s="543" t="s">
        <v>349</v>
      </c>
      <c r="L28" s="364">
        <v>3</v>
      </c>
    </row>
    <row r="29" spans="1:12" s="110" customFormat="1" ht="11.25" x14ac:dyDescent="0.2">
      <c r="A29" s="365"/>
      <c r="B29" s="366" t="s">
        <v>109</v>
      </c>
      <c r="C29" s="362"/>
      <c r="D29" s="362"/>
      <c r="E29" s="363"/>
      <c r="F29" s="542">
        <v>28.7</v>
      </c>
      <c r="G29" s="542">
        <v>35</v>
      </c>
      <c r="H29" s="542">
        <v>33.4</v>
      </c>
      <c r="I29" s="542">
        <v>30.9</v>
      </c>
      <c r="J29" s="544">
        <v>27.7</v>
      </c>
      <c r="K29" s="543" t="s">
        <v>349</v>
      </c>
      <c r="L29" s="364">
        <v>1</v>
      </c>
    </row>
    <row r="30" spans="1:12" s="110" customFormat="1" ht="15" customHeight="1" x14ac:dyDescent="0.2">
      <c r="A30" s="365"/>
      <c r="B30" s="366" t="s">
        <v>110</v>
      </c>
      <c r="C30" s="362"/>
      <c r="D30" s="362"/>
      <c r="E30" s="363"/>
      <c r="F30" s="542">
        <v>19.8</v>
      </c>
      <c r="G30" s="542">
        <v>43.2</v>
      </c>
      <c r="H30" s="542">
        <v>36.6</v>
      </c>
      <c r="I30" s="542">
        <v>32.5</v>
      </c>
      <c r="J30" s="542">
        <v>23.3</v>
      </c>
      <c r="K30" s="543" t="s">
        <v>349</v>
      </c>
      <c r="L30" s="364">
        <v>-3.5</v>
      </c>
    </row>
    <row r="31" spans="1:12" s="110" customFormat="1" ht="15" customHeight="1" x14ac:dyDescent="0.2">
      <c r="A31" s="365"/>
      <c r="B31" s="366" t="s">
        <v>111</v>
      </c>
      <c r="C31" s="362"/>
      <c r="D31" s="362"/>
      <c r="E31" s="363"/>
      <c r="F31" s="542">
        <v>36.4</v>
      </c>
      <c r="G31" s="542">
        <v>41.2</v>
      </c>
      <c r="H31" s="542">
        <v>45</v>
      </c>
      <c r="I31" s="542">
        <v>44.2</v>
      </c>
      <c r="J31" s="542">
        <v>21.8</v>
      </c>
      <c r="K31" s="543" t="s">
        <v>349</v>
      </c>
      <c r="L31" s="364">
        <v>14.599999999999998</v>
      </c>
    </row>
    <row r="32" spans="1:12" s="110" customFormat="1" ht="15" customHeight="1" x14ac:dyDescent="0.2">
      <c r="A32" s="367" t="s">
        <v>113</v>
      </c>
      <c r="B32" s="368" t="s">
        <v>181</v>
      </c>
      <c r="C32" s="362"/>
      <c r="D32" s="362"/>
      <c r="E32" s="363"/>
      <c r="F32" s="542">
        <v>27.5</v>
      </c>
      <c r="G32" s="542">
        <v>32.299999999999997</v>
      </c>
      <c r="H32" s="542">
        <v>31.5</v>
      </c>
      <c r="I32" s="542">
        <v>32.799999999999997</v>
      </c>
      <c r="J32" s="544">
        <v>27.5</v>
      </c>
      <c r="K32" s="543" t="s">
        <v>349</v>
      </c>
      <c r="L32" s="364">
        <v>0</v>
      </c>
    </row>
    <row r="33" spans="1:12" s="110" customFormat="1" ht="15" customHeight="1" x14ac:dyDescent="0.2">
      <c r="A33" s="367"/>
      <c r="B33" s="368" t="s">
        <v>182</v>
      </c>
      <c r="C33" s="362"/>
      <c r="D33" s="362"/>
      <c r="E33" s="363"/>
      <c r="F33" s="542">
        <v>36.9</v>
      </c>
      <c r="G33" s="542">
        <v>46.3</v>
      </c>
      <c r="H33" s="542">
        <v>44.8</v>
      </c>
      <c r="I33" s="542">
        <v>37.1</v>
      </c>
      <c r="J33" s="542">
        <v>34.799999999999997</v>
      </c>
      <c r="K33" s="543" t="s">
        <v>349</v>
      </c>
      <c r="L33" s="364">
        <v>2.1000000000000014</v>
      </c>
    </row>
    <row r="34" spans="1:12" s="369" customFormat="1" ht="15" customHeight="1" x14ac:dyDescent="0.2">
      <c r="A34" s="367" t="s">
        <v>113</v>
      </c>
      <c r="B34" s="368" t="s">
        <v>116</v>
      </c>
      <c r="C34" s="362"/>
      <c r="D34" s="362"/>
      <c r="E34" s="363"/>
      <c r="F34" s="542">
        <v>30.5</v>
      </c>
      <c r="G34" s="542">
        <v>38.6</v>
      </c>
      <c r="H34" s="542">
        <v>40.1</v>
      </c>
      <c r="I34" s="542">
        <v>36.5</v>
      </c>
      <c r="J34" s="542">
        <v>32.4</v>
      </c>
      <c r="K34" s="543" t="s">
        <v>349</v>
      </c>
      <c r="L34" s="364">
        <v>-1.8999999999999986</v>
      </c>
    </row>
    <row r="35" spans="1:12" s="369" customFormat="1" ht="11.25" x14ac:dyDescent="0.2">
      <c r="A35" s="370"/>
      <c r="B35" s="371" t="s">
        <v>117</v>
      </c>
      <c r="C35" s="372"/>
      <c r="D35" s="372"/>
      <c r="E35" s="373"/>
      <c r="F35" s="545">
        <v>32.6</v>
      </c>
      <c r="G35" s="545">
        <v>36.9</v>
      </c>
      <c r="H35" s="545">
        <v>29</v>
      </c>
      <c r="I35" s="545">
        <v>30</v>
      </c>
      <c r="J35" s="546">
        <v>25.3</v>
      </c>
      <c r="K35" s="547" t="s">
        <v>349</v>
      </c>
      <c r="L35" s="374">
        <v>7.3000000000000007</v>
      </c>
    </row>
    <row r="36" spans="1:12" s="369" customFormat="1" ht="15.95" customHeight="1" x14ac:dyDescent="0.2">
      <c r="A36" s="375" t="s">
        <v>350</v>
      </c>
      <c r="B36" s="376"/>
      <c r="C36" s="377"/>
      <c r="D36" s="376"/>
      <c r="E36" s="378"/>
      <c r="F36" s="548">
        <v>5281</v>
      </c>
      <c r="G36" s="548">
        <v>3467</v>
      </c>
      <c r="H36" s="548">
        <v>4491</v>
      </c>
      <c r="I36" s="548">
        <v>4360</v>
      </c>
      <c r="J36" s="548">
        <v>4618</v>
      </c>
      <c r="K36" s="549">
        <v>663</v>
      </c>
      <c r="L36" s="380">
        <v>14.356864443482026</v>
      </c>
    </row>
    <row r="37" spans="1:12" s="369" customFormat="1" ht="15.95" customHeight="1" x14ac:dyDescent="0.2">
      <c r="A37" s="381"/>
      <c r="B37" s="382" t="s">
        <v>113</v>
      </c>
      <c r="C37" s="382" t="s">
        <v>351</v>
      </c>
      <c r="D37" s="382"/>
      <c r="E37" s="383"/>
      <c r="F37" s="548">
        <v>1642</v>
      </c>
      <c r="G37" s="548">
        <v>1319</v>
      </c>
      <c r="H37" s="548">
        <v>1650</v>
      </c>
      <c r="I37" s="548">
        <v>1497</v>
      </c>
      <c r="J37" s="548">
        <v>1397</v>
      </c>
      <c r="K37" s="549">
        <v>245</v>
      </c>
      <c r="L37" s="380">
        <v>17.537580529706513</v>
      </c>
    </row>
    <row r="38" spans="1:12" s="369" customFormat="1" ht="15.95" customHeight="1" x14ac:dyDescent="0.2">
      <c r="A38" s="381"/>
      <c r="B38" s="384" t="s">
        <v>105</v>
      </c>
      <c r="C38" s="384" t="s">
        <v>106</v>
      </c>
      <c r="D38" s="385"/>
      <c r="E38" s="383"/>
      <c r="F38" s="548">
        <v>3081</v>
      </c>
      <c r="G38" s="548">
        <v>1925</v>
      </c>
      <c r="H38" s="548">
        <v>2676</v>
      </c>
      <c r="I38" s="548">
        <v>2754</v>
      </c>
      <c r="J38" s="550">
        <v>2926</v>
      </c>
      <c r="K38" s="549">
        <v>155</v>
      </c>
      <c r="L38" s="380">
        <v>5.2973342447026655</v>
      </c>
    </row>
    <row r="39" spans="1:12" s="369" customFormat="1" ht="15.95" customHeight="1" x14ac:dyDescent="0.2">
      <c r="A39" s="381"/>
      <c r="B39" s="385"/>
      <c r="C39" s="382" t="s">
        <v>352</v>
      </c>
      <c r="D39" s="385"/>
      <c r="E39" s="383"/>
      <c r="F39" s="548">
        <v>881</v>
      </c>
      <c r="G39" s="548">
        <v>617</v>
      </c>
      <c r="H39" s="548">
        <v>826</v>
      </c>
      <c r="I39" s="548">
        <v>835</v>
      </c>
      <c r="J39" s="548">
        <v>748</v>
      </c>
      <c r="K39" s="549">
        <v>133</v>
      </c>
      <c r="L39" s="380">
        <v>17.780748663101605</v>
      </c>
    </row>
    <row r="40" spans="1:12" s="369" customFormat="1" ht="15.95" customHeight="1" x14ac:dyDescent="0.2">
      <c r="A40" s="381"/>
      <c r="B40" s="384"/>
      <c r="C40" s="384" t="s">
        <v>107</v>
      </c>
      <c r="D40" s="385"/>
      <c r="E40" s="383"/>
      <c r="F40" s="548">
        <v>2200</v>
      </c>
      <c r="G40" s="548">
        <v>1542</v>
      </c>
      <c r="H40" s="548">
        <v>1815</v>
      </c>
      <c r="I40" s="548">
        <v>1606</v>
      </c>
      <c r="J40" s="548">
        <v>1692</v>
      </c>
      <c r="K40" s="549">
        <v>508</v>
      </c>
      <c r="L40" s="380">
        <v>30.023640661938533</v>
      </c>
    </row>
    <row r="41" spans="1:12" s="369" customFormat="1" ht="24" customHeight="1" x14ac:dyDescent="0.2">
      <c r="A41" s="381"/>
      <c r="B41" s="385"/>
      <c r="C41" s="382" t="s">
        <v>352</v>
      </c>
      <c r="D41" s="385"/>
      <c r="E41" s="383"/>
      <c r="F41" s="548">
        <v>761</v>
      </c>
      <c r="G41" s="548">
        <v>702</v>
      </c>
      <c r="H41" s="548">
        <v>824</v>
      </c>
      <c r="I41" s="548">
        <v>662</v>
      </c>
      <c r="J41" s="550">
        <v>649</v>
      </c>
      <c r="K41" s="549">
        <v>112</v>
      </c>
      <c r="L41" s="380">
        <v>17.257318952234208</v>
      </c>
    </row>
    <row r="42" spans="1:12" s="110" customFormat="1" ht="15" customHeight="1" x14ac:dyDescent="0.2">
      <c r="A42" s="381"/>
      <c r="B42" s="384" t="s">
        <v>113</v>
      </c>
      <c r="C42" s="384" t="s">
        <v>353</v>
      </c>
      <c r="D42" s="385"/>
      <c r="E42" s="383"/>
      <c r="F42" s="548">
        <v>1025</v>
      </c>
      <c r="G42" s="548">
        <v>792</v>
      </c>
      <c r="H42" s="548">
        <v>1112</v>
      </c>
      <c r="I42" s="548">
        <v>954</v>
      </c>
      <c r="J42" s="548">
        <v>955</v>
      </c>
      <c r="K42" s="549">
        <v>70</v>
      </c>
      <c r="L42" s="380">
        <v>7.329842931937173</v>
      </c>
    </row>
    <row r="43" spans="1:12" s="110" customFormat="1" ht="15" customHeight="1" x14ac:dyDescent="0.2">
      <c r="A43" s="381"/>
      <c r="B43" s="385"/>
      <c r="C43" s="382" t="s">
        <v>352</v>
      </c>
      <c r="D43" s="385"/>
      <c r="E43" s="383"/>
      <c r="F43" s="548">
        <v>461</v>
      </c>
      <c r="G43" s="548">
        <v>362</v>
      </c>
      <c r="H43" s="548">
        <v>508</v>
      </c>
      <c r="I43" s="548">
        <v>433</v>
      </c>
      <c r="J43" s="548">
        <v>401</v>
      </c>
      <c r="K43" s="549">
        <v>60</v>
      </c>
      <c r="L43" s="380">
        <v>14.962593516209477</v>
      </c>
    </row>
    <row r="44" spans="1:12" s="110" customFormat="1" ht="15" customHeight="1" x14ac:dyDescent="0.2">
      <c r="A44" s="381"/>
      <c r="B44" s="384"/>
      <c r="C44" s="366" t="s">
        <v>109</v>
      </c>
      <c r="D44" s="385"/>
      <c r="E44" s="383"/>
      <c r="F44" s="548">
        <v>3691</v>
      </c>
      <c r="G44" s="548">
        <v>2412</v>
      </c>
      <c r="H44" s="548">
        <v>3019</v>
      </c>
      <c r="I44" s="548">
        <v>3006</v>
      </c>
      <c r="J44" s="550">
        <v>3260</v>
      </c>
      <c r="K44" s="549">
        <v>431</v>
      </c>
      <c r="L44" s="380">
        <v>13.220858895705522</v>
      </c>
    </row>
    <row r="45" spans="1:12" s="110" customFormat="1" ht="15" customHeight="1" x14ac:dyDescent="0.2">
      <c r="A45" s="381"/>
      <c r="B45" s="385"/>
      <c r="C45" s="382" t="s">
        <v>352</v>
      </c>
      <c r="D45" s="385"/>
      <c r="E45" s="383"/>
      <c r="F45" s="548">
        <v>1060</v>
      </c>
      <c r="G45" s="548">
        <v>844</v>
      </c>
      <c r="H45" s="548">
        <v>1007</v>
      </c>
      <c r="I45" s="548">
        <v>929</v>
      </c>
      <c r="J45" s="548">
        <v>903</v>
      </c>
      <c r="K45" s="549">
        <v>157</v>
      </c>
      <c r="L45" s="380">
        <v>17.386489479512736</v>
      </c>
    </row>
    <row r="46" spans="1:12" s="110" customFormat="1" ht="15" customHeight="1" x14ac:dyDescent="0.2">
      <c r="A46" s="381"/>
      <c r="B46" s="384"/>
      <c r="C46" s="366" t="s">
        <v>110</v>
      </c>
      <c r="D46" s="385"/>
      <c r="E46" s="383"/>
      <c r="F46" s="548">
        <v>510</v>
      </c>
      <c r="G46" s="548">
        <v>229</v>
      </c>
      <c r="H46" s="548">
        <v>320</v>
      </c>
      <c r="I46" s="548">
        <v>357</v>
      </c>
      <c r="J46" s="548">
        <v>348</v>
      </c>
      <c r="K46" s="549">
        <v>162</v>
      </c>
      <c r="L46" s="380">
        <v>46.551724137931032</v>
      </c>
    </row>
    <row r="47" spans="1:12" s="110" customFormat="1" ht="15" customHeight="1" x14ac:dyDescent="0.2">
      <c r="A47" s="381"/>
      <c r="B47" s="385"/>
      <c r="C47" s="382" t="s">
        <v>352</v>
      </c>
      <c r="D47" s="385"/>
      <c r="E47" s="383"/>
      <c r="F47" s="548">
        <v>101</v>
      </c>
      <c r="G47" s="548">
        <v>99</v>
      </c>
      <c r="H47" s="548">
        <v>117</v>
      </c>
      <c r="I47" s="548">
        <v>116</v>
      </c>
      <c r="J47" s="550">
        <v>81</v>
      </c>
      <c r="K47" s="549">
        <v>20</v>
      </c>
      <c r="L47" s="380">
        <v>24.691358024691358</v>
      </c>
    </row>
    <row r="48" spans="1:12" s="110" customFormat="1" ht="15" customHeight="1" x14ac:dyDescent="0.2">
      <c r="A48" s="381"/>
      <c r="B48" s="385"/>
      <c r="C48" s="366" t="s">
        <v>111</v>
      </c>
      <c r="D48" s="386"/>
      <c r="E48" s="387"/>
      <c r="F48" s="548">
        <v>55</v>
      </c>
      <c r="G48" s="548">
        <v>34</v>
      </c>
      <c r="H48" s="548">
        <v>40</v>
      </c>
      <c r="I48" s="548">
        <v>43</v>
      </c>
      <c r="J48" s="548">
        <v>55</v>
      </c>
      <c r="K48" s="549">
        <v>0</v>
      </c>
      <c r="L48" s="380">
        <v>0</v>
      </c>
    </row>
    <row r="49" spans="1:12" s="110" customFormat="1" ht="15" customHeight="1" x14ac:dyDescent="0.2">
      <c r="A49" s="381"/>
      <c r="B49" s="385"/>
      <c r="C49" s="382" t="s">
        <v>352</v>
      </c>
      <c r="D49" s="385"/>
      <c r="E49" s="383"/>
      <c r="F49" s="548">
        <v>20</v>
      </c>
      <c r="G49" s="548">
        <v>14</v>
      </c>
      <c r="H49" s="548">
        <v>18</v>
      </c>
      <c r="I49" s="548">
        <v>19</v>
      </c>
      <c r="J49" s="548">
        <v>12</v>
      </c>
      <c r="K49" s="549">
        <v>8</v>
      </c>
      <c r="L49" s="380">
        <v>66.666666666666671</v>
      </c>
    </row>
    <row r="50" spans="1:12" s="110" customFormat="1" ht="15" customHeight="1" x14ac:dyDescent="0.2">
      <c r="A50" s="381"/>
      <c r="B50" s="384" t="s">
        <v>113</v>
      </c>
      <c r="C50" s="382" t="s">
        <v>181</v>
      </c>
      <c r="D50" s="385"/>
      <c r="E50" s="383"/>
      <c r="F50" s="548">
        <v>3265</v>
      </c>
      <c r="G50" s="548">
        <v>2044</v>
      </c>
      <c r="H50" s="548">
        <v>2719</v>
      </c>
      <c r="I50" s="548">
        <v>2795</v>
      </c>
      <c r="J50" s="550">
        <v>2879</v>
      </c>
      <c r="K50" s="549">
        <v>386</v>
      </c>
      <c r="L50" s="380">
        <v>13.40743313650573</v>
      </c>
    </row>
    <row r="51" spans="1:12" s="110" customFormat="1" ht="15" customHeight="1" x14ac:dyDescent="0.2">
      <c r="A51" s="381"/>
      <c r="B51" s="385"/>
      <c r="C51" s="382" t="s">
        <v>352</v>
      </c>
      <c r="D51" s="385"/>
      <c r="E51" s="383"/>
      <c r="F51" s="548">
        <v>898</v>
      </c>
      <c r="G51" s="548">
        <v>660</v>
      </c>
      <c r="H51" s="548">
        <v>856</v>
      </c>
      <c r="I51" s="548">
        <v>916</v>
      </c>
      <c r="J51" s="548">
        <v>791</v>
      </c>
      <c r="K51" s="549">
        <v>107</v>
      </c>
      <c r="L51" s="380">
        <v>13.527180783817952</v>
      </c>
    </row>
    <row r="52" spans="1:12" s="110" customFormat="1" ht="15" customHeight="1" x14ac:dyDescent="0.2">
      <c r="A52" s="381"/>
      <c r="B52" s="384"/>
      <c r="C52" s="382" t="s">
        <v>182</v>
      </c>
      <c r="D52" s="385"/>
      <c r="E52" s="383"/>
      <c r="F52" s="548">
        <v>2016</v>
      </c>
      <c r="G52" s="548">
        <v>1423</v>
      </c>
      <c r="H52" s="548">
        <v>1772</v>
      </c>
      <c r="I52" s="548">
        <v>1565</v>
      </c>
      <c r="J52" s="548">
        <v>1739</v>
      </c>
      <c r="K52" s="549">
        <v>277</v>
      </c>
      <c r="L52" s="380">
        <v>15.928694652098907</v>
      </c>
    </row>
    <row r="53" spans="1:12" s="269" customFormat="1" ht="11.25" customHeight="1" x14ac:dyDescent="0.2">
      <c r="A53" s="381"/>
      <c r="B53" s="385"/>
      <c r="C53" s="382" t="s">
        <v>352</v>
      </c>
      <c r="D53" s="385"/>
      <c r="E53" s="383"/>
      <c r="F53" s="548">
        <v>744</v>
      </c>
      <c r="G53" s="548">
        <v>659</v>
      </c>
      <c r="H53" s="548">
        <v>794</v>
      </c>
      <c r="I53" s="548">
        <v>581</v>
      </c>
      <c r="J53" s="550">
        <v>606</v>
      </c>
      <c r="K53" s="549">
        <v>138</v>
      </c>
      <c r="L53" s="380">
        <v>22.772277227722771</v>
      </c>
    </row>
    <row r="54" spans="1:12" s="151" customFormat="1" ht="12.75" customHeight="1" x14ac:dyDescent="0.2">
      <c r="A54" s="381"/>
      <c r="B54" s="384" t="s">
        <v>113</v>
      </c>
      <c r="C54" s="384" t="s">
        <v>116</v>
      </c>
      <c r="D54" s="385"/>
      <c r="E54" s="383"/>
      <c r="F54" s="548">
        <v>3719</v>
      </c>
      <c r="G54" s="548">
        <v>2351</v>
      </c>
      <c r="H54" s="548">
        <v>3151</v>
      </c>
      <c r="I54" s="548">
        <v>2920</v>
      </c>
      <c r="J54" s="548">
        <v>3182</v>
      </c>
      <c r="K54" s="549">
        <v>537</v>
      </c>
      <c r="L54" s="380">
        <v>16.87617850408548</v>
      </c>
    </row>
    <row r="55" spans="1:12" ht="11.25" x14ac:dyDescent="0.2">
      <c r="A55" s="381"/>
      <c r="B55" s="385"/>
      <c r="C55" s="382" t="s">
        <v>352</v>
      </c>
      <c r="D55" s="385"/>
      <c r="E55" s="383"/>
      <c r="F55" s="548">
        <v>1133</v>
      </c>
      <c r="G55" s="548">
        <v>907</v>
      </c>
      <c r="H55" s="548">
        <v>1263</v>
      </c>
      <c r="I55" s="548">
        <v>1065</v>
      </c>
      <c r="J55" s="548">
        <v>1032</v>
      </c>
      <c r="K55" s="549">
        <v>101</v>
      </c>
      <c r="L55" s="380">
        <v>9.7868217054263571</v>
      </c>
    </row>
    <row r="56" spans="1:12" ht="14.25" customHeight="1" x14ac:dyDescent="0.2">
      <c r="A56" s="381"/>
      <c r="B56" s="385"/>
      <c r="C56" s="384" t="s">
        <v>117</v>
      </c>
      <c r="D56" s="385"/>
      <c r="E56" s="383"/>
      <c r="F56" s="548">
        <v>1560</v>
      </c>
      <c r="G56" s="548">
        <v>1116</v>
      </c>
      <c r="H56" s="548">
        <v>1335</v>
      </c>
      <c r="I56" s="548">
        <v>1439</v>
      </c>
      <c r="J56" s="548">
        <v>1432</v>
      </c>
      <c r="K56" s="549">
        <v>128</v>
      </c>
      <c r="L56" s="380">
        <v>8.938547486033519</v>
      </c>
    </row>
    <row r="57" spans="1:12" ht="18.75" customHeight="1" x14ac:dyDescent="0.2">
      <c r="A57" s="388"/>
      <c r="B57" s="389"/>
      <c r="C57" s="390" t="s">
        <v>352</v>
      </c>
      <c r="D57" s="389"/>
      <c r="E57" s="391"/>
      <c r="F57" s="551">
        <v>509</v>
      </c>
      <c r="G57" s="552">
        <v>412</v>
      </c>
      <c r="H57" s="552">
        <v>387</v>
      </c>
      <c r="I57" s="552">
        <v>432</v>
      </c>
      <c r="J57" s="552">
        <v>363</v>
      </c>
      <c r="K57" s="553">
        <f t="shared" ref="K57" si="0">IF(OR(F57=".",J57=".")=TRUE,".",IF(OR(F57="*",J57="*")=TRUE,"*",IF(AND(F57="-",J57="-")=TRUE,"-",IF(AND(ISNUMBER(J57),ISNUMBER(F57))=TRUE,IF(F57-J57=0,0,F57-J57),IF(ISNUMBER(F57)=TRUE,F57,-J57)))))</f>
        <v>146</v>
      </c>
      <c r="L57" s="392">
        <f t="shared" ref="L57" si="1">IF(K57 =".",".",IF(K57 ="*","*",IF(K57="-","-",IF(K57=0,0,IF(OR(J57="-",J57=".",F57="-",F57=".")=TRUE,"X",IF(J57=0,"0,0",IF(ABS(K57*100/J57)&gt;250,".X",(K57*100/J57))))))))</f>
        <v>40.22038567493113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5422</v>
      </c>
      <c r="E11" s="114">
        <v>3696</v>
      </c>
      <c r="F11" s="114">
        <v>5897</v>
      </c>
      <c r="G11" s="114">
        <v>4489</v>
      </c>
      <c r="H11" s="140">
        <v>4766</v>
      </c>
      <c r="I11" s="115">
        <v>656</v>
      </c>
      <c r="J11" s="116">
        <v>13.764162819974821</v>
      </c>
    </row>
    <row r="12" spans="1:15" s="110" customFormat="1" ht="24.95" customHeight="1" x14ac:dyDescent="0.2">
      <c r="A12" s="193" t="s">
        <v>132</v>
      </c>
      <c r="B12" s="194" t="s">
        <v>133</v>
      </c>
      <c r="C12" s="113">
        <v>0.88528218369605316</v>
      </c>
      <c r="D12" s="115">
        <v>48</v>
      </c>
      <c r="E12" s="114">
        <v>20</v>
      </c>
      <c r="F12" s="114">
        <v>58</v>
      </c>
      <c r="G12" s="114">
        <v>21</v>
      </c>
      <c r="H12" s="140">
        <v>27</v>
      </c>
      <c r="I12" s="115">
        <v>21</v>
      </c>
      <c r="J12" s="116">
        <v>77.777777777777771</v>
      </c>
    </row>
    <row r="13" spans="1:15" s="110" customFormat="1" ht="24.95" customHeight="1" x14ac:dyDescent="0.2">
      <c r="A13" s="193" t="s">
        <v>134</v>
      </c>
      <c r="B13" s="199" t="s">
        <v>214</v>
      </c>
      <c r="C13" s="113">
        <v>1.4016967908520841</v>
      </c>
      <c r="D13" s="115">
        <v>76</v>
      </c>
      <c r="E13" s="114">
        <v>21</v>
      </c>
      <c r="F13" s="114">
        <v>64</v>
      </c>
      <c r="G13" s="114">
        <v>56</v>
      </c>
      <c r="H13" s="140">
        <v>41</v>
      </c>
      <c r="I13" s="115">
        <v>35</v>
      </c>
      <c r="J13" s="116">
        <v>85.365853658536579</v>
      </c>
    </row>
    <row r="14" spans="1:15" s="287" customFormat="1" ht="24.95" customHeight="1" x14ac:dyDescent="0.2">
      <c r="A14" s="193" t="s">
        <v>215</v>
      </c>
      <c r="B14" s="199" t="s">
        <v>137</v>
      </c>
      <c r="C14" s="113">
        <v>13.021025451862782</v>
      </c>
      <c r="D14" s="115">
        <v>706</v>
      </c>
      <c r="E14" s="114">
        <v>464</v>
      </c>
      <c r="F14" s="114">
        <v>841</v>
      </c>
      <c r="G14" s="114">
        <v>495</v>
      </c>
      <c r="H14" s="140">
        <v>639</v>
      </c>
      <c r="I14" s="115">
        <v>67</v>
      </c>
      <c r="J14" s="116">
        <v>10.485133020344287</v>
      </c>
      <c r="K14" s="110"/>
      <c r="L14" s="110"/>
      <c r="M14" s="110"/>
      <c r="N14" s="110"/>
      <c r="O14" s="110"/>
    </row>
    <row r="15" spans="1:15" s="110" customFormat="1" ht="24.95" customHeight="1" x14ac:dyDescent="0.2">
      <c r="A15" s="193" t="s">
        <v>216</v>
      </c>
      <c r="B15" s="199" t="s">
        <v>217</v>
      </c>
      <c r="C15" s="113">
        <v>5.5699004057543338</v>
      </c>
      <c r="D15" s="115">
        <v>302</v>
      </c>
      <c r="E15" s="114">
        <v>279</v>
      </c>
      <c r="F15" s="114">
        <v>335</v>
      </c>
      <c r="G15" s="114">
        <v>200</v>
      </c>
      <c r="H15" s="140">
        <v>219</v>
      </c>
      <c r="I15" s="115">
        <v>83</v>
      </c>
      <c r="J15" s="116">
        <v>37.899543378995432</v>
      </c>
    </row>
    <row r="16" spans="1:15" s="287" customFormat="1" ht="24.95" customHeight="1" x14ac:dyDescent="0.2">
      <c r="A16" s="193" t="s">
        <v>218</v>
      </c>
      <c r="B16" s="199" t="s">
        <v>141</v>
      </c>
      <c r="C16" s="113">
        <v>5.5699004057543338</v>
      </c>
      <c r="D16" s="115">
        <v>302</v>
      </c>
      <c r="E16" s="114">
        <v>122</v>
      </c>
      <c r="F16" s="114">
        <v>333</v>
      </c>
      <c r="G16" s="114">
        <v>192</v>
      </c>
      <c r="H16" s="140">
        <v>309</v>
      </c>
      <c r="I16" s="115">
        <v>-7</v>
      </c>
      <c r="J16" s="116">
        <v>-2.2653721682847898</v>
      </c>
      <c r="K16" s="110"/>
      <c r="L16" s="110"/>
      <c r="M16" s="110"/>
      <c r="N16" s="110"/>
      <c r="O16" s="110"/>
    </row>
    <row r="17" spans="1:15" s="110" customFormat="1" ht="24.95" customHeight="1" x14ac:dyDescent="0.2">
      <c r="A17" s="193" t="s">
        <v>142</v>
      </c>
      <c r="B17" s="199" t="s">
        <v>220</v>
      </c>
      <c r="C17" s="113">
        <v>1.8812246403541129</v>
      </c>
      <c r="D17" s="115">
        <v>102</v>
      </c>
      <c r="E17" s="114">
        <v>63</v>
      </c>
      <c r="F17" s="114">
        <v>173</v>
      </c>
      <c r="G17" s="114">
        <v>103</v>
      </c>
      <c r="H17" s="140">
        <v>111</v>
      </c>
      <c r="I17" s="115">
        <v>-9</v>
      </c>
      <c r="J17" s="116">
        <v>-8.1081081081081088</v>
      </c>
    </row>
    <row r="18" spans="1:15" s="287" customFormat="1" ht="24.95" customHeight="1" x14ac:dyDescent="0.2">
      <c r="A18" s="201" t="s">
        <v>144</v>
      </c>
      <c r="B18" s="202" t="s">
        <v>145</v>
      </c>
      <c r="C18" s="113">
        <v>15.473994835853928</v>
      </c>
      <c r="D18" s="115">
        <v>839</v>
      </c>
      <c r="E18" s="114">
        <v>378</v>
      </c>
      <c r="F18" s="114">
        <v>776</v>
      </c>
      <c r="G18" s="114">
        <v>808</v>
      </c>
      <c r="H18" s="140">
        <v>793</v>
      </c>
      <c r="I18" s="115">
        <v>46</v>
      </c>
      <c r="J18" s="116">
        <v>5.8007566204287517</v>
      </c>
      <c r="K18" s="110"/>
      <c r="L18" s="110"/>
      <c r="M18" s="110"/>
      <c r="N18" s="110"/>
      <c r="O18" s="110"/>
    </row>
    <row r="19" spans="1:15" s="110" customFormat="1" ht="24.95" customHeight="1" x14ac:dyDescent="0.2">
      <c r="A19" s="193" t="s">
        <v>146</v>
      </c>
      <c r="B19" s="199" t="s">
        <v>147</v>
      </c>
      <c r="C19" s="113">
        <v>14.570269273330874</v>
      </c>
      <c r="D19" s="115">
        <v>790</v>
      </c>
      <c r="E19" s="114">
        <v>522</v>
      </c>
      <c r="F19" s="114">
        <v>858</v>
      </c>
      <c r="G19" s="114">
        <v>648</v>
      </c>
      <c r="H19" s="140">
        <v>705</v>
      </c>
      <c r="I19" s="115">
        <v>85</v>
      </c>
      <c r="J19" s="116">
        <v>12.056737588652481</v>
      </c>
    </row>
    <row r="20" spans="1:15" s="287" customFormat="1" ht="24.95" customHeight="1" x14ac:dyDescent="0.2">
      <c r="A20" s="193" t="s">
        <v>148</v>
      </c>
      <c r="B20" s="199" t="s">
        <v>149</v>
      </c>
      <c r="C20" s="113">
        <v>6.0494282552563634</v>
      </c>
      <c r="D20" s="115">
        <v>328</v>
      </c>
      <c r="E20" s="114">
        <v>369</v>
      </c>
      <c r="F20" s="114">
        <v>372</v>
      </c>
      <c r="G20" s="114">
        <v>277</v>
      </c>
      <c r="H20" s="140">
        <v>457</v>
      </c>
      <c r="I20" s="115">
        <v>-129</v>
      </c>
      <c r="J20" s="116">
        <v>-28.227571115973742</v>
      </c>
      <c r="K20" s="110"/>
      <c r="L20" s="110"/>
      <c r="M20" s="110"/>
      <c r="N20" s="110"/>
      <c r="O20" s="110"/>
    </row>
    <row r="21" spans="1:15" s="110" customFormat="1" ht="24.95" customHeight="1" x14ac:dyDescent="0.2">
      <c r="A21" s="201" t="s">
        <v>150</v>
      </c>
      <c r="B21" s="202" t="s">
        <v>151</v>
      </c>
      <c r="C21" s="113">
        <v>4.2788638878642571</v>
      </c>
      <c r="D21" s="115">
        <v>232</v>
      </c>
      <c r="E21" s="114">
        <v>223</v>
      </c>
      <c r="F21" s="114">
        <v>268</v>
      </c>
      <c r="G21" s="114">
        <v>236</v>
      </c>
      <c r="H21" s="140">
        <v>235</v>
      </c>
      <c r="I21" s="115">
        <v>-3</v>
      </c>
      <c r="J21" s="116">
        <v>-1.2765957446808511</v>
      </c>
    </row>
    <row r="22" spans="1:15" s="110" customFormat="1" ht="24.95" customHeight="1" x14ac:dyDescent="0.2">
      <c r="A22" s="201" t="s">
        <v>152</v>
      </c>
      <c r="B22" s="199" t="s">
        <v>153</v>
      </c>
      <c r="C22" s="113">
        <v>1.1988196237550719</v>
      </c>
      <c r="D22" s="115">
        <v>65</v>
      </c>
      <c r="E22" s="114">
        <v>57</v>
      </c>
      <c r="F22" s="114">
        <v>102</v>
      </c>
      <c r="G22" s="114">
        <v>67</v>
      </c>
      <c r="H22" s="140">
        <v>60</v>
      </c>
      <c r="I22" s="115">
        <v>5</v>
      </c>
      <c r="J22" s="116">
        <v>8.3333333333333339</v>
      </c>
    </row>
    <row r="23" spans="1:15" s="110" customFormat="1" ht="24.95" customHeight="1" x14ac:dyDescent="0.2">
      <c r="A23" s="193" t="s">
        <v>154</v>
      </c>
      <c r="B23" s="199" t="s">
        <v>155</v>
      </c>
      <c r="C23" s="113">
        <v>1.0697159719660643</v>
      </c>
      <c r="D23" s="115">
        <v>58</v>
      </c>
      <c r="E23" s="114">
        <v>23</v>
      </c>
      <c r="F23" s="114">
        <v>66</v>
      </c>
      <c r="G23" s="114">
        <v>36</v>
      </c>
      <c r="H23" s="140">
        <v>69</v>
      </c>
      <c r="I23" s="115">
        <v>-11</v>
      </c>
      <c r="J23" s="116">
        <v>-15.942028985507246</v>
      </c>
    </row>
    <row r="24" spans="1:15" s="110" customFormat="1" ht="24.95" customHeight="1" x14ac:dyDescent="0.2">
      <c r="A24" s="193" t="s">
        <v>156</v>
      </c>
      <c r="B24" s="199" t="s">
        <v>221</v>
      </c>
      <c r="C24" s="113">
        <v>4.2235337513832532</v>
      </c>
      <c r="D24" s="115">
        <v>229</v>
      </c>
      <c r="E24" s="114">
        <v>150</v>
      </c>
      <c r="F24" s="114">
        <v>254</v>
      </c>
      <c r="G24" s="114">
        <v>209</v>
      </c>
      <c r="H24" s="140">
        <v>191</v>
      </c>
      <c r="I24" s="115">
        <v>38</v>
      </c>
      <c r="J24" s="116">
        <v>19.895287958115183</v>
      </c>
    </row>
    <row r="25" spans="1:15" s="110" customFormat="1" ht="24.95" customHeight="1" x14ac:dyDescent="0.2">
      <c r="A25" s="193" t="s">
        <v>222</v>
      </c>
      <c r="B25" s="204" t="s">
        <v>159</v>
      </c>
      <c r="C25" s="113">
        <v>6.1047583917373665</v>
      </c>
      <c r="D25" s="115">
        <v>331</v>
      </c>
      <c r="E25" s="114">
        <v>221</v>
      </c>
      <c r="F25" s="114">
        <v>339</v>
      </c>
      <c r="G25" s="114">
        <v>301</v>
      </c>
      <c r="H25" s="140">
        <v>297</v>
      </c>
      <c r="I25" s="115">
        <v>34</v>
      </c>
      <c r="J25" s="116">
        <v>11.447811447811448</v>
      </c>
    </row>
    <row r="26" spans="1:15" s="110" customFormat="1" ht="24.95" customHeight="1" x14ac:dyDescent="0.2">
      <c r="A26" s="201">
        <v>782.78300000000002</v>
      </c>
      <c r="B26" s="203" t="s">
        <v>160</v>
      </c>
      <c r="C26" s="113">
        <v>7.7093323496864627</v>
      </c>
      <c r="D26" s="115">
        <v>418</v>
      </c>
      <c r="E26" s="114">
        <v>267</v>
      </c>
      <c r="F26" s="114">
        <v>362</v>
      </c>
      <c r="G26" s="114">
        <v>413</v>
      </c>
      <c r="H26" s="140">
        <v>320</v>
      </c>
      <c r="I26" s="115">
        <v>98</v>
      </c>
      <c r="J26" s="116">
        <v>30.625</v>
      </c>
    </row>
    <row r="27" spans="1:15" s="110" customFormat="1" ht="24.95" customHeight="1" x14ac:dyDescent="0.2">
      <c r="A27" s="193" t="s">
        <v>161</v>
      </c>
      <c r="B27" s="199" t="s">
        <v>162</v>
      </c>
      <c r="C27" s="113">
        <v>1.4570269273330874</v>
      </c>
      <c r="D27" s="115">
        <v>79</v>
      </c>
      <c r="E27" s="114">
        <v>87</v>
      </c>
      <c r="F27" s="114">
        <v>156</v>
      </c>
      <c r="G27" s="114">
        <v>114</v>
      </c>
      <c r="H27" s="140">
        <v>116</v>
      </c>
      <c r="I27" s="115">
        <v>-37</v>
      </c>
      <c r="J27" s="116">
        <v>-31.896551724137932</v>
      </c>
    </row>
    <row r="28" spans="1:15" s="110" customFormat="1" ht="24.95" customHeight="1" x14ac:dyDescent="0.2">
      <c r="A28" s="193" t="s">
        <v>163</v>
      </c>
      <c r="B28" s="199" t="s">
        <v>164</v>
      </c>
      <c r="C28" s="113">
        <v>5.3854666174843233</v>
      </c>
      <c r="D28" s="115">
        <v>292</v>
      </c>
      <c r="E28" s="114">
        <v>82</v>
      </c>
      <c r="F28" s="114">
        <v>247</v>
      </c>
      <c r="G28" s="114">
        <v>77</v>
      </c>
      <c r="H28" s="140">
        <v>136</v>
      </c>
      <c r="I28" s="115">
        <v>156</v>
      </c>
      <c r="J28" s="116">
        <v>114.70588235294117</v>
      </c>
    </row>
    <row r="29" spans="1:15" s="110" customFormat="1" ht="24.95" customHeight="1" x14ac:dyDescent="0.2">
      <c r="A29" s="193">
        <v>86</v>
      </c>
      <c r="B29" s="199" t="s">
        <v>165</v>
      </c>
      <c r="C29" s="113">
        <v>8.3917373662855042</v>
      </c>
      <c r="D29" s="115">
        <v>455</v>
      </c>
      <c r="E29" s="114">
        <v>352</v>
      </c>
      <c r="F29" s="114">
        <v>355</v>
      </c>
      <c r="G29" s="114">
        <v>253</v>
      </c>
      <c r="H29" s="140">
        <v>238</v>
      </c>
      <c r="I29" s="115">
        <v>217</v>
      </c>
      <c r="J29" s="116">
        <v>91.17647058823529</v>
      </c>
    </row>
    <row r="30" spans="1:15" s="110" customFormat="1" ht="24.95" customHeight="1" x14ac:dyDescent="0.2">
      <c r="A30" s="193">
        <v>87.88</v>
      </c>
      <c r="B30" s="204" t="s">
        <v>166</v>
      </c>
      <c r="C30" s="113">
        <v>5.1825894503873107</v>
      </c>
      <c r="D30" s="115">
        <v>281</v>
      </c>
      <c r="E30" s="114">
        <v>323</v>
      </c>
      <c r="F30" s="114">
        <v>459</v>
      </c>
      <c r="G30" s="114">
        <v>299</v>
      </c>
      <c r="H30" s="140">
        <v>272</v>
      </c>
      <c r="I30" s="115">
        <v>9</v>
      </c>
      <c r="J30" s="116">
        <v>3.3088235294117645</v>
      </c>
    </row>
    <row r="31" spans="1:15" s="110" customFormat="1" ht="24.95" customHeight="1" x14ac:dyDescent="0.2">
      <c r="A31" s="193" t="s">
        <v>167</v>
      </c>
      <c r="B31" s="199" t="s">
        <v>168</v>
      </c>
      <c r="C31" s="113">
        <v>3.5964588712652157</v>
      </c>
      <c r="D31" s="115">
        <v>195</v>
      </c>
      <c r="E31" s="114">
        <v>137</v>
      </c>
      <c r="F31" s="114">
        <v>320</v>
      </c>
      <c r="G31" s="114">
        <v>178</v>
      </c>
      <c r="H31" s="140">
        <v>170</v>
      </c>
      <c r="I31" s="115">
        <v>25</v>
      </c>
      <c r="J31" s="116">
        <v>14.705882352941176</v>
      </c>
    </row>
    <row r="32" spans="1:15" s="110" customFormat="1" ht="24.95" customHeight="1" x14ac:dyDescent="0.2">
      <c r="A32" s="193"/>
      <c r="B32" s="204" t="s">
        <v>169</v>
      </c>
      <c r="C32" s="113">
        <v>0</v>
      </c>
      <c r="D32" s="115">
        <v>0</v>
      </c>
      <c r="E32" s="114">
        <v>0</v>
      </c>
      <c r="F32" s="114">
        <v>0</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0.88528218369605316</v>
      </c>
      <c r="D34" s="115">
        <v>48</v>
      </c>
      <c r="E34" s="114">
        <v>20</v>
      </c>
      <c r="F34" s="114">
        <v>58</v>
      </c>
      <c r="G34" s="114">
        <v>21</v>
      </c>
      <c r="H34" s="140">
        <v>27</v>
      </c>
      <c r="I34" s="115">
        <v>21</v>
      </c>
      <c r="J34" s="116">
        <v>77.777777777777771</v>
      </c>
    </row>
    <row r="35" spans="1:10" s="110" customFormat="1" ht="24.95" customHeight="1" x14ac:dyDescent="0.2">
      <c r="A35" s="292" t="s">
        <v>171</v>
      </c>
      <c r="B35" s="293" t="s">
        <v>172</v>
      </c>
      <c r="C35" s="113">
        <v>29.896717078568795</v>
      </c>
      <c r="D35" s="115">
        <v>1621</v>
      </c>
      <c r="E35" s="114">
        <v>863</v>
      </c>
      <c r="F35" s="114">
        <v>1681</v>
      </c>
      <c r="G35" s="114">
        <v>1359</v>
      </c>
      <c r="H35" s="140">
        <v>1473</v>
      </c>
      <c r="I35" s="115">
        <v>148</v>
      </c>
      <c r="J35" s="116">
        <v>10.047522063815343</v>
      </c>
    </row>
    <row r="36" spans="1:10" s="110" customFormat="1" ht="24.95" customHeight="1" x14ac:dyDescent="0.2">
      <c r="A36" s="294" t="s">
        <v>173</v>
      </c>
      <c r="B36" s="295" t="s">
        <v>174</v>
      </c>
      <c r="C36" s="125">
        <v>69.218000737735153</v>
      </c>
      <c r="D36" s="143">
        <v>3753</v>
      </c>
      <c r="E36" s="144">
        <v>2813</v>
      </c>
      <c r="F36" s="144">
        <v>4158</v>
      </c>
      <c r="G36" s="144">
        <v>3108</v>
      </c>
      <c r="H36" s="145">
        <v>3266</v>
      </c>
      <c r="I36" s="143">
        <v>487</v>
      </c>
      <c r="J36" s="146">
        <v>14.911206368646663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5422</v>
      </c>
      <c r="F11" s="264">
        <v>3696</v>
      </c>
      <c r="G11" s="264">
        <v>5897</v>
      </c>
      <c r="H11" s="264">
        <v>4489</v>
      </c>
      <c r="I11" s="265">
        <v>4766</v>
      </c>
      <c r="J11" s="263">
        <v>656</v>
      </c>
      <c r="K11" s="266">
        <v>13.764162819974821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28.531907045370712</v>
      </c>
      <c r="E13" s="115">
        <v>1547</v>
      </c>
      <c r="F13" s="114">
        <v>1017</v>
      </c>
      <c r="G13" s="114">
        <v>1475</v>
      </c>
      <c r="H13" s="114">
        <v>1472</v>
      </c>
      <c r="I13" s="140">
        <v>1339</v>
      </c>
      <c r="J13" s="115">
        <v>208</v>
      </c>
      <c r="K13" s="116">
        <v>15.533980582524272</v>
      </c>
    </row>
    <row r="14" spans="1:15" ht="15.95" customHeight="1" x14ac:dyDescent="0.2">
      <c r="A14" s="306" t="s">
        <v>230</v>
      </c>
      <c r="B14" s="307"/>
      <c r="C14" s="308"/>
      <c r="D14" s="113">
        <v>56.399852452969384</v>
      </c>
      <c r="E14" s="115">
        <v>3058</v>
      </c>
      <c r="F14" s="114">
        <v>2161</v>
      </c>
      <c r="G14" s="114">
        <v>3656</v>
      </c>
      <c r="H14" s="114">
        <v>2429</v>
      </c>
      <c r="I14" s="140">
        <v>2685</v>
      </c>
      <c r="J14" s="115">
        <v>373</v>
      </c>
      <c r="K14" s="116">
        <v>13.891992551210429</v>
      </c>
    </row>
    <row r="15" spans="1:15" ht="15.95" customHeight="1" x14ac:dyDescent="0.2">
      <c r="A15" s="306" t="s">
        <v>231</v>
      </c>
      <c r="B15" s="307"/>
      <c r="C15" s="308"/>
      <c r="D15" s="113">
        <v>7.5802286978974545</v>
      </c>
      <c r="E15" s="115">
        <v>411</v>
      </c>
      <c r="F15" s="114">
        <v>283</v>
      </c>
      <c r="G15" s="114">
        <v>382</v>
      </c>
      <c r="H15" s="114">
        <v>280</v>
      </c>
      <c r="I15" s="140">
        <v>356</v>
      </c>
      <c r="J15" s="115">
        <v>55</v>
      </c>
      <c r="K15" s="116">
        <v>15.44943820224719</v>
      </c>
    </row>
    <row r="16" spans="1:15" ht="15.95" customHeight="1" x14ac:dyDescent="0.2">
      <c r="A16" s="306" t="s">
        <v>232</v>
      </c>
      <c r="B16" s="307"/>
      <c r="C16" s="308"/>
      <c r="D16" s="113">
        <v>7.2482478790114353</v>
      </c>
      <c r="E16" s="115">
        <v>393</v>
      </c>
      <c r="F16" s="114">
        <v>216</v>
      </c>
      <c r="G16" s="114">
        <v>355</v>
      </c>
      <c r="H16" s="114">
        <v>294</v>
      </c>
      <c r="I16" s="140">
        <v>371</v>
      </c>
      <c r="J16" s="115">
        <v>22</v>
      </c>
      <c r="K16" s="116">
        <v>5.9299191374663076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0.81150866838804869</v>
      </c>
      <c r="E18" s="115">
        <v>44</v>
      </c>
      <c r="F18" s="114">
        <v>25</v>
      </c>
      <c r="G18" s="114">
        <v>72</v>
      </c>
      <c r="H18" s="114">
        <v>23</v>
      </c>
      <c r="I18" s="140">
        <v>34</v>
      </c>
      <c r="J18" s="115">
        <v>10</v>
      </c>
      <c r="K18" s="116">
        <v>29.411764705882351</v>
      </c>
    </row>
    <row r="19" spans="1:11" ht="14.1" customHeight="1" x14ac:dyDescent="0.2">
      <c r="A19" s="306" t="s">
        <v>235</v>
      </c>
      <c r="B19" s="307" t="s">
        <v>236</v>
      </c>
      <c r="C19" s="308"/>
      <c r="D19" s="113">
        <v>0.44264109184802658</v>
      </c>
      <c r="E19" s="115">
        <v>24</v>
      </c>
      <c r="F19" s="114">
        <v>13</v>
      </c>
      <c r="G19" s="114">
        <v>51</v>
      </c>
      <c r="H19" s="114">
        <v>13</v>
      </c>
      <c r="I19" s="140">
        <v>18</v>
      </c>
      <c r="J19" s="115">
        <v>6</v>
      </c>
      <c r="K19" s="116">
        <v>33.333333333333336</v>
      </c>
    </row>
    <row r="20" spans="1:11" ht="14.1" customHeight="1" x14ac:dyDescent="0.2">
      <c r="A20" s="306">
        <v>12</v>
      </c>
      <c r="B20" s="307" t="s">
        <v>237</v>
      </c>
      <c r="C20" s="308"/>
      <c r="D20" s="113">
        <v>2.1578753227591294</v>
      </c>
      <c r="E20" s="115">
        <v>117</v>
      </c>
      <c r="F20" s="114">
        <v>35</v>
      </c>
      <c r="G20" s="114">
        <v>94</v>
      </c>
      <c r="H20" s="114">
        <v>95</v>
      </c>
      <c r="I20" s="140">
        <v>87</v>
      </c>
      <c r="J20" s="115">
        <v>30</v>
      </c>
      <c r="K20" s="116">
        <v>34.482758620689658</v>
      </c>
    </row>
    <row r="21" spans="1:11" ht="14.1" customHeight="1" x14ac:dyDescent="0.2">
      <c r="A21" s="306">
        <v>21</v>
      </c>
      <c r="B21" s="307" t="s">
        <v>238</v>
      </c>
      <c r="C21" s="308"/>
      <c r="D21" s="113">
        <v>0.25820730357801547</v>
      </c>
      <c r="E21" s="115">
        <v>14</v>
      </c>
      <c r="F21" s="114">
        <v>10</v>
      </c>
      <c r="G21" s="114">
        <v>19</v>
      </c>
      <c r="H21" s="114">
        <v>13</v>
      </c>
      <c r="I21" s="140">
        <v>24</v>
      </c>
      <c r="J21" s="115">
        <v>-10</v>
      </c>
      <c r="K21" s="116">
        <v>-41.666666666666664</v>
      </c>
    </row>
    <row r="22" spans="1:11" ht="14.1" customHeight="1" x14ac:dyDescent="0.2">
      <c r="A22" s="306">
        <v>22</v>
      </c>
      <c r="B22" s="307" t="s">
        <v>239</v>
      </c>
      <c r="C22" s="308"/>
      <c r="D22" s="113">
        <v>2.5267428992991516</v>
      </c>
      <c r="E22" s="115">
        <v>137</v>
      </c>
      <c r="F22" s="114">
        <v>81</v>
      </c>
      <c r="G22" s="114">
        <v>174</v>
      </c>
      <c r="H22" s="114">
        <v>121</v>
      </c>
      <c r="I22" s="140">
        <v>119</v>
      </c>
      <c r="J22" s="115">
        <v>18</v>
      </c>
      <c r="K22" s="116">
        <v>15.126050420168067</v>
      </c>
    </row>
    <row r="23" spans="1:11" ht="14.1" customHeight="1" x14ac:dyDescent="0.2">
      <c r="A23" s="306">
        <v>23</v>
      </c>
      <c r="B23" s="307" t="s">
        <v>240</v>
      </c>
      <c r="C23" s="308"/>
      <c r="D23" s="113">
        <v>0.2950940612320177</v>
      </c>
      <c r="E23" s="115">
        <v>16</v>
      </c>
      <c r="F23" s="114">
        <v>18</v>
      </c>
      <c r="G23" s="114">
        <v>30</v>
      </c>
      <c r="H23" s="114">
        <v>13</v>
      </c>
      <c r="I23" s="140">
        <v>22</v>
      </c>
      <c r="J23" s="115">
        <v>-6</v>
      </c>
      <c r="K23" s="116">
        <v>-27.272727272727273</v>
      </c>
    </row>
    <row r="24" spans="1:11" ht="14.1" customHeight="1" x14ac:dyDescent="0.2">
      <c r="A24" s="306">
        <v>24</v>
      </c>
      <c r="B24" s="307" t="s">
        <v>241</v>
      </c>
      <c r="C24" s="308"/>
      <c r="D24" s="113">
        <v>2.7480634452231647</v>
      </c>
      <c r="E24" s="115">
        <v>149</v>
      </c>
      <c r="F24" s="114">
        <v>65</v>
      </c>
      <c r="G24" s="114">
        <v>183</v>
      </c>
      <c r="H24" s="114">
        <v>147</v>
      </c>
      <c r="I24" s="140">
        <v>169</v>
      </c>
      <c r="J24" s="115">
        <v>-20</v>
      </c>
      <c r="K24" s="116">
        <v>-11.834319526627219</v>
      </c>
    </row>
    <row r="25" spans="1:11" ht="14.1" customHeight="1" x14ac:dyDescent="0.2">
      <c r="A25" s="306">
        <v>25</v>
      </c>
      <c r="B25" s="307" t="s">
        <v>242</v>
      </c>
      <c r="C25" s="308"/>
      <c r="D25" s="113">
        <v>4.3341940243452601</v>
      </c>
      <c r="E25" s="115">
        <v>235</v>
      </c>
      <c r="F25" s="114">
        <v>112</v>
      </c>
      <c r="G25" s="114">
        <v>237</v>
      </c>
      <c r="H25" s="114">
        <v>175</v>
      </c>
      <c r="I25" s="140">
        <v>225</v>
      </c>
      <c r="J25" s="115">
        <v>10</v>
      </c>
      <c r="K25" s="116">
        <v>4.4444444444444446</v>
      </c>
    </row>
    <row r="26" spans="1:11" ht="14.1" customHeight="1" x14ac:dyDescent="0.2">
      <c r="A26" s="306">
        <v>26</v>
      </c>
      <c r="B26" s="307" t="s">
        <v>243</v>
      </c>
      <c r="C26" s="308"/>
      <c r="D26" s="113">
        <v>2.7296200663961638</v>
      </c>
      <c r="E26" s="115">
        <v>148</v>
      </c>
      <c r="F26" s="114">
        <v>49</v>
      </c>
      <c r="G26" s="114">
        <v>125</v>
      </c>
      <c r="H26" s="114">
        <v>74</v>
      </c>
      <c r="I26" s="140">
        <v>108</v>
      </c>
      <c r="J26" s="115">
        <v>40</v>
      </c>
      <c r="K26" s="116">
        <v>37.037037037037038</v>
      </c>
    </row>
    <row r="27" spans="1:11" ht="14.1" customHeight="1" x14ac:dyDescent="0.2">
      <c r="A27" s="306">
        <v>27</v>
      </c>
      <c r="B27" s="307" t="s">
        <v>244</v>
      </c>
      <c r="C27" s="308"/>
      <c r="D27" s="113">
        <v>1.4570269273330874</v>
      </c>
      <c r="E27" s="115">
        <v>79</v>
      </c>
      <c r="F27" s="114">
        <v>60</v>
      </c>
      <c r="G27" s="114">
        <v>78</v>
      </c>
      <c r="H27" s="114">
        <v>58</v>
      </c>
      <c r="I27" s="140">
        <v>58</v>
      </c>
      <c r="J27" s="115">
        <v>21</v>
      </c>
      <c r="K27" s="116">
        <v>36.206896551724135</v>
      </c>
    </row>
    <row r="28" spans="1:11" ht="14.1" customHeight="1" x14ac:dyDescent="0.2">
      <c r="A28" s="306">
        <v>28</v>
      </c>
      <c r="B28" s="307" t="s">
        <v>245</v>
      </c>
      <c r="C28" s="308"/>
      <c r="D28" s="113">
        <v>0.16599040944300997</v>
      </c>
      <c r="E28" s="115">
        <v>9</v>
      </c>
      <c r="F28" s="114">
        <v>3</v>
      </c>
      <c r="G28" s="114" t="s">
        <v>513</v>
      </c>
      <c r="H28" s="114" t="s">
        <v>513</v>
      </c>
      <c r="I28" s="140" t="s">
        <v>513</v>
      </c>
      <c r="J28" s="115" t="s">
        <v>513</v>
      </c>
      <c r="K28" s="116" t="s">
        <v>513</v>
      </c>
    </row>
    <row r="29" spans="1:11" ht="14.1" customHeight="1" x14ac:dyDescent="0.2">
      <c r="A29" s="306">
        <v>29</v>
      </c>
      <c r="B29" s="307" t="s">
        <v>246</v>
      </c>
      <c r="C29" s="308"/>
      <c r="D29" s="113">
        <v>3.1907045370711913</v>
      </c>
      <c r="E29" s="115">
        <v>173</v>
      </c>
      <c r="F29" s="114">
        <v>154</v>
      </c>
      <c r="G29" s="114">
        <v>198</v>
      </c>
      <c r="H29" s="114">
        <v>171</v>
      </c>
      <c r="I29" s="140">
        <v>169</v>
      </c>
      <c r="J29" s="115">
        <v>4</v>
      </c>
      <c r="K29" s="116">
        <v>2.3668639053254439</v>
      </c>
    </row>
    <row r="30" spans="1:11" ht="14.1" customHeight="1" x14ac:dyDescent="0.2">
      <c r="A30" s="306" t="s">
        <v>247</v>
      </c>
      <c r="B30" s="307" t="s">
        <v>248</v>
      </c>
      <c r="C30" s="308"/>
      <c r="D30" s="113" t="s">
        <v>513</v>
      </c>
      <c r="E30" s="115" t="s">
        <v>513</v>
      </c>
      <c r="F30" s="114" t="s">
        <v>513</v>
      </c>
      <c r="G30" s="114" t="s">
        <v>513</v>
      </c>
      <c r="H30" s="114">
        <v>70</v>
      </c>
      <c r="I30" s="140" t="s">
        <v>513</v>
      </c>
      <c r="J30" s="115" t="s">
        <v>513</v>
      </c>
      <c r="K30" s="116" t="s">
        <v>513</v>
      </c>
    </row>
    <row r="31" spans="1:11" ht="14.1" customHeight="1" x14ac:dyDescent="0.2">
      <c r="A31" s="306" t="s">
        <v>249</v>
      </c>
      <c r="B31" s="307" t="s">
        <v>250</v>
      </c>
      <c r="C31" s="308"/>
      <c r="D31" s="113">
        <v>2.1947620804131316</v>
      </c>
      <c r="E31" s="115">
        <v>119</v>
      </c>
      <c r="F31" s="114">
        <v>121</v>
      </c>
      <c r="G31" s="114">
        <v>120</v>
      </c>
      <c r="H31" s="114">
        <v>101</v>
      </c>
      <c r="I31" s="140">
        <v>116</v>
      </c>
      <c r="J31" s="115">
        <v>3</v>
      </c>
      <c r="K31" s="116">
        <v>2.5862068965517242</v>
      </c>
    </row>
    <row r="32" spans="1:11" ht="14.1" customHeight="1" x14ac:dyDescent="0.2">
      <c r="A32" s="306">
        <v>31</v>
      </c>
      <c r="B32" s="307" t="s">
        <v>251</v>
      </c>
      <c r="C32" s="308"/>
      <c r="D32" s="113">
        <v>0.5901881224640354</v>
      </c>
      <c r="E32" s="115">
        <v>32</v>
      </c>
      <c r="F32" s="114">
        <v>25</v>
      </c>
      <c r="G32" s="114">
        <v>29</v>
      </c>
      <c r="H32" s="114">
        <v>23</v>
      </c>
      <c r="I32" s="140">
        <v>37</v>
      </c>
      <c r="J32" s="115">
        <v>-5</v>
      </c>
      <c r="K32" s="116">
        <v>-13.513513513513514</v>
      </c>
    </row>
    <row r="33" spans="1:11" ht="14.1" customHeight="1" x14ac:dyDescent="0.2">
      <c r="A33" s="306">
        <v>32</v>
      </c>
      <c r="B33" s="307" t="s">
        <v>252</v>
      </c>
      <c r="C33" s="308"/>
      <c r="D33" s="113">
        <v>9.0741423828845438</v>
      </c>
      <c r="E33" s="115">
        <v>492</v>
      </c>
      <c r="F33" s="114">
        <v>207</v>
      </c>
      <c r="G33" s="114">
        <v>483</v>
      </c>
      <c r="H33" s="114">
        <v>593</v>
      </c>
      <c r="I33" s="140">
        <v>542</v>
      </c>
      <c r="J33" s="115">
        <v>-50</v>
      </c>
      <c r="K33" s="116">
        <v>-9.2250922509225095</v>
      </c>
    </row>
    <row r="34" spans="1:11" ht="14.1" customHeight="1" x14ac:dyDescent="0.2">
      <c r="A34" s="306">
        <v>33</v>
      </c>
      <c r="B34" s="307" t="s">
        <v>253</v>
      </c>
      <c r="C34" s="308"/>
      <c r="D34" s="113">
        <v>3.5411287347842126</v>
      </c>
      <c r="E34" s="115">
        <v>192</v>
      </c>
      <c r="F34" s="114">
        <v>71</v>
      </c>
      <c r="G34" s="114">
        <v>142</v>
      </c>
      <c r="H34" s="114">
        <v>131</v>
      </c>
      <c r="I34" s="140">
        <v>116</v>
      </c>
      <c r="J34" s="115">
        <v>76</v>
      </c>
      <c r="K34" s="116">
        <v>65.517241379310349</v>
      </c>
    </row>
    <row r="35" spans="1:11" ht="14.1" customHeight="1" x14ac:dyDescent="0.2">
      <c r="A35" s="306">
        <v>34</v>
      </c>
      <c r="B35" s="307" t="s">
        <v>254</v>
      </c>
      <c r="C35" s="308"/>
      <c r="D35" s="113">
        <v>1.6045739579490963</v>
      </c>
      <c r="E35" s="115">
        <v>87</v>
      </c>
      <c r="F35" s="114">
        <v>49</v>
      </c>
      <c r="G35" s="114">
        <v>115</v>
      </c>
      <c r="H35" s="114">
        <v>71</v>
      </c>
      <c r="I35" s="140">
        <v>78</v>
      </c>
      <c r="J35" s="115">
        <v>9</v>
      </c>
      <c r="K35" s="116">
        <v>11.538461538461538</v>
      </c>
    </row>
    <row r="36" spans="1:11" ht="14.1" customHeight="1" x14ac:dyDescent="0.2">
      <c r="A36" s="306">
        <v>41</v>
      </c>
      <c r="B36" s="307" t="s">
        <v>255</v>
      </c>
      <c r="C36" s="308"/>
      <c r="D36" s="113">
        <v>0.23976392475101438</v>
      </c>
      <c r="E36" s="115">
        <v>13</v>
      </c>
      <c r="F36" s="114">
        <v>12</v>
      </c>
      <c r="G36" s="114">
        <v>18</v>
      </c>
      <c r="H36" s="114">
        <v>44</v>
      </c>
      <c r="I36" s="140">
        <v>18</v>
      </c>
      <c r="J36" s="115">
        <v>-5</v>
      </c>
      <c r="K36" s="116">
        <v>-27.777777777777779</v>
      </c>
    </row>
    <row r="37" spans="1:11" ht="14.1" customHeight="1" x14ac:dyDescent="0.2">
      <c r="A37" s="306">
        <v>42</v>
      </c>
      <c r="B37" s="307" t="s">
        <v>256</v>
      </c>
      <c r="C37" s="308"/>
      <c r="D37" s="113" t="s">
        <v>513</v>
      </c>
      <c r="E37" s="115" t="s">
        <v>513</v>
      </c>
      <c r="F37" s="114">
        <v>3</v>
      </c>
      <c r="G37" s="114">
        <v>5</v>
      </c>
      <c r="H37" s="114" t="s">
        <v>513</v>
      </c>
      <c r="I37" s="140">
        <v>6</v>
      </c>
      <c r="J37" s="115" t="s">
        <v>513</v>
      </c>
      <c r="K37" s="116" t="s">
        <v>513</v>
      </c>
    </row>
    <row r="38" spans="1:11" ht="14.1" customHeight="1" x14ac:dyDescent="0.2">
      <c r="A38" s="306">
        <v>43</v>
      </c>
      <c r="B38" s="307" t="s">
        <v>257</v>
      </c>
      <c r="C38" s="308"/>
      <c r="D38" s="113">
        <v>1.1434894872740686</v>
      </c>
      <c r="E38" s="115">
        <v>62</v>
      </c>
      <c r="F38" s="114">
        <v>33</v>
      </c>
      <c r="G38" s="114">
        <v>100</v>
      </c>
      <c r="H38" s="114">
        <v>48</v>
      </c>
      <c r="I38" s="140">
        <v>69</v>
      </c>
      <c r="J38" s="115">
        <v>-7</v>
      </c>
      <c r="K38" s="116">
        <v>-10.144927536231885</v>
      </c>
    </row>
    <row r="39" spans="1:11" ht="14.1" customHeight="1" x14ac:dyDescent="0.2">
      <c r="A39" s="306">
        <v>51</v>
      </c>
      <c r="B39" s="307" t="s">
        <v>258</v>
      </c>
      <c r="C39" s="308"/>
      <c r="D39" s="113">
        <v>7.3220213943194397</v>
      </c>
      <c r="E39" s="115">
        <v>397</v>
      </c>
      <c r="F39" s="114">
        <v>313</v>
      </c>
      <c r="G39" s="114">
        <v>362</v>
      </c>
      <c r="H39" s="114">
        <v>325</v>
      </c>
      <c r="I39" s="140">
        <v>256</v>
      </c>
      <c r="J39" s="115">
        <v>141</v>
      </c>
      <c r="K39" s="116">
        <v>55.078125</v>
      </c>
    </row>
    <row r="40" spans="1:11" ht="14.1" customHeight="1" x14ac:dyDescent="0.2">
      <c r="A40" s="306" t="s">
        <v>259</v>
      </c>
      <c r="B40" s="307" t="s">
        <v>260</v>
      </c>
      <c r="C40" s="308"/>
      <c r="D40" s="113">
        <v>6.9715971966064183</v>
      </c>
      <c r="E40" s="115">
        <v>378</v>
      </c>
      <c r="F40" s="114">
        <v>300</v>
      </c>
      <c r="G40" s="114">
        <v>342</v>
      </c>
      <c r="H40" s="114">
        <v>304</v>
      </c>
      <c r="I40" s="140">
        <v>230</v>
      </c>
      <c r="J40" s="115">
        <v>148</v>
      </c>
      <c r="K40" s="116">
        <v>64.347826086956516</v>
      </c>
    </row>
    <row r="41" spans="1:11" ht="14.1" customHeight="1" x14ac:dyDescent="0.2">
      <c r="A41" s="306"/>
      <c r="B41" s="307" t="s">
        <v>261</v>
      </c>
      <c r="C41" s="308"/>
      <c r="D41" s="113">
        <v>6.2891921800073778</v>
      </c>
      <c r="E41" s="115">
        <v>341</v>
      </c>
      <c r="F41" s="114">
        <v>231</v>
      </c>
      <c r="G41" s="114">
        <v>275</v>
      </c>
      <c r="H41" s="114">
        <v>252</v>
      </c>
      <c r="I41" s="140">
        <v>190</v>
      </c>
      <c r="J41" s="115">
        <v>151</v>
      </c>
      <c r="K41" s="116">
        <v>79.473684210526315</v>
      </c>
    </row>
    <row r="42" spans="1:11" ht="14.1" customHeight="1" x14ac:dyDescent="0.2">
      <c r="A42" s="306">
        <v>52</v>
      </c>
      <c r="B42" s="307" t="s">
        <v>262</v>
      </c>
      <c r="C42" s="308"/>
      <c r="D42" s="113">
        <v>6.3998524529693839</v>
      </c>
      <c r="E42" s="115">
        <v>347</v>
      </c>
      <c r="F42" s="114">
        <v>341</v>
      </c>
      <c r="G42" s="114">
        <v>367</v>
      </c>
      <c r="H42" s="114">
        <v>326</v>
      </c>
      <c r="I42" s="140">
        <v>408</v>
      </c>
      <c r="J42" s="115">
        <v>-61</v>
      </c>
      <c r="K42" s="116">
        <v>-14.950980392156863</v>
      </c>
    </row>
    <row r="43" spans="1:11" ht="14.1" customHeight="1" x14ac:dyDescent="0.2">
      <c r="A43" s="306" t="s">
        <v>263</v>
      </c>
      <c r="B43" s="307" t="s">
        <v>264</v>
      </c>
      <c r="C43" s="308"/>
      <c r="D43" s="113">
        <v>5.4592401327923277</v>
      </c>
      <c r="E43" s="115">
        <v>296</v>
      </c>
      <c r="F43" s="114">
        <v>319</v>
      </c>
      <c r="G43" s="114">
        <v>334</v>
      </c>
      <c r="H43" s="114">
        <v>280</v>
      </c>
      <c r="I43" s="140">
        <v>376</v>
      </c>
      <c r="J43" s="115">
        <v>-80</v>
      </c>
      <c r="K43" s="116">
        <v>-21.276595744680851</v>
      </c>
    </row>
    <row r="44" spans="1:11" ht="14.1" customHeight="1" x14ac:dyDescent="0.2">
      <c r="A44" s="306">
        <v>53</v>
      </c>
      <c r="B44" s="307" t="s">
        <v>265</v>
      </c>
      <c r="C44" s="308"/>
      <c r="D44" s="113">
        <v>0.90372556252305425</v>
      </c>
      <c r="E44" s="115">
        <v>49</v>
      </c>
      <c r="F44" s="114">
        <v>65</v>
      </c>
      <c r="G44" s="114">
        <v>61</v>
      </c>
      <c r="H44" s="114">
        <v>52</v>
      </c>
      <c r="I44" s="140">
        <v>37</v>
      </c>
      <c r="J44" s="115">
        <v>12</v>
      </c>
      <c r="K44" s="116">
        <v>32.432432432432435</v>
      </c>
    </row>
    <row r="45" spans="1:11" ht="14.1" customHeight="1" x14ac:dyDescent="0.2">
      <c r="A45" s="306" t="s">
        <v>266</v>
      </c>
      <c r="B45" s="307" t="s">
        <v>267</v>
      </c>
      <c r="C45" s="308"/>
      <c r="D45" s="113">
        <v>0.86683880486905196</v>
      </c>
      <c r="E45" s="115">
        <v>47</v>
      </c>
      <c r="F45" s="114">
        <v>64</v>
      </c>
      <c r="G45" s="114">
        <v>61</v>
      </c>
      <c r="H45" s="114">
        <v>52</v>
      </c>
      <c r="I45" s="140">
        <v>36</v>
      </c>
      <c r="J45" s="115">
        <v>11</v>
      </c>
      <c r="K45" s="116">
        <v>30.555555555555557</v>
      </c>
    </row>
    <row r="46" spans="1:11" ht="14.1" customHeight="1" x14ac:dyDescent="0.2">
      <c r="A46" s="306">
        <v>54</v>
      </c>
      <c r="B46" s="307" t="s">
        <v>268</v>
      </c>
      <c r="C46" s="308"/>
      <c r="D46" s="113">
        <v>3.1722611582441904</v>
      </c>
      <c r="E46" s="115">
        <v>172</v>
      </c>
      <c r="F46" s="114">
        <v>116</v>
      </c>
      <c r="G46" s="114">
        <v>156</v>
      </c>
      <c r="H46" s="114">
        <v>139</v>
      </c>
      <c r="I46" s="140">
        <v>142</v>
      </c>
      <c r="J46" s="115">
        <v>30</v>
      </c>
      <c r="K46" s="116">
        <v>21.12676056338028</v>
      </c>
    </row>
    <row r="47" spans="1:11" ht="14.1" customHeight="1" x14ac:dyDescent="0.2">
      <c r="A47" s="306">
        <v>61</v>
      </c>
      <c r="B47" s="307" t="s">
        <v>269</v>
      </c>
      <c r="C47" s="308"/>
      <c r="D47" s="113">
        <v>1.8812246403541129</v>
      </c>
      <c r="E47" s="115">
        <v>102</v>
      </c>
      <c r="F47" s="114">
        <v>55</v>
      </c>
      <c r="G47" s="114">
        <v>121</v>
      </c>
      <c r="H47" s="114">
        <v>104</v>
      </c>
      <c r="I47" s="140">
        <v>114</v>
      </c>
      <c r="J47" s="115">
        <v>-12</v>
      </c>
      <c r="K47" s="116">
        <v>-10.526315789473685</v>
      </c>
    </row>
    <row r="48" spans="1:11" ht="14.1" customHeight="1" x14ac:dyDescent="0.2">
      <c r="A48" s="306">
        <v>62</v>
      </c>
      <c r="B48" s="307" t="s">
        <v>270</v>
      </c>
      <c r="C48" s="308"/>
      <c r="D48" s="113">
        <v>10.365178900774621</v>
      </c>
      <c r="E48" s="115">
        <v>562</v>
      </c>
      <c r="F48" s="114">
        <v>475</v>
      </c>
      <c r="G48" s="114">
        <v>610</v>
      </c>
      <c r="H48" s="114">
        <v>369</v>
      </c>
      <c r="I48" s="140">
        <v>419</v>
      </c>
      <c r="J48" s="115">
        <v>143</v>
      </c>
      <c r="K48" s="116">
        <v>34.12887828162291</v>
      </c>
    </row>
    <row r="49" spans="1:11" ht="14.1" customHeight="1" x14ac:dyDescent="0.2">
      <c r="A49" s="306">
        <v>63</v>
      </c>
      <c r="B49" s="307" t="s">
        <v>271</v>
      </c>
      <c r="C49" s="308"/>
      <c r="D49" s="113">
        <v>2.9509406123201769</v>
      </c>
      <c r="E49" s="115">
        <v>160</v>
      </c>
      <c r="F49" s="114">
        <v>116</v>
      </c>
      <c r="G49" s="114">
        <v>169</v>
      </c>
      <c r="H49" s="114">
        <v>149</v>
      </c>
      <c r="I49" s="140">
        <v>129</v>
      </c>
      <c r="J49" s="115">
        <v>31</v>
      </c>
      <c r="K49" s="116">
        <v>24.031007751937985</v>
      </c>
    </row>
    <row r="50" spans="1:11" ht="14.1" customHeight="1" x14ac:dyDescent="0.2">
      <c r="A50" s="306" t="s">
        <v>272</v>
      </c>
      <c r="B50" s="307" t="s">
        <v>273</v>
      </c>
      <c r="C50" s="308"/>
      <c r="D50" s="113">
        <v>0.5901881224640354</v>
      </c>
      <c r="E50" s="115">
        <v>32</v>
      </c>
      <c r="F50" s="114">
        <v>11</v>
      </c>
      <c r="G50" s="114">
        <v>34</v>
      </c>
      <c r="H50" s="114">
        <v>16</v>
      </c>
      <c r="I50" s="140">
        <v>15</v>
      </c>
      <c r="J50" s="115">
        <v>17</v>
      </c>
      <c r="K50" s="116">
        <v>113.33333333333333</v>
      </c>
    </row>
    <row r="51" spans="1:11" ht="14.1" customHeight="1" x14ac:dyDescent="0.2">
      <c r="A51" s="306" t="s">
        <v>274</v>
      </c>
      <c r="B51" s="307" t="s">
        <v>275</v>
      </c>
      <c r="C51" s="308"/>
      <c r="D51" s="113">
        <v>2.0656584286241237</v>
      </c>
      <c r="E51" s="115">
        <v>112</v>
      </c>
      <c r="F51" s="114">
        <v>96</v>
      </c>
      <c r="G51" s="114">
        <v>120</v>
      </c>
      <c r="H51" s="114">
        <v>124</v>
      </c>
      <c r="I51" s="140">
        <v>107</v>
      </c>
      <c r="J51" s="115">
        <v>5</v>
      </c>
      <c r="K51" s="116">
        <v>4.6728971962616823</v>
      </c>
    </row>
    <row r="52" spans="1:11" ht="14.1" customHeight="1" x14ac:dyDescent="0.2">
      <c r="A52" s="306">
        <v>71</v>
      </c>
      <c r="B52" s="307" t="s">
        <v>276</v>
      </c>
      <c r="C52" s="308"/>
      <c r="D52" s="113">
        <v>7.1744743637034301</v>
      </c>
      <c r="E52" s="115">
        <v>389</v>
      </c>
      <c r="F52" s="114">
        <v>233</v>
      </c>
      <c r="G52" s="114">
        <v>406</v>
      </c>
      <c r="H52" s="114">
        <v>338</v>
      </c>
      <c r="I52" s="140">
        <v>384</v>
      </c>
      <c r="J52" s="115">
        <v>5</v>
      </c>
      <c r="K52" s="116">
        <v>1.3020833333333333</v>
      </c>
    </row>
    <row r="53" spans="1:11" ht="14.1" customHeight="1" x14ac:dyDescent="0.2">
      <c r="A53" s="306" t="s">
        <v>277</v>
      </c>
      <c r="B53" s="307" t="s">
        <v>278</v>
      </c>
      <c r="C53" s="308"/>
      <c r="D53" s="113">
        <v>1.8443378827001107</v>
      </c>
      <c r="E53" s="115">
        <v>100</v>
      </c>
      <c r="F53" s="114">
        <v>66</v>
      </c>
      <c r="G53" s="114">
        <v>130</v>
      </c>
      <c r="H53" s="114">
        <v>101</v>
      </c>
      <c r="I53" s="140">
        <v>114</v>
      </c>
      <c r="J53" s="115">
        <v>-14</v>
      </c>
      <c r="K53" s="116">
        <v>-12.280701754385966</v>
      </c>
    </row>
    <row r="54" spans="1:11" ht="14.1" customHeight="1" x14ac:dyDescent="0.2">
      <c r="A54" s="306" t="s">
        <v>279</v>
      </c>
      <c r="B54" s="307" t="s">
        <v>280</v>
      </c>
      <c r="C54" s="308"/>
      <c r="D54" s="113">
        <v>4.5370711914422719</v>
      </c>
      <c r="E54" s="115">
        <v>246</v>
      </c>
      <c r="F54" s="114">
        <v>150</v>
      </c>
      <c r="G54" s="114">
        <v>249</v>
      </c>
      <c r="H54" s="114">
        <v>204</v>
      </c>
      <c r="I54" s="140">
        <v>229</v>
      </c>
      <c r="J54" s="115">
        <v>17</v>
      </c>
      <c r="K54" s="116">
        <v>7.4235807860262009</v>
      </c>
    </row>
    <row r="55" spans="1:11" ht="14.1" customHeight="1" x14ac:dyDescent="0.2">
      <c r="A55" s="306">
        <v>72</v>
      </c>
      <c r="B55" s="307" t="s">
        <v>281</v>
      </c>
      <c r="C55" s="308"/>
      <c r="D55" s="113">
        <v>1.5861305791220952</v>
      </c>
      <c r="E55" s="115">
        <v>86</v>
      </c>
      <c r="F55" s="114">
        <v>43</v>
      </c>
      <c r="G55" s="114">
        <v>110</v>
      </c>
      <c r="H55" s="114">
        <v>66</v>
      </c>
      <c r="I55" s="140">
        <v>88</v>
      </c>
      <c r="J55" s="115">
        <v>-2</v>
      </c>
      <c r="K55" s="116">
        <v>-2.2727272727272729</v>
      </c>
    </row>
    <row r="56" spans="1:11" ht="14.1" customHeight="1" x14ac:dyDescent="0.2">
      <c r="A56" s="306" t="s">
        <v>282</v>
      </c>
      <c r="B56" s="307" t="s">
        <v>283</v>
      </c>
      <c r="C56" s="308"/>
      <c r="D56" s="113">
        <v>0.5901881224640354</v>
      </c>
      <c r="E56" s="115">
        <v>32</v>
      </c>
      <c r="F56" s="114">
        <v>9</v>
      </c>
      <c r="G56" s="114">
        <v>42</v>
      </c>
      <c r="H56" s="114">
        <v>20</v>
      </c>
      <c r="I56" s="140">
        <v>43</v>
      </c>
      <c r="J56" s="115">
        <v>-11</v>
      </c>
      <c r="K56" s="116">
        <v>-25.581395348837209</v>
      </c>
    </row>
    <row r="57" spans="1:11" ht="14.1" customHeight="1" x14ac:dyDescent="0.2">
      <c r="A57" s="306" t="s">
        <v>284</v>
      </c>
      <c r="B57" s="307" t="s">
        <v>285</v>
      </c>
      <c r="C57" s="308"/>
      <c r="D57" s="113">
        <v>0.66396163777203987</v>
      </c>
      <c r="E57" s="115">
        <v>36</v>
      </c>
      <c r="F57" s="114">
        <v>21</v>
      </c>
      <c r="G57" s="114">
        <v>35</v>
      </c>
      <c r="H57" s="114">
        <v>32</v>
      </c>
      <c r="I57" s="140">
        <v>31</v>
      </c>
      <c r="J57" s="115">
        <v>5</v>
      </c>
      <c r="K57" s="116">
        <v>16.129032258064516</v>
      </c>
    </row>
    <row r="58" spans="1:11" ht="14.1" customHeight="1" x14ac:dyDescent="0.2">
      <c r="A58" s="306">
        <v>73</v>
      </c>
      <c r="B58" s="307" t="s">
        <v>286</v>
      </c>
      <c r="C58" s="308"/>
      <c r="D58" s="113">
        <v>1.6230173367760974</v>
      </c>
      <c r="E58" s="115">
        <v>88</v>
      </c>
      <c r="F58" s="114">
        <v>56</v>
      </c>
      <c r="G58" s="114">
        <v>118</v>
      </c>
      <c r="H58" s="114">
        <v>88</v>
      </c>
      <c r="I58" s="140">
        <v>100</v>
      </c>
      <c r="J58" s="115">
        <v>-12</v>
      </c>
      <c r="K58" s="116">
        <v>-12</v>
      </c>
    </row>
    <row r="59" spans="1:11" ht="14.1" customHeight="1" x14ac:dyDescent="0.2">
      <c r="A59" s="306" t="s">
        <v>287</v>
      </c>
      <c r="B59" s="307" t="s">
        <v>288</v>
      </c>
      <c r="C59" s="308"/>
      <c r="D59" s="113">
        <v>1.2910365178900776</v>
      </c>
      <c r="E59" s="115">
        <v>70</v>
      </c>
      <c r="F59" s="114">
        <v>50</v>
      </c>
      <c r="G59" s="114">
        <v>86</v>
      </c>
      <c r="H59" s="114">
        <v>54</v>
      </c>
      <c r="I59" s="140">
        <v>65</v>
      </c>
      <c r="J59" s="115">
        <v>5</v>
      </c>
      <c r="K59" s="116">
        <v>7.6923076923076925</v>
      </c>
    </row>
    <row r="60" spans="1:11" ht="14.1" customHeight="1" x14ac:dyDescent="0.2">
      <c r="A60" s="306">
        <v>81</v>
      </c>
      <c r="B60" s="307" t="s">
        <v>289</v>
      </c>
      <c r="C60" s="308"/>
      <c r="D60" s="113">
        <v>7.7277757285134641</v>
      </c>
      <c r="E60" s="115">
        <v>419</v>
      </c>
      <c r="F60" s="114">
        <v>381</v>
      </c>
      <c r="G60" s="114">
        <v>416</v>
      </c>
      <c r="H60" s="114">
        <v>337</v>
      </c>
      <c r="I60" s="140">
        <v>315</v>
      </c>
      <c r="J60" s="115">
        <v>104</v>
      </c>
      <c r="K60" s="116">
        <v>33.015873015873019</v>
      </c>
    </row>
    <row r="61" spans="1:11" ht="14.1" customHeight="1" x14ac:dyDescent="0.2">
      <c r="A61" s="306" t="s">
        <v>290</v>
      </c>
      <c r="B61" s="307" t="s">
        <v>291</v>
      </c>
      <c r="C61" s="308"/>
      <c r="D61" s="113">
        <v>1.7890077462191074</v>
      </c>
      <c r="E61" s="115">
        <v>97</v>
      </c>
      <c r="F61" s="114">
        <v>64</v>
      </c>
      <c r="G61" s="114">
        <v>144</v>
      </c>
      <c r="H61" s="114">
        <v>72</v>
      </c>
      <c r="I61" s="140">
        <v>101</v>
      </c>
      <c r="J61" s="115">
        <v>-4</v>
      </c>
      <c r="K61" s="116">
        <v>-3.9603960396039604</v>
      </c>
    </row>
    <row r="62" spans="1:11" ht="14.1" customHeight="1" x14ac:dyDescent="0.2">
      <c r="A62" s="306" t="s">
        <v>292</v>
      </c>
      <c r="B62" s="307" t="s">
        <v>293</v>
      </c>
      <c r="C62" s="308"/>
      <c r="D62" s="113">
        <v>2.8402803393581704</v>
      </c>
      <c r="E62" s="115">
        <v>154</v>
      </c>
      <c r="F62" s="114">
        <v>211</v>
      </c>
      <c r="G62" s="114">
        <v>182</v>
      </c>
      <c r="H62" s="114">
        <v>172</v>
      </c>
      <c r="I62" s="140">
        <v>121</v>
      </c>
      <c r="J62" s="115">
        <v>33</v>
      </c>
      <c r="K62" s="116">
        <v>27.272727272727273</v>
      </c>
    </row>
    <row r="63" spans="1:11" ht="14.1" customHeight="1" x14ac:dyDescent="0.2">
      <c r="A63" s="306"/>
      <c r="B63" s="307" t="s">
        <v>294</v>
      </c>
      <c r="C63" s="308"/>
      <c r="D63" s="113">
        <v>2.3791958686831429</v>
      </c>
      <c r="E63" s="115">
        <v>129</v>
      </c>
      <c r="F63" s="114">
        <v>198</v>
      </c>
      <c r="G63" s="114">
        <v>153</v>
      </c>
      <c r="H63" s="114">
        <v>154</v>
      </c>
      <c r="I63" s="140">
        <v>103</v>
      </c>
      <c r="J63" s="115">
        <v>26</v>
      </c>
      <c r="K63" s="116">
        <v>25.242718446601941</v>
      </c>
    </row>
    <row r="64" spans="1:11" ht="14.1" customHeight="1" x14ac:dyDescent="0.2">
      <c r="A64" s="306" t="s">
        <v>295</v>
      </c>
      <c r="B64" s="307" t="s">
        <v>296</v>
      </c>
      <c r="C64" s="308"/>
      <c r="D64" s="113">
        <v>1.2541497602360752</v>
      </c>
      <c r="E64" s="115">
        <v>68</v>
      </c>
      <c r="F64" s="114">
        <v>40</v>
      </c>
      <c r="G64" s="114">
        <v>49</v>
      </c>
      <c r="H64" s="114">
        <v>30</v>
      </c>
      <c r="I64" s="140">
        <v>41</v>
      </c>
      <c r="J64" s="115">
        <v>27</v>
      </c>
      <c r="K64" s="116">
        <v>65.853658536585371</v>
      </c>
    </row>
    <row r="65" spans="1:11" ht="14.1" customHeight="1" x14ac:dyDescent="0.2">
      <c r="A65" s="306" t="s">
        <v>297</v>
      </c>
      <c r="B65" s="307" t="s">
        <v>298</v>
      </c>
      <c r="C65" s="308"/>
      <c r="D65" s="113">
        <v>1.1434894872740686</v>
      </c>
      <c r="E65" s="115">
        <v>62</v>
      </c>
      <c r="F65" s="114">
        <v>39</v>
      </c>
      <c r="G65" s="114">
        <v>21</v>
      </c>
      <c r="H65" s="114">
        <v>21</v>
      </c>
      <c r="I65" s="140">
        <v>25</v>
      </c>
      <c r="J65" s="115">
        <v>37</v>
      </c>
      <c r="K65" s="116">
        <v>148</v>
      </c>
    </row>
    <row r="66" spans="1:11" ht="14.1" customHeight="1" x14ac:dyDescent="0.2">
      <c r="A66" s="306">
        <v>82</v>
      </c>
      <c r="B66" s="307" t="s">
        <v>299</v>
      </c>
      <c r="C66" s="308"/>
      <c r="D66" s="113">
        <v>2.7480634452231647</v>
      </c>
      <c r="E66" s="115">
        <v>149</v>
      </c>
      <c r="F66" s="114">
        <v>191</v>
      </c>
      <c r="G66" s="114">
        <v>265</v>
      </c>
      <c r="H66" s="114">
        <v>142</v>
      </c>
      <c r="I66" s="140">
        <v>157</v>
      </c>
      <c r="J66" s="115">
        <v>-8</v>
      </c>
      <c r="K66" s="116">
        <v>-5.0955414012738851</v>
      </c>
    </row>
    <row r="67" spans="1:11" ht="14.1" customHeight="1" x14ac:dyDescent="0.2">
      <c r="A67" s="306" t="s">
        <v>300</v>
      </c>
      <c r="B67" s="307" t="s">
        <v>301</v>
      </c>
      <c r="C67" s="308"/>
      <c r="D67" s="113">
        <v>1.6230173367760974</v>
      </c>
      <c r="E67" s="115">
        <v>88</v>
      </c>
      <c r="F67" s="114">
        <v>141</v>
      </c>
      <c r="G67" s="114">
        <v>171</v>
      </c>
      <c r="H67" s="114">
        <v>95</v>
      </c>
      <c r="I67" s="140">
        <v>113</v>
      </c>
      <c r="J67" s="115">
        <v>-25</v>
      </c>
      <c r="K67" s="116">
        <v>-22.123893805309734</v>
      </c>
    </row>
    <row r="68" spans="1:11" ht="14.1" customHeight="1" x14ac:dyDescent="0.2">
      <c r="A68" s="306" t="s">
        <v>302</v>
      </c>
      <c r="B68" s="307" t="s">
        <v>303</v>
      </c>
      <c r="C68" s="308"/>
      <c r="D68" s="113">
        <v>0.77462191073404651</v>
      </c>
      <c r="E68" s="115">
        <v>42</v>
      </c>
      <c r="F68" s="114">
        <v>34</v>
      </c>
      <c r="G68" s="114">
        <v>62</v>
      </c>
      <c r="H68" s="114">
        <v>32</v>
      </c>
      <c r="I68" s="140">
        <v>34</v>
      </c>
      <c r="J68" s="115">
        <v>8</v>
      </c>
      <c r="K68" s="116">
        <v>23.529411764705884</v>
      </c>
    </row>
    <row r="69" spans="1:11" ht="14.1" customHeight="1" x14ac:dyDescent="0.2">
      <c r="A69" s="306">
        <v>83</v>
      </c>
      <c r="B69" s="307" t="s">
        <v>304</v>
      </c>
      <c r="C69" s="308"/>
      <c r="D69" s="113">
        <v>6.4920693471043895</v>
      </c>
      <c r="E69" s="115">
        <v>352</v>
      </c>
      <c r="F69" s="114">
        <v>178</v>
      </c>
      <c r="G69" s="114">
        <v>406</v>
      </c>
      <c r="H69" s="114">
        <v>149</v>
      </c>
      <c r="I69" s="140">
        <v>152</v>
      </c>
      <c r="J69" s="115">
        <v>200</v>
      </c>
      <c r="K69" s="116">
        <v>131.57894736842104</v>
      </c>
    </row>
    <row r="70" spans="1:11" ht="14.1" customHeight="1" x14ac:dyDescent="0.2">
      <c r="A70" s="306" t="s">
        <v>305</v>
      </c>
      <c r="B70" s="307" t="s">
        <v>306</v>
      </c>
      <c r="C70" s="308"/>
      <c r="D70" s="113">
        <v>5.5145702692733307</v>
      </c>
      <c r="E70" s="115">
        <v>299</v>
      </c>
      <c r="F70" s="114">
        <v>139</v>
      </c>
      <c r="G70" s="114">
        <v>354</v>
      </c>
      <c r="H70" s="114">
        <v>112</v>
      </c>
      <c r="I70" s="140">
        <v>125</v>
      </c>
      <c r="J70" s="115">
        <v>174</v>
      </c>
      <c r="K70" s="116">
        <v>139.19999999999999</v>
      </c>
    </row>
    <row r="71" spans="1:11" ht="14.1" customHeight="1" x14ac:dyDescent="0.2">
      <c r="A71" s="306"/>
      <c r="B71" s="307" t="s">
        <v>307</v>
      </c>
      <c r="C71" s="308"/>
      <c r="D71" s="113">
        <v>4.0575433419402431</v>
      </c>
      <c r="E71" s="115">
        <v>220</v>
      </c>
      <c r="F71" s="114">
        <v>70</v>
      </c>
      <c r="G71" s="114">
        <v>240</v>
      </c>
      <c r="H71" s="114">
        <v>55</v>
      </c>
      <c r="I71" s="140">
        <v>79</v>
      </c>
      <c r="J71" s="115">
        <v>141</v>
      </c>
      <c r="K71" s="116">
        <v>178.48101265822785</v>
      </c>
    </row>
    <row r="72" spans="1:11" ht="14.1" customHeight="1" x14ac:dyDescent="0.2">
      <c r="A72" s="306">
        <v>84</v>
      </c>
      <c r="B72" s="307" t="s">
        <v>308</v>
      </c>
      <c r="C72" s="308"/>
      <c r="D72" s="113">
        <v>1.4016967908520841</v>
      </c>
      <c r="E72" s="115">
        <v>76</v>
      </c>
      <c r="F72" s="114">
        <v>65</v>
      </c>
      <c r="G72" s="114">
        <v>117</v>
      </c>
      <c r="H72" s="114">
        <v>40</v>
      </c>
      <c r="I72" s="140">
        <v>105</v>
      </c>
      <c r="J72" s="115">
        <v>-29</v>
      </c>
      <c r="K72" s="116">
        <v>-27.61904761904762</v>
      </c>
    </row>
    <row r="73" spans="1:11" ht="14.1" customHeight="1" x14ac:dyDescent="0.2">
      <c r="A73" s="306" t="s">
        <v>309</v>
      </c>
      <c r="B73" s="307" t="s">
        <v>310</v>
      </c>
      <c r="C73" s="308"/>
      <c r="D73" s="113">
        <v>0.94061232017705643</v>
      </c>
      <c r="E73" s="115">
        <v>51</v>
      </c>
      <c r="F73" s="114">
        <v>40</v>
      </c>
      <c r="G73" s="114">
        <v>61</v>
      </c>
      <c r="H73" s="114">
        <v>24</v>
      </c>
      <c r="I73" s="140">
        <v>80</v>
      </c>
      <c r="J73" s="115">
        <v>-29</v>
      </c>
      <c r="K73" s="116">
        <v>-36.25</v>
      </c>
    </row>
    <row r="74" spans="1:11" ht="14.1" customHeight="1" x14ac:dyDescent="0.2">
      <c r="A74" s="306" t="s">
        <v>311</v>
      </c>
      <c r="B74" s="307" t="s">
        <v>312</v>
      </c>
      <c r="C74" s="308"/>
      <c r="D74" s="113">
        <v>0.11066027296200664</v>
      </c>
      <c r="E74" s="115">
        <v>6</v>
      </c>
      <c r="F74" s="114">
        <v>6</v>
      </c>
      <c r="G74" s="114">
        <v>25</v>
      </c>
      <c r="H74" s="114">
        <v>5</v>
      </c>
      <c r="I74" s="140">
        <v>10</v>
      </c>
      <c r="J74" s="115">
        <v>-4</v>
      </c>
      <c r="K74" s="116">
        <v>-40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0.11066027296200664</v>
      </c>
      <c r="E76" s="115">
        <v>6</v>
      </c>
      <c r="F76" s="114">
        <v>7</v>
      </c>
      <c r="G76" s="114">
        <v>13</v>
      </c>
      <c r="H76" s="114">
        <v>13</v>
      </c>
      <c r="I76" s="140">
        <v>4</v>
      </c>
      <c r="J76" s="115">
        <v>2</v>
      </c>
      <c r="K76" s="116">
        <v>50</v>
      </c>
    </row>
    <row r="77" spans="1:11" ht="14.1" customHeight="1" x14ac:dyDescent="0.2">
      <c r="A77" s="306">
        <v>92</v>
      </c>
      <c r="B77" s="307" t="s">
        <v>316</v>
      </c>
      <c r="C77" s="308"/>
      <c r="D77" s="113">
        <v>0.5901881224640354</v>
      </c>
      <c r="E77" s="115">
        <v>32</v>
      </c>
      <c r="F77" s="114">
        <v>26</v>
      </c>
      <c r="G77" s="114">
        <v>46</v>
      </c>
      <c r="H77" s="114">
        <v>28</v>
      </c>
      <c r="I77" s="140">
        <v>45</v>
      </c>
      <c r="J77" s="115">
        <v>-13</v>
      </c>
      <c r="K77" s="116">
        <v>-28.888888888888889</v>
      </c>
    </row>
    <row r="78" spans="1:11" ht="14.1" customHeight="1" x14ac:dyDescent="0.2">
      <c r="A78" s="306">
        <v>93</v>
      </c>
      <c r="B78" s="307" t="s">
        <v>317</v>
      </c>
      <c r="C78" s="308"/>
      <c r="D78" s="113">
        <v>0.11066027296200664</v>
      </c>
      <c r="E78" s="115">
        <v>6</v>
      </c>
      <c r="F78" s="114" t="s">
        <v>513</v>
      </c>
      <c r="G78" s="114">
        <v>12</v>
      </c>
      <c r="H78" s="114">
        <v>0</v>
      </c>
      <c r="I78" s="140" t="s">
        <v>513</v>
      </c>
      <c r="J78" s="115" t="s">
        <v>513</v>
      </c>
      <c r="K78" s="116" t="s">
        <v>513</v>
      </c>
    </row>
    <row r="79" spans="1:11" ht="14.1" customHeight="1" x14ac:dyDescent="0.2">
      <c r="A79" s="306">
        <v>94</v>
      </c>
      <c r="B79" s="307" t="s">
        <v>318</v>
      </c>
      <c r="C79" s="308"/>
      <c r="D79" s="113">
        <v>0.20287716709701217</v>
      </c>
      <c r="E79" s="115">
        <v>11</v>
      </c>
      <c r="F79" s="114" t="s">
        <v>513</v>
      </c>
      <c r="G79" s="114">
        <v>6</v>
      </c>
      <c r="H79" s="114">
        <v>5</v>
      </c>
      <c r="I79" s="140">
        <v>11</v>
      </c>
      <c r="J79" s="115">
        <v>0</v>
      </c>
      <c r="K79" s="116">
        <v>0</v>
      </c>
    </row>
    <row r="80" spans="1:11" ht="14.1" customHeight="1" x14ac:dyDescent="0.2">
      <c r="A80" s="306" t="s">
        <v>319</v>
      </c>
      <c r="B80" s="307" t="s">
        <v>320</v>
      </c>
      <c r="C80" s="308"/>
      <c r="D80" s="113" t="s">
        <v>513</v>
      </c>
      <c r="E80" s="115" t="s">
        <v>513</v>
      </c>
      <c r="F80" s="114" t="s">
        <v>513</v>
      </c>
      <c r="G80" s="114" t="s">
        <v>513</v>
      </c>
      <c r="H80" s="114">
        <v>0</v>
      </c>
      <c r="I80" s="140" t="s">
        <v>513</v>
      </c>
      <c r="J80" s="115" t="s">
        <v>513</v>
      </c>
      <c r="K80" s="116" t="s">
        <v>513</v>
      </c>
    </row>
    <row r="81" spans="1:11" ht="14.1" customHeight="1" x14ac:dyDescent="0.2">
      <c r="A81" s="310" t="s">
        <v>321</v>
      </c>
      <c r="B81" s="311" t="s">
        <v>333</v>
      </c>
      <c r="C81" s="312"/>
      <c r="D81" s="125">
        <v>0.23976392475101438</v>
      </c>
      <c r="E81" s="143">
        <v>13</v>
      </c>
      <c r="F81" s="144">
        <v>19</v>
      </c>
      <c r="G81" s="144">
        <v>29</v>
      </c>
      <c r="H81" s="144">
        <v>14</v>
      </c>
      <c r="I81" s="145">
        <v>15</v>
      </c>
      <c r="J81" s="143">
        <v>-2</v>
      </c>
      <c r="K81" s="146">
        <v>-13.333333333333334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5160</v>
      </c>
      <c r="E11" s="114">
        <v>4364</v>
      </c>
      <c r="F11" s="114">
        <v>4924</v>
      </c>
      <c r="G11" s="114">
        <v>4306</v>
      </c>
      <c r="H11" s="140">
        <v>4670</v>
      </c>
      <c r="I11" s="115">
        <v>490</v>
      </c>
      <c r="J11" s="116">
        <v>10.492505353319057</v>
      </c>
    </row>
    <row r="12" spans="1:15" s="110" customFormat="1" ht="24.95" customHeight="1" x14ac:dyDescent="0.2">
      <c r="A12" s="193" t="s">
        <v>132</v>
      </c>
      <c r="B12" s="194" t="s">
        <v>133</v>
      </c>
      <c r="C12" s="113">
        <v>0.56201550387596899</v>
      </c>
      <c r="D12" s="115">
        <v>29</v>
      </c>
      <c r="E12" s="114">
        <v>34</v>
      </c>
      <c r="F12" s="114">
        <v>50</v>
      </c>
      <c r="G12" s="114">
        <v>17</v>
      </c>
      <c r="H12" s="140">
        <v>23</v>
      </c>
      <c r="I12" s="115">
        <v>6</v>
      </c>
      <c r="J12" s="116">
        <v>26.086956521739129</v>
      </c>
    </row>
    <row r="13" spans="1:15" s="110" customFormat="1" ht="24.95" customHeight="1" x14ac:dyDescent="0.2">
      <c r="A13" s="193" t="s">
        <v>134</v>
      </c>
      <c r="B13" s="199" t="s">
        <v>214</v>
      </c>
      <c r="C13" s="113">
        <v>0.96899224806201545</v>
      </c>
      <c r="D13" s="115">
        <v>50</v>
      </c>
      <c r="E13" s="114">
        <v>45</v>
      </c>
      <c r="F13" s="114">
        <v>48</v>
      </c>
      <c r="G13" s="114">
        <v>37</v>
      </c>
      <c r="H13" s="140">
        <v>55</v>
      </c>
      <c r="I13" s="115">
        <v>-5</v>
      </c>
      <c r="J13" s="116">
        <v>-9.0909090909090917</v>
      </c>
    </row>
    <row r="14" spans="1:15" s="287" customFormat="1" ht="24.95" customHeight="1" x14ac:dyDescent="0.2">
      <c r="A14" s="193" t="s">
        <v>215</v>
      </c>
      <c r="B14" s="199" t="s">
        <v>137</v>
      </c>
      <c r="C14" s="113">
        <v>15.523255813953488</v>
      </c>
      <c r="D14" s="115">
        <v>801</v>
      </c>
      <c r="E14" s="114">
        <v>568</v>
      </c>
      <c r="F14" s="114">
        <v>625</v>
      </c>
      <c r="G14" s="114">
        <v>506</v>
      </c>
      <c r="H14" s="140">
        <v>590</v>
      </c>
      <c r="I14" s="115">
        <v>211</v>
      </c>
      <c r="J14" s="116">
        <v>35.762711864406782</v>
      </c>
      <c r="K14" s="110"/>
      <c r="L14" s="110"/>
      <c r="M14" s="110"/>
      <c r="N14" s="110"/>
      <c r="O14" s="110"/>
    </row>
    <row r="15" spans="1:15" s="110" customFormat="1" ht="24.95" customHeight="1" x14ac:dyDescent="0.2">
      <c r="A15" s="193" t="s">
        <v>216</v>
      </c>
      <c r="B15" s="199" t="s">
        <v>217</v>
      </c>
      <c r="C15" s="113">
        <v>5.1550387596899228</v>
      </c>
      <c r="D15" s="115">
        <v>266</v>
      </c>
      <c r="E15" s="114">
        <v>241</v>
      </c>
      <c r="F15" s="114">
        <v>216</v>
      </c>
      <c r="G15" s="114">
        <v>207</v>
      </c>
      <c r="H15" s="140">
        <v>218</v>
      </c>
      <c r="I15" s="115">
        <v>48</v>
      </c>
      <c r="J15" s="116">
        <v>22.01834862385321</v>
      </c>
    </row>
    <row r="16" spans="1:15" s="287" customFormat="1" ht="24.95" customHeight="1" x14ac:dyDescent="0.2">
      <c r="A16" s="193" t="s">
        <v>218</v>
      </c>
      <c r="B16" s="199" t="s">
        <v>141</v>
      </c>
      <c r="C16" s="113">
        <v>8.1201550387596892</v>
      </c>
      <c r="D16" s="115">
        <v>419</v>
      </c>
      <c r="E16" s="114">
        <v>245</v>
      </c>
      <c r="F16" s="114">
        <v>272</v>
      </c>
      <c r="G16" s="114">
        <v>206</v>
      </c>
      <c r="H16" s="140">
        <v>280</v>
      </c>
      <c r="I16" s="115">
        <v>139</v>
      </c>
      <c r="J16" s="116">
        <v>49.642857142857146</v>
      </c>
      <c r="K16" s="110"/>
      <c r="L16" s="110"/>
      <c r="M16" s="110"/>
      <c r="N16" s="110"/>
      <c r="O16" s="110"/>
    </row>
    <row r="17" spans="1:15" s="110" customFormat="1" ht="24.95" customHeight="1" x14ac:dyDescent="0.2">
      <c r="A17" s="193" t="s">
        <v>142</v>
      </c>
      <c r="B17" s="199" t="s">
        <v>220</v>
      </c>
      <c r="C17" s="113">
        <v>2.248062015503876</v>
      </c>
      <c r="D17" s="115">
        <v>116</v>
      </c>
      <c r="E17" s="114">
        <v>82</v>
      </c>
      <c r="F17" s="114">
        <v>137</v>
      </c>
      <c r="G17" s="114">
        <v>93</v>
      </c>
      <c r="H17" s="140">
        <v>92</v>
      </c>
      <c r="I17" s="115">
        <v>24</v>
      </c>
      <c r="J17" s="116">
        <v>26.086956521739129</v>
      </c>
    </row>
    <row r="18" spans="1:15" s="287" customFormat="1" ht="24.95" customHeight="1" x14ac:dyDescent="0.2">
      <c r="A18" s="201" t="s">
        <v>144</v>
      </c>
      <c r="B18" s="202" t="s">
        <v>145</v>
      </c>
      <c r="C18" s="113">
        <v>11.957364341085272</v>
      </c>
      <c r="D18" s="115">
        <v>617</v>
      </c>
      <c r="E18" s="114">
        <v>789</v>
      </c>
      <c r="F18" s="114">
        <v>681</v>
      </c>
      <c r="G18" s="114">
        <v>626</v>
      </c>
      <c r="H18" s="140">
        <v>532</v>
      </c>
      <c r="I18" s="115">
        <v>85</v>
      </c>
      <c r="J18" s="116">
        <v>15.977443609022556</v>
      </c>
      <c r="K18" s="110"/>
      <c r="L18" s="110"/>
      <c r="M18" s="110"/>
      <c r="N18" s="110"/>
      <c r="O18" s="110"/>
    </row>
    <row r="19" spans="1:15" s="110" customFormat="1" ht="24.95" customHeight="1" x14ac:dyDescent="0.2">
      <c r="A19" s="193" t="s">
        <v>146</v>
      </c>
      <c r="B19" s="199" t="s">
        <v>147</v>
      </c>
      <c r="C19" s="113">
        <v>14.069767441860465</v>
      </c>
      <c r="D19" s="115">
        <v>726</v>
      </c>
      <c r="E19" s="114">
        <v>544</v>
      </c>
      <c r="F19" s="114">
        <v>657</v>
      </c>
      <c r="G19" s="114">
        <v>678</v>
      </c>
      <c r="H19" s="140">
        <v>810</v>
      </c>
      <c r="I19" s="115">
        <v>-84</v>
      </c>
      <c r="J19" s="116">
        <v>-10.37037037037037</v>
      </c>
    </row>
    <row r="20" spans="1:15" s="287" customFormat="1" ht="24.95" customHeight="1" x14ac:dyDescent="0.2">
      <c r="A20" s="193" t="s">
        <v>148</v>
      </c>
      <c r="B20" s="199" t="s">
        <v>149</v>
      </c>
      <c r="C20" s="113">
        <v>5.3100775193798446</v>
      </c>
      <c r="D20" s="115">
        <v>274</v>
      </c>
      <c r="E20" s="114">
        <v>344</v>
      </c>
      <c r="F20" s="114">
        <v>338</v>
      </c>
      <c r="G20" s="114">
        <v>291</v>
      </c>
      <c r="H20" s="140">
        <v>463</v>
      </c>
      <c r="I20" s="115">
        <v>-189</v>
      </c>
      <c r="J20" s="116">
        <v>-40.820734341252702</v>
      </c>
      <c r="K20" s="110"/>
      <c r="L20" s="110"/>
      <c r="M20" s="110"/>
      <c r="N20" s="110"/>
      <c r="O20" s="110"/>
    </row>
    <row r="21" spans="1:15" s="110" customFormat="1" ht="24.95" customHeight="1" x14ac:dyDescent="0.2">
      <c r="A21" s="201" t="s">
        <v>150</v>
      </c>
      <c r="B21" s="202" t="s">
        <v>151</v>
      </c>
      <c r="C21" s="113">
        <v>4.670542635658915</v>
      </c>
      <c r="D21" s="115">
        <v>241</v>
      </c>
      <c r="E21" s="114">
        <v>269</v>
      </c>
      <c r="F21" s="114">
        <v>264</v>
      </c>
      <c r="G21" s="114">
        <v>244</v>
      </c>
      <c r="H21" s="140">
        <v>276</v>
      </c>
      <c r="I21" s="115">
        <v>-35</v>
      </c>
      <c r="J21" s="116">
        <v>-12.681159420289855</v>
      </c>
    </row>
    <row r="22" spans="1:15" s="110" customFormat="1" ht="24.95" customHeight="1" x14ac:dyDescent="0.2">
      <c r="A22" s="201" t="s">
        <v>152</v>
      </c>
      <c r="B22" s="199" t="s">
        <v>153</v>
      </c>
      <c r="C22" s="113">
        <v>1.0271317829457365</v>
      </c>
      <c r="D22" s="115">
        <v>53</v>
      </c>
      <c r="E22" s="114">
        <v>53</v>
      </c>
      <c r="F22" s="114">
        <v>58</v>
      </c>
      <c r="G22" s="114">
        <v>52</v>
      </c>
      <c r="H22" s="140">
        <v>52</v>
      </c>
      <c r="I22" s="115">
        <v>1</v>
      </c>
      <c r="J22" s="116">
        <v>1.9230769230769231</v>
      </c>
    </row>
    <row r="23" spans="1:15" s="110" customFormat="1" ht="24.95" customHeight="1" x14ac:dyDescent="0.2">
      <c r="A23" s="193" t="s">
        <v>154</v>
      </c>
      <c r="B23" s="199" t="s">
        <v>155</v>
      </c>
      <c r="C23" s="113">
        <v>1.1627906976744187</v>
      </c>
      <c r="D23" s="115">
        <v>60</v>
      </c>
      <c r="E23" s="114">
        <v>40</v>
      </c>
      <c r="F23" s="114">
        <v>37</v>
      </c>
      <c r="G23" s="114">
        <v>40</v>
      </c>
      <c r="H23" s="140">
        <v>65</v>
      </c>
      <c r="I23" s="115">
        <v>-5</v>
      </c>
      <c r="J23" s="116">
        <v>-7.6923076923076925</v>
      </c>
    </row>
    <row r="24" spans="1:15" s="110" customFormat="1" ht="24.95" customHeight="1" x14ac:dyDescent="0.2">
      <c r="A24" s="193" t="s">
        <v>156</v>
      </c>
      <c r="B24" s="199" t="s">
        <v>221</v>
      </c>
      <c r="C24" s="113">
        <v>4.0697674418604652</v>
      </c>
      <c r="D24" s="115">
        <v>210</v>
      </c>
      <c r="E24" s="114">
        <v>138</v>
      </c>
      <c r="F24" s="114">
        <v>202</v>
      </c>
      <c r="G24" s="114">
        <v>209</v>
      </c>
      <c r="H24" s="140">
        <v>197</v>
      </c>
      <c r="I24" s="115">
        <v>13</v>
      </c>
      <c r="J24" s="116">
        <v>6.5989847715736039</v>
      </c>
    </row>
    <row r="25" spans="1:15" s="110" customFormat="1" ht="24.95" customHeight="1" x14ac:dyDescent="0.2">
      <c r="A25" s="193" t="s">
        <v>222</v>
      </c>
      <c r="B25" s="204" t="s">
        <v>159</v>
      </c>
      <c r="C25" s="113">
        <v>5.6007751937984498</v>
      </c>
      <c r="D25" s="115">
        <v>289</v>
      </c>
      <c r="E25" s="114">
        <v>390</v>
      </c>
      <c r="F25" s="114">
        <v>267</v>
      </c>
      <c r="G25" s="114">
        <v>248</v>
      </c>
      <c r="H25" s="140">
        <v>236</v>
      </c>
      <c r="I25" s="115">
        <v>53</v>
      </c>
      <c r="J25" s="116">
        <v>22.457627118644069</v>
      </c>
    </row>
    <row r="26" spans="1:15" s="110" customFormat="1" ht="24.95" customHeight="1" x14ac:dyDescent="0.2">
      <c r="A26" s="201">
        <v>782.78300000000002</v>
      </c>
      <c r="B26" s="203" t="s">
        <v>160</v>
      </c>
      <c r="C26" s="113">
        <v>8.3333333333333339</v>
      </c>
      <c r="D26" s="115">
        <v>430</v>
      </c>
      <c r="E26" s="114">
        <v>372</v>
      </c>
      <c r="F26" s="114">
        <v>433</v>
      </c>
      <c r="G26" s="114">
        <v>367</v>
      </c>
      <c r="H26" s="140">
        <v>371</v>
      </c>
      <c r="I26" s="115">
        <v>59</v>
      </c>
      <c r="J26" s="116">
        <v>15.902964959568733</v>
      </c>
    </row>
    <row r="27" spans="1:15" s="110" customFormat="1" ht="24.95" customHeight="1" x14ac:dyDescent="0.2">
      <c r="A27" s="193" t="s">
        <v>161</v>
      </c>
      <c r="B27" s="199" t="s">
        <v>162</v>
      </c>
      <c r="C27" s="113">
        <v>2.4806201550387597</v>
      </c>
      <c r="D27" s="115">
        <v>128</v>
      </c>
      <c r="E27" s="114">
        <v>52</v>
      </c>
      <c r="F27" s="114">
        <v>118</v>
      </c>
      <c r="G27" s="114">
        <v>90</v>
      </c>
      <c r="H27" s="140">
        <v>128</v>
      </c>
      <c r="I27" s="115">
        <v>0</v>
      </c>
      <c r="J27" s="116">
        <v>0</v>
      </c>
    </row>
    <row r="28" spans="1:15" s="110" customFormat="1" ht="24.95" customHeight="1" x14ac:dyDescent="0.2">
      <c r="A28" s="193" t="s">
        <v>163</v>
      </c>
      <c r="B28" s="199" t="s">
        <v>164</v>
      </c>
      <c r="C28" s="113">
        <v>5.5038759689922481</v>
      </c>
      <c r="D28" s="115">
        <v>284</v>
      </c>
      <c r="E28" s="114">
        <v>45</v>
      </c>
      <c r="F28" s="114">
        <v>216</v>
      </c>
      <c r="G28" s="114">
        <v>141</v>
      </c>
      <c r="H28" s="140">
        <v>130</v>
      </c>
      <c r="I28" s="115">
        <v>154</v>
      </c>
      <c r="J28" s="116">
        <v>118.46153846153847</v>
      </c>
    </row>
    <row r="29" spans="1:15" s="110" customFormat="1" ht="24.95" customHeight="1" x14ac:dyDescent="0.2">
      <c r="A29" s="193">
        <v>86</v>
      </c>
      <c r="B29" s="199" t="s">
        <v>165</v>
      </c>
      <c r="C29" s="113">
        <v>8.9341085271317837</v>
      </c>
      <c r="D29" s="115">
        <v>461</v>
      </c>
      <c r="E29" s="114">
        <v>276</v>
      </c>
      <c r="F29" s="114">
        <v>306</v>
      </c>
      <c r="G29" s="114">
        <v>260</v>
      </c>
      <c r="H29" s="140">
        <v>231</v>
      </c>
      <c r="I29" s="115">
        <v>230</v>
      </c>
      <c r="J29" s="116">
        <v>99.567099567099561</v>
      </c>
    </row>
    <row r="30" spans="1:15" s="110" customFormat="1" ht="24.95" customHeight="1" x14ac:dyDescent="0.2">
      <c r="A30" s="193">
        <v>87.88</v>
      </c>
      <c r="B30" s="204" t="s">
        <v>166</v>
      </c>
      <c r="C30" s="113">
        <v>4.6511627906976747</v>
      </c>
      <c r="D30" s="115">
        <v>240</v>
      </c>
      <c r="E30" s="114">
        <v>286</v>
      </c>
      <c r="F30" s="114">
        <v>366</v>
      </c>
      <c r="G30" s="114">
        <v>318</v>
      </c>
      <c r="H30" s="140">
        <v>352</v>
      </c>
      <c r="I30" s="115">
        <v>-112</v>
      </c>
      <c r="J30" s="116">
        <v>-31.818181818181817</v>
      </c>
    </row>
    <row r="31" spans="1:15" s="110" customFormat="1" ht="24.95" customHeight="1" x14ac:dyDescent="0.2">
      <c r="A31" s="193" t="s">
        <v>167</v>
      </c>
      <c r="B31" s="199" t="s">
        <v>168</v>
      </c>
      <c r="C31" s="113">
        <v>5.1744186046511631</v>
      </c>
      <c r="D31" s="115">
        <v>267</v>
      </c>
      <c r="E31" s="114">
        <v>119</v>
      </c>
      <c r="F31" s="114">
        <v>258</v>
      </c>
      <c r="G31" s="114">
        <v>182</v>
      </c>
      <c r="H31" s="140">
        <v>159</v>
      </c>
      <c r="I31" s="115">
        <v>108</v>
      </c>
      <c r="J31" s="116">
        <v>67.924528301886795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0.56201550387596899</v>
      </c>
      <c r="D34" s="115">
        <v>29</v>
      </c>
      <c r="E34" s="114">
        <v>34</v>
      </c>
      <c r="F34" s="114">
        <v>50</v>
      </c>
      <c r="G34" s="114">
        <v>17</v>
      </c>
      <c r="H34" s="140">
        <v>23</v>
      </c>
      <c r="I34" s="115">
        <v>6</v>
      </c>
      <c r="J34" s="116">
        <v>26.086956521739129</v>
      </c>
    </row>
    <row r="35" spans="1:10" s="110" customFormat="1" ht="24.95" customHeight="1" x14ac:dyDescent="0.2">
      <c r="A35" s="292" t="s">
        <v>171</v>
      </c>
      <c r="B35" s="293" t="s">
        <v>172</v>
      </c>
      <c r="C35" s="113">
        <v>28.449612403100776</v>
      </c>
      <c r="D35" s="115">
        <v>1468</v>
      </c>
      <c r="E35" s="114">
        <v>1402</v>
      </c>
      <c r="F35" s="114">
        <v>1354</v>
      </c>
      <c r="G35" s="114">
        <v>1169</v>
      </c>
      <c r="H35" s="140">
        <v>1177</v>
      </c>
      <c r="I35" s="115">
        <v>291</v>
      </c>
      <c r="J35" s="116">
        <v>24.723874256584537</v>
      </c>
    </row>
    <row r="36" spans="1:10" s="110" customFormat="1" ht="24.95" customHeight="1" x14ac:dyDescent="0.2">
      <c r="A36" s="294" t="s">
        <v>173</v>
      </c>
      <c r="B36" s="295" t="s">
        <v>174</v>
      </c>
      <c r="C36" s="125">
        <v>70.988372093023258</v>
      </c>
      <c r="D36" s="143">
        <v>3663</v>
      </c>
      <c r="E36" s="144">
        <v>2928</v>
      </c>
      <c r="F36" s="144">
        <v>3520</v>
      </c>
      <c r="G36" s="144">
        <v>3120</v>
      </c>
      <c r="H36" s="145">
        <v>3470</v>
      </c>
      <c r="I36" s="143">
        <v>193</v>
      </c>
      <c r="J36" s="146">
        <v>5.5619596541786747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5160</v>
      </c>
      <c r="F11" s="264">
        <v>4364</v>
      </c>
      <c r="G11" s="264">
        <v>4924</v>
      </c>
      <c r="H11" s="264">
        <v>4306</v>
      </c>
      <c r="I11" s="265">
        <v>4670</v>
      </c>
      <c r="J11" s="263">
        <v>490</v>
      </c>
      <c r="K11" s="266">
        <v>10.492505353319057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26.472868217054263</v>
      </c>
      <c r="E13" s="115">
        <v>1366</v>
      </c>
      <c r="F13" s="114">
        <v>1459</v>
      </c>
      <c r="G13" s="114">
        <v>1423</v>
      </c>
      <c r="H13" s="114">
        <v>1225</v>
      </c>
      <c r="I13" s="140">
        <v>1121</v>
      </c>
      <c r="J13" s="115">
        <v>245</v>
      </c>
      <c r="K13" s="116">
        <v>21.855486173059766</v>
      </c>
    </row>
    <row r="14" spans="1:17" ht="15.95" customHeight="1" x14ac:dyDescent="0.2">
      <c r="A14" s="306" t="s">
        <v>230</v>
      </c>
      <c r="B14" s="307"/>
      <c r="C14" s="308"/>
      <c r="D14" s="113">
        <v>56.84108527131783</v>
      </c>
      <c r="E14" s="115">
        <v>2933</v>
      </c>
      <c r="F14" s="114">
        <v>2441</v>
      </c>
      <c r="G14" s="114">
        <v>2846</v>
      </c>
      <c r="H14" s="114">
        <v>2499</v>
      </c>
      <c r="I14" s="140">
        <v>2830</v>
      </c>
      <c r="J14" s="115">
        <v>103</v>
      </c>
      <c r="K14" s="116">
        <v>3.6395759717314489</v>
      </c>
    </row>
    <row r="15" spans="1:17" ht="15.95" customHeight="1" x14ac:dyDescent="0.2">
      <c r="A15" s="306" t="s">
        <v>231</v>
      </c>
      <c r="B15" s="307"/>
      <c r="C15" s="308"/>
      <c r="D15" s="113">
        <v>8.6627906976744189</v>
      </c>
      <c r="E15" s="115">
        <v>447</v>
      </c>
      <c r="F15" s="114">
        <v>236</v>
      </c>
      <c r="G15" s="114">
        <v>307</v>
      </c>
      <c r="H15" s="114">
        <v>289</v>
      </c>
      <c r="I15" s="140">
        <v>375</v>
      </c>
      <c r="J15" s="115">
        <v>72</v>
      </c>
      <c r="K15" s="116">
        <v>19.2</v>
      </c>
    </row>
    <row r="16" spans="1:17" ht="15.95" customHeight="1" x14ac:dyDescent="0.2">
      <c r="A16" s="306" t="s">
        <v>232</v>
      </c>
      <c r="B16" s="307"/>
      <c r="C16" s="308"/>
      <c r="D16" s="113">
        <v>7.7325581395348841</v>
      </c>
      <c r="E16" s="115">
        <v>399</v>
      </c>
      <c r="F16" s="114">
        <v>201</v>
      </c>
      <c r="G16" s="114">
        <v>314</v>
      </c>
      <c r="H16" s="114">
        <v>272</v>
      </c>
      <c r="I16" s="140">
        <v>330</v>
      </c>
      <c r="J16" s="115">
        <v>69</v>
      </c>
      <c r="K16" s="116">
        <v>20.90909090909091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0.62015503875968991</v>
      </c>
      <c r="E18" s="115">
        <v>32</v>
      </c>
      <c r="F18" s="114">
        <v>38</v>
      </c>
      <c r="G18" s="114">
        <v>55</v>
      </c>
      <c r="H18" s="114">
        <v>25</v>
      </c>
      <c r="I18" s="140">
        <v>32</v>
      </c>
      <c r="J18" s="115">
        <v>0</v>
      </c>
      <c r="K18" s="116">
        <v>0</v>
      </c>
    </row>
    <row r="19" spans="1:11" ht="14.1" customHeight="1" x14ac:dyDescent="0.2">
      <c r="A19" s="306" t="s">
        <v>235</v>
      </c>
      <c r="B19" s="307" t="s">
        <v>236</v>
      </c>
      <c r="C19" s="308"/>
      <c r="D19" s="113">
        <v>0.31007751937984496</v>
      </c>
      <c r="E19" s="115">
        <v>16</v>
      </c>
      <c r="F19" s="114">
        <v>27</v>
      </c>
      <c r="G19" s="114">
        <v>41</v>
      </c>
      <c r="H19" s="114">
        <v>7</v>
      </c>
      <c r="I19" s="140">
        <v>14</v>
      </c>
      <c r="J19" s="115">
        <v>2</v>
      </c>
      <c r="K19" s="116">
        <v>14.285714285714286</v>
      </c>
    </row>
    <row r="20" spans="1:11" ht="14.1" customHeight="1" x14ac:dyDescent="0.2">
      <c r="A20" s="306">
        <v>12</v>
      </c>
      <c r="B20" s="307" t="s">
        <v>237</v>
      </c>
      <c r="C20" s="308"/>
      <c r="D20" s="113">
        <v>1.4147286821705427</v>
      </c>
      <c r="E20" s="115">
        <v>73</v>
      </c>
      <c r="F20" s="114">
        <v>120</v>
      </c>
      <c r="G20" s="114">
        <v>62</v>
      </c>
      <c r="H20" s="114">
        <v>47</v>
      </c>
      <c r="I20" s="140">
        <v>60</v>
      </c>
      <c r="J20" s="115">
        <v>13</v>
      </c>
      <c r="K20" s="116">
        <v>21.666666666666668</v>
      </c>
    </row>
    <row r="21" spans="1:11" ht="14.1" customHeight="1" x14ac:dyDescent="0.2">
      <c r="A21" s="306">
        <v>21</v>
      </c>
      <c r="B21" s="307" t="s">
        <v>238</v>
      </c>
      <c r="C21" s="308"/>
      <c r="D21" s="113">
        <v>0.36821705426356588</v>
      </c>
      <c r="E21" s="115">
        <v>19</v>
      </c>
      <c r="F21" s="114">
        <v>12</v>
      </c>
      <c r="G21" s="114">
        <v>21</v>
      </c>
      <c r="H21" s="114">
        <v>13</v>
      </c>
      <c r="I21" s="140">
        <v>19</v>
      </c>
      <c r="J21" s="115">
        <v>0</v>
      </c>
      <c r="K21" s="116">
        <v>0</v>
      </c>
    </row>
    <row r="22" spans="1:11" ht="14.1" customHeight="1" x14ac:dyDescent="0.2">
      <c r="A22" s="306">
        <v>22</v>
      </c>
      <c r="B22" s="307" t="s">
        <v>239</v>
      </c>
      <c r="C22" s="308"/>
      <c r="D22" s="113">
        <v>3.1589147286821704</v>
      </c>
      <c r="E22" s="115">
        <v>163</v>
      </c>
      <c r="F22" s="114">
        <v>105</v>
      </c>
      <c r="G22" s="114">
        <v>172</v>
      </c>
      <c r="H22" s="114">
        <v>146</v>
      </c>
      <c r="I22" s="140">
        <v>115</v>
      </c>
      <c r="J22" s="115">
        <v>48</v>
      </c>
      <c r="K22" s="116">
        <v>41.739130434782609</v>
      </c>
    </row>
    <row r="23" spans="1:11" ht="14.1" customHeight="1" x14ac:dyDescent="0.2">
      <c r="A23" s="306">
        <v>23</v>
      </c>
      <c r="B23" s="307" t="s">
        <v>240</v>
      </c>
      <c r="C23" s="308"/>
      <c r="D23" s="113">
        <v>0.89147286821705429</v>
      </c>
      <c r="E23" s="115">
        <v>46</v>
      </c>
      <c r="F23" s="114">
        <v>42</v>
      </c>
      <c r="G23" s="114">
        <v>23</v>
      </c>
      <c r="H23" s="114">
        <v>30</v>
      </c>
      <c r="I23" s="140">
        <v>30</v>
      </c>
      <c r="J23" s="115">
        <v>16</v>
      </c>
      <c r="K23" s="116">
        <v>53.333333333333336</v>
      </c>
    </row>
    <row r="24" spans="1:11" ht="14.1" customHeight="1" x14ac:dyDescent="0.2">
      <c r="A24" s="306">
        <v>24</v>
      </c>
      <c r="B24" s="307" t="s">
        <v>241</v>
      </c>
      <c r="C24" s="308"/>
      <c r="D24" s="113">
        <v>3.3720930232558142</v>
      </c>
      <c r="E24" s="115">
        <v>174</v>
      </c>
      <c r="F24" s="114">
        <v>166</v>
      </c>
      <c r="G24" s="114">
        <v>183</v>
      </c>
      <c r="H24" s="114">
        <v>158</v>
      </c>
      <c r="I24" s="140">
        <v>190</v>
      </c>
      <c r="J24" s="115">
        <v>-16</v>
      </c>
      <c r="K24" s="116">
        <v>-8.4210526315789469</v>
      </c>
    </row>
    <row r="25" spans="1:11" ht="14.1" customHeight="1" x14ac:dyDescent="0.2">
      <c r="A25" s="306">
        <v>25</v>
      </c>
      <c r="B25" s="307" t="s">
        <v>242</v>
      </c>
      <c r="C25" s="308"/>
      <c r="D25" s="113">
        <v>4.166666666666667</v>
      </c>
      <c r="E25" s="115">
        <v>215</v>
      </c>
      <c r="F25" s="114">
        <v>147</v>
      </c>
      <c r="G25" s="114">
        <v>171</v>
      </c>
      <c r="H25" s="114">
        <v>153</v>
      </c>
      <c r="I25" s="140">
        <v>189</v>
      </c>
      <c r="J25" s="115">
        <v>26</v>
      </c>
      <c r="K25" s="116">
        <v>13.756613756613756</v>
      </c>
    </row>
    <row r="26" spans="1:11" ht="14.1" customHeight="1" x14ac:dyDescent="0.2">
      <c r="A26" s="306">
        <v>26</v>
      </c>
      <c r="B26" s="307" t="s">
        <v>243</v>
      </c>
      <c r="C26" s="308"/>
      <c r="D26" s="113">
        <v>3.1007751937984498</v>
      </c>
      <c r="E26" s="115">
        <v>160</v>
      </c>
      <c r="F26" s="114">
        <v>63</v>
      </c>
      <c r="G26" s="114">
        <v>83</v>
      </c>
      <c r="H26" s="114">
        <v>68</v>
      </c>
      <c r="I26" s="140">
        <v>103</v>
      </c>
      <c r="J26" s="115">
        <v>57</v>
      </c>
      <c r="K26" s="116">
        <v>55.339805825242721</v>
      </c>
    </row>
    <row r="27" spans="1:11" ht="14.1" customHeight="1" x14ac:dyDescent="0.2">
      <c r="A27" s="306">
        <v>27</v>
      </c>
      <c r="B27" s="307" t="s">
        <v>244</v>
      </c>
      <c r="C27" s="308"/>
      <c r="D27" s="113">
        <v>1.6666666666666667</v>
      </c>
      <c r="E27" s="115">
        <v>86</v>
      </c>
      <c r="F27" s="114">
        <v>48</v>
      </c>
      <c r="G27" s="114">
        <v>72</v>
      </c>
      <c r="H27" s="114">
        <v>64</v>
      </c>
      <c r="I27" s="140">
        <v>54</v>
      </c>
      <c r="J27" s="115">
        <v>32</v>
      </c>
      <c r="K27" s="116">
        <v>59.25925925925926</v>
      </c>
    </row>
    <row r="28" spans="1:11" ht="14.1" customHeight="1" x14ac:dyDescent="0.2">
      <c r="A28" s="306">
        <v>28</v>
      </c>
      <c r="B28" s="307" t="s">
        <v>245</v>
      </c>
      <c r="C28" s="308"/>
      <c r="D28" s="113">
        <v>5.8139534883720929E-2</v>
      </c>
      <c r="E28" s="115">
        <v>3</v>
      </c>
      <c r="F28" s="114">
        <v>6</v>
      </c>
      <c r="G28" s="114">
        <v>4</v>
      </c>
      <c r="H28" s="114" t="s">
        <v>513</v>
      </c>
      <c r="I28" s="140" t="s">
        <v>513</v>
      </c>
      <c r="J28" s="115" t="s">
        <v>513</v>
      </c>
      <c r="K28" s="116" t="s">
        <v>513</v>
      </c>
    </row>
    <row r="29" spans="1:11" ht="14.1" customHeight="1" x14ac:dyDescent="0.2">
      <c r="A29" s="306">
        <v>29</v>
      </c>
      <c r="B29" s="307" t="s">
        <v>246</v>
      </c>
      <c r="C29" s="308"/>
      <c r="D29" s="113">
        <v>3.6821705426356588</v>
      </c>
      <c r="E29" s="115">
        <v>190</v>
      </c>
      <c r="F29" s="114">
        <v>168</v>
      </c>
      <c r="G29" s="114">
        <v>173</v>
      </c>
      <c r="H29" s="114">
        <v>169</v>
      </c>
      <c r="I29" s="140">
        <v>196</v>
      </c>
      <c r="J29" s="115">
        <v>-6</v>
      </c>
      <c r="K29" s="116">
        <v>-3.0612244897959182</v>
      </c>
    </row>
    <row r="30" spans="1:11" ht="14.1" customHeight="1" x14ac:dyDescent="0.2">
      <c r="A30" s="306" t="s">
        <v>247</v>
      </c>
      <c r="B30" s="307" t="s">
        <v>248</v>
      </c>
      <c r="C30" s="308"/>
      <c r="D30" s="113">
        <v>1.182170542635659</v>
      </c>
      <c r="E30" s="115">
        <v>61</v>
      </c>
      <c r="F30" s="114" t="s">
        <v>513</v>
      </c>
      <c r="G30" s="114">
        <v>51</v>
      </c>
      <c r="H30" s="114">
        <v>67</v>
      </c>
      <c r="I30" s="140">
        <v>56</v>
      </c>
      <c r="J30" s="115">
        <v>5</v>
      </c>
      <c r="K30" s="116">
        <v>8.9285714285714288</v>
      </c>
    </row>
    <row r="31" spans="1:11" ht="14.1" customHeight="1" x14ac:dyDescent="0.2">
      <c r="A31" s="306" t="s">
        <v>249</v>
      </c>
      <c r="B31" s="307" t="s">
        <v>250</v>
      </c>
      <c r="C31" s="308"/>
      <c r="D31" s="113">
        <v>2.5</v>
      </c>
      <c r="E31" s="115">
        <v>129</v>
      </c>
      <c r="F31" s="114">
        <v>114</v>
      </c>
      <c r="G31" s="114">
        <v>122</v>
      </c>
      <c r="H31" s="114">
        <v>102</v>
      </c>
      <c r="I31" s="140">
        <v>140</v>
      </c>
      <c r="J31" s="115">
        <v>-11</v>
      </c>
      <c r="K31" s="116">
        <v>-7.8571428571428568</v>
      </c>
    </row>
    <row r="32" spans="1:11" ht="14.1" customHeight="1" x14ac:dyDescent="0.2">
      <c r="A32" s="306">
        <v>31</v>
      </c>
      <c r="B32" s="307" t="s">
        <v>251</v>
      </c>
      <c r="C32" s="308"/>
      <c r="D32" s="113">
        <v>0.44573643410852715</v>
      </c>
      <c r="E32" s="115">
        <v>23</v>
      </c>
      <c r="F32" s="114">
        <v>32</v>
      </c>
      <c r="G32" s="114">
        <v>22</v>
      </c>
      <c r="H32" s="114">
        <v>29</v>
      </c>
      <c r="I32" s="140">
        <v>21</v>
      </c>
      <c r="J32" s="115">
        <v>2</v>
      </c>
      <c r="K32" s="116">
        <v>9.5238095238095237</v>
      </c>
    </row>
    <row r="33" spans="1:11" ht="14.1" customHeight="1" x14ac:dyDescent="0.2">
      <c r="A33" s="306">
        <v>32</v>
      </c>
      <c r="B33" s="307" t="s">
        <v>252</v>
      </c>
      <c r="C33" s="308"/>
      <c r="D33" s="113">
        <v>5.9689922480620154</v>
      </c>
      <c r="E33" s="115">
        <v>308</v>
      </c>
      <c r="F33" s="114">
        <v>615</v>
      </c>
      <c r="G33" s="114">
        <v>443</v>
      </c>
      <c r="H33" s="114">
        <v>405</v>
      </c>
      <c r="I33" s="140">
        <v>299</v>
      </c>
      <c r="J33" s="115">
        <v>9</v>
      </c>
      <c r="K33" s="116">
        <v>3.0100334448160537</v>
      </c>
    </row>
    <row r="34" spans="1:11" ht="14.1" customHeight="1" x14ac:dyDescent="0.2">
      <c r="A34" s="306">
        <v>33</v>
      </c>
      <c r="B34" s="307" t="s">
        <v>253</v>
      </c>
      <c r="C34" s="308"/>
      <c r="D34" s="113">
        <v>2.5968992248062017</v>
      </c>
      <c r="E34" s="115">
        <v>134</v>
      </c>
      <c r="F34" s="114">
        <v>159</v>
      </c>
      <c r="G34" s="114">
        <v>109</v>
      </c>
      <c r="H34" s="114">
        <v>97</v>
      </c>
      <c r="I34" s="140">
        <v>76</v>
      </c>
      <c r="J34" s="115">
        <v>58</v>
      </c>
      <c r="K34" s="116">
        <v>76.315789473684205</v>
      </c>
    </row>
    <row r="35" spans="1:11" ht="14.1" customHeight="1" x14ac:dyDescent="0.2">
      <c r="A35" s="306">
        <v>34</v>
      </c>
      <c r="B35" s="307" t="s">
        <v>254</v>
      </c>
      <c r="C35" s="308"/>
      <c r="D35" s="113">
        <v>2.0155038759689923</v>
      </c>
      <c r="E35" s="115">
        <v>104</v>
      </c>
      <c r="F35" s="114">
        <v>49</v>
      </c>
      <c r="G35" s="114">
        <v>63</v>
      </c>
      <c r="H35" s="114">
        <v>57</v>
      </c>
      <c r="I35" s="140">
        <v>85</v>
      </c>
      <c r="J35" s="115">
        <v>19</v>
      </c>
      <c r="K35" s="116">
        <v>22.352941176470587</v>
      </c>
    </row>
    <row r="36" spans="1:11" ht="14.1" customHeight="1" x14ac:dyDescent="0.2">
      <c r="A36" s="306">
        <v>41</v>
      </c>
      <c r="B36" s="307" t="s">
        <v>255</v>
      </c>
      <c r="C36" s="308"/>
      <c r="D36" s="113">
        <v>0.29069767441860467</v>
      </c>
      <c r="E36" s="115">
        <v>15</v>
      </c>
      <c r="F36" s="114">
        <v>10</v>
      </c>
      <c r="G36" s="114">
        <v>15</v>
      </c>
      <c r="H36" s="114">
        <v>45</v>
      </c>
      <c r="I36" s="140">
        <v>17</v>
      </c>
      <c r="J36" s="115">
        <v>-2</v>
      </c>
      <c r="K36" s="116">
        <v>-11.764705882352942</v>
      </c>
    </row>
    <row r="37" spans="1:11" ht="14.1" customHeight="1" x14ac:dyDescent="0.2">
      <c r="A37" s="306">
        <v>42</v>
      </c>
      <c r="B37" s="307" t="s">
        <v>256</v>
      </c>
      <c r="C37" s="308"/>
      <c r="D37" s="113">
        <v>0.13565891472868216</v>
      </c>
      <c r="E37" s="115">
        <v>7</v>
      </c>
      <c r="F37" s="114" t="s">
        <v>513</v>
      </c>
      <c r="G37" s="114">
        <v>4</v>
      </c>
      <c r="H37" s="114">
        <v>4</v>
      </c>
      <c r="I37" s="140">
        <v>4</v>
      </c>
      <c r="J37" s="115">
        <v>3</v>
      </c>
      <c r="K37" s="116">
        <v>75</v>
      </c>
    </row>
    <row r="38" spans="1:11" ht="14.1" customHeight="1" x14ac:dyDescent="0.2">
      <c r="A38" s="306">
        <v>43</v>
      </c>
      <c r="B38" s="307" t="s">
        <v>257</v>
      </c>
      <c r="C38" s="308"/>
      <c r="D38" s="113">
        <v>0.91085271317829453</v>
      </c>
      <c r="E38" s="115">
        <v>47</v>
      </c>
      <c r="F38" s="114">
        <v>36</v>
      </c>
      <c r="G38" s="114">
        <v>48</v>
      </c>
      <c r="H38" s="114">
        <v>49</v>
      </c>
      <c r="I38" s="140">
        <v>68</v>
      </c>
      <c r="J38" s="115">
        <v>-21</v>
      </c>
      <c r="K38" s="116">
        <v>-30.882352941176471</v>
      </c>
    </row>
    <row r="39" spans="1:11" ht="14.1" customHeight="1" x14ac:dyDescent="0.2">
      <c r="A39" s="306">
        <v>51</v>
      </c>
      <c r="B39" s="307" t="s">
        <v>258</v>
      </c>
      <c r="C39" s="308"/>
      <c r="D39" s="113">
        <v>6.4341085271317828</v>
      </c>
      <c r="E39" s="115">
        <v>332</v>
      </c>
      <c r="F39" s="114">
        <v>298</v>
      </c>
      <c r="G39" s="114">
        <v>332</v>
      </c>
      <c r="H39" s="114">
        <v>269</v>
      </c>
      <c r="I39" s="140">
        <v>274</v>
      </c>
      <c r="J39" s="115">
        <v>58</v>
      </c>
      <c r="K39" s="116">
        <v>21.167883211678831</v>
      </c>
    </row>
    <row r="40" spans="1:11" ht="14.1" customHeight="1" x14ac:dyDescent="0.2">
      <c r="A40" s="306" t="s">
        <v>259</v>
      </c>
      <c r="B40" s="307" t="s">
        <v>260</v>
      </c>
      <c r="C40" s="308"/>
      <c r="D40" s="113">
        <v>6.0465116279069768</v>
      </c>
      <c r="E40" s="115">
        <v>312</v>
      </c>
      <c r="F40" s="114">
        <v>288</v>
      </c>
      <c r="G40" s="114">
        <v>318</v>
      </c>
      <c r="H40" s="114">
        <v>255</v>
      </c>
      <c r="I40" s="140">
        <v>263</v>
      </c>
      <c r="J40" s="115">
        <v>49</v>
      </c>
      <c r="K40" s="116">
        <v>18.631178707224336</v>
      </c>
    </row>
    <row r="41" spans="1:11" ht="14.1" customHeight="1" x14ac:dyDescent="0.2">
      <c r="A41" s="306"/>
      <c r="B41" s="307" t="s">
        <v>261</v>
      </c>
      <c r="C41" s="308"/>
      <c r="D41" s="113">
        <v>5.3488372093023253</v>
      </c>
      <c r="E41" s="115">
        <v>276</v>
      </c>
      <c r="F41" s="114">
        <v>206</v>
      </c>
      <c r="G41" s="114">
        <v>263</v>
      </c>
      <c r="H41" s="114">
        <v>197</v>
      </c>
      <c r="I41" s="140">
        <v>197</v>
      </c>
      <c r="J41" s="115">
        <v>79</v>
      </c>
      <c r="K41" s="116">
        <v>40.101522842639596</v>
      </c>
    </row>
    <row r="42" spans="1:11" ht="14.1" customHeight="1" x14ac:dyDescent="0.2">
      <c r="A42" s="306">
        <v>52</v>
      </c>
      <c r="B42" s="307" t="s">
        <v>262</v>
      </c>
      <c r="C42" s="308"/>
      <c r="D42" s="113">
        <v>5.8527131782945734</v>
      </c>
      <c r="E42" s="115">
        <v>302</v>
      </c>
      <c r="F42" s="114">
        <v>329</v>
      </c>
      <c r="G42" s="114">
        <v>334</v>
      </c>
      <c r="H42" s="114">
        <v>316</v>
      </c>
      <c r="I42" s="140">
        <v>445</v>
      </c>
      <c r="J42" s="115">
        <v>-143</v>
      </c>
      <c r="K42" s="116">
        <v>-32.134831460674157</v>
      </c>
    </row>
    <row r="43" spans="1:11" ht="14.1" customHeight="1" x14ac:dyDescent="0.2">
      <c r="A43" s="306" t="s">
        <v>263</v>
      </c>
      <c r="B43" s="307" t="s">
        <v>264</v>
      </c>
      <c r="C43" s="308"/>
      <c r="D43" s="113">
        <v>5.1937984496124034</v>
      </c>
      <c r="E43" s="115">
        <v>268</v>
      </c>
      <c r="F43" s="114">
        <v>295</v>
      </c>
      <c r="G43" s="114">
        <v>304</v>
      </c>
      <c r="H43" s="114">
        <v>283</v>
      </c>
      <c r="I43" s="140">
        <v>418</v>
      </c>
      <c r="J43" s="115">
        <v>-150</v>
      </c>
      <c r="K43" s="116">
        <v>-35.885167464114829</v>
      </c>
    </row>
    <row r="44" spans="1:11" ht="14.1" customHeight="1" x14ac:dyDescent="0.2">
      <c r="A44" s="306">
        <v>53</v>
      </c>
      <c r="B44" s="307" t="s">
        <v>265</v>
      </c>
      <c r="C44" s="308"/>
      <c r="D44" s="113">
        <v>1.2209302325581395</v>
      </c>
      <c r="E44" s="115">
        <v>63</v>
      </c>
      <c r="F44" s="114">
        <v>77</v>
      </c>
      <c r="G44" s="114">
        <v>62</v>
      </c>
      <c r="H44" s="114">
        <v>33</v>
      </c>
      <c r="I44" s="140">
        <v>35</v>
      </c>
      <c r="J44" s="115">
        <v>28</v>
      </c>
      <c r="K44" s="116">
        <v>80</v>
      </c>
    </row>
    <row r="45" spans="1:11" ht="14.1" customHeight="1" x14ac:dyDescent="0.2">
      <c r="A45" s="306" t="s">
        <v>266</v>
      </c>
      <c r="B45" s="307" t="s">
        <v>267</v>
      </c>
      <c r="C45" s="308"/>
      <c r="D45" s="113">
        <v>1.182170542635659</v>
      </c>
      <c r="E45" s="115">
        <v>61</v>
      </c>
      <c r="F45" s="114">
        <v>73</v>
      </c>
      <c r="G45" s="114">
        <v>61</v>
      </c>
      <c r="H45" s="114">
        <v>32</v>
      </c>
      <c r="I45" s="140">
        <v>35</v>
      </c>
      <c r="J45" s="115">
        <v>26</v>
      </c>
      <c r="K45" s="116">
        <v>74.285714285714292</v>
      </c>
    </row>
    <row r="46" spans="1:11" ht="14.1" customHeight="1" x14ac:dyDescent="0.2">
      <c r="A46" s="306">
        <v>54</v>
      </c>
      <c r="B46" s="307" t="s">
        <v>268</v>
      </c>
      <c r="C46" s="308"/>
      <c r="D46" s="113">
        <v>3.3914728682170541</v>
      </c>
      <c r="E46" s="115">
        <v>175</v>
      </c>
      <c r="F46" s="114">
        <v>121</v>
      </c>
      <c r="G46" s="114">
        <v>129</v>
      </c>
      <c r="H46" s="114">
        <v>121</v>
      </c>
      <c r="I46" s="140">
        <v>146</v>
      </c>
      <c r="J46" s="115">
        <v>29</v>
      </c>
      <c r="K46" s="116">
        <v>19.863013698630137</v>
      </c>
    </row>
    <row r="47" spans="1:11" ht="14.1" customHeight="1" x14ac:dyDescent="0.2">
      <c r="A47" s="306">
        <v>61</v>
      </c>
      <c r="B47" s="307" t="s">
        <v>269</v>
      </c>
      <c r="C47" s="308"/>
      <c r="D47" s="113">
        <v>2.112403100775194</v>
      </c>
      <c r="E47" s="115">
        <v>109</v>
      </c>
      <c r="F47" s="114">
        <v>64</v>
      </c>
      <c r="G47" s="114">
        <v>81</v>
      </c>
      <c r="H47" s="114">
        <v>103</v>
      </c>
      <c r="I47" s="140">
        <v>133</v>
      </c>
      <c r="J47" s="115">
        <v>-24</v>
      </c>
      <c r="K47" s="116">
        <v>-18.045112781954888</v>
      </c>
    </row>
    <row r="48" spans="1:11" ht="14.1" customHeight="1" x14ac:dyDescent="0.2">
      <c r="A48" s="306">
        <v>62</v>
      </c>
      <c r="B48" s="307" t="s">
        <v>270</v>
      </c>
      <c r="C48" s="308"/>
      <c r="D48" s="113">
        <v>9.4186046511627914</v>
      </c>
      <c r="E48" s="115">
        <v>486</v>
      </c>
      <c r="F48" s="114">
        <v>417</v>
      </c>
      <c r="G48" s="114">
        <v>463</v>
      </c>
      <c r="H48" s="114">
        <v>418</v>
      </c>
      <c r="I48" s="140">
        <v>489</v>
      </c>
      <c r="J48" s="115">
        <v>-3</v>
      </c>
      <c r="K48" s="116">
        <v>-0.61349693251533743</v>
      </c>
    </row>
    <row r="49" spans="1:11" ht="14.1" customHeight="1" x14ac:dyDescent="0.2">
      <c r="A49" s="306">
        <v>63</v>
      </c>
      <c r="B49" s="307" t="s">
        <v>271</v>
      </c>
      <c r="C49" s="308"/>
      <c r="D49" s="113">
        <v>3.0232558139534884</v>
      </c>
      <c r="E49" s="115">
        <v>156</v>
      </c>
      <c r="F49" s="114">
        <v>153</v>
      </c>
      <c r="G49" s="114">
        <v>154</v>
      </c>
      <c r="H49" s="114">
        <v>137</v>
      </c>
      <c r="I49" s="140">
        <v>129</v>
      </c>
      <c r="J49" s="115">
        <v>27</v>
      </c>
      <c r="K49" s="116">
        <v>20.930232558139537</v>
      </c>
    </row>
    <row r="50" spans="1:11" ht="14.1" customHeight="1" x14ac:dyDescent="0.2">
      <c r="A50" s="306" t="s">
        <v>272</v>
      </c>
      <c r="B50" s="307" t="s">
        <v>273</v>
      </c>
      <c r="C50" s="308"/>
      <c r="D50" s="113">
        <v>0.48449612403100772</v>
      </c>
      <c r="E50" s="115">
        <v>25</v>
      </c>
      <c r="F50" s="114">
        <v>20</v>
      </c>
      <c r="G50" s="114">
        <v>10</v>
      </c>
      <c r="H50" s="114">
        <v>33</v>
      </c>
      <c r="I50" s="140">
        <v>26</v>
      </c>
      <c r="J50" s="115">
        <v>-1</v>
      </c>
      <c r="K50" s="116">
        <v>-3.8461538461538463</v>
      </c>
    </row>
    <row r="51" spans="1:11" ht="14.1" customHeight="1" x14ac:dyDescent="0.2">
      <c r="A51" s="306" t="s">
        <v>274</v>
      </c>
      <c r="B51" s="307" t="s">
        <v>275</v>
      </c>
      <c r="C51" s="308"/>
      <c r="D51" s="113">
        <v>2.1317829457364339</v>
      </c>
      <c r="E51" s="115">
        <v>110</v>
      </c>
      <c r="F51" s="114">
        <v>119</v>
      </c>
      <c r="G51" s="114">
        <v>133</v>
      </c>
      <c r="H51" s="114">
        <v>96</v>
      </c>
      <c r="I51" s="140">
        <v>92</v>
      </c>
      <c r="J51" s="115">
        <v>18</v>
      </c>
      <c r="K51" s="116">
        <v>19.565217391304348</v>
      </c>
    </row>
    <row r="52" spans="1:11" ht="14.1" customHeight="1" x14ac:dyDescent="0.2">
      <c r="A52" s="306">
        <v>71</v>
      </c>
      <c r="B52" s="307" t="s">
        <v>276</v>
      </c>
      <c r="C52" s="308"/>
      <c r="D52" s="113">
        <v>7.7325581395348841</v>
      </c>
      <c r="E52" s="115">
        <v>399</v>
      </c>
      <c r="F52" s="114">
        <v>277</v>
      </c>
      <c r="G52" s="114">
        <v>336</v>
      </c>
      <c r="H52" s="114">
        <v>352</v>
      </c>
      <c r="I52" s="140">
        <v>365</v>
      </c>
      <c r="J52" s="115">
        <v>34</v>
      </c>
      <c r="K52" s="116">
        <v>9.3150684931506849</v>
      </c>
    </row>
    <row r="53" spans="1:11" ht="14.1" customHeight="1" x14ac:dyDescent="0.2">
      <c r="A53" s="306" t="s">
        <v>277</v>
      </c>
      <c r="B53" s="307" t="s">
        <v>278</v>
      </c>
      <c r="C53" s="308"/>
      <c r="D53" s="113">
        <v>1.8604651162790697</v>
      </c>
      <c r="E53" s="115">
        <v>96</v>
      </c>
      <c r="F53" s="114">
        <v>83</v>
      </c>
      <c r="G53" s="114">
        <v>95</v>
      </c>
      <c r="H53" s="114">
        <v>91</v>
      </c>
      <c r="I53" s="140">
        <v>103</v>
      </c>
      <c r="J53" s="115">
        <v>-7</v>
      </c>
      <c r="K53" s="116">
        <v>-6.7961165048543686</v>
      </c>
    </row>
    <row r="54" spans="1:11" ht="14.1" customHeight="1" x14ac:dyDescent="0.2">
      <c r="A54" s="306" t="s">
        <v>279</v>
      </c>
      <c r="B54" s="307" t="s">
        <v>280</v>
      </c>
      <c r="C54" s="308"/>
      <c r="D54" s="113">
        <v>5.1162790697674421</v>
      </c>
      <c r="E54" s="115">
        <v>264</v>
      </c>
      <c r="F54" s="114">
        <v>176</v>
      </c>
      <c r="G54" s="114">
        <v>225</v>
      </c>
      <c r="H54" s="114">
        <v>227</v>
      </c>
      <c r="I54" s="140">
        <v>238</v>
      </c>
      <c r="J54" s="115">
        <v>26</v>
      </c>
      <c r="K54" s="116">
        <v>10.92436974789916</v>
      </c>
    </row>
    <row r="55" spans="1:11" ht="14.1" customHeight="1" x14ac:dyDescent="0.2">
      <c r="A55" s="306">
        <v>72</v>
      </c>
      <c r="B55" s="307" t="s">
        <v>281</v>
      </c>
      <c r="C55" s="308"/>
      <c r="D55" s="113">
        <v>1.9573643410852712</v>
      </c>
      <c r="E55" s="115">
        <v>101</v>
      </c>
      <c r="F55" s="114">
        <v>66</v>
      </c>
      <c r="G55" s="114">
        <v>81</v>
      </c>
      <c r="H55" s="114">
        <v>82</v>
      </c>
      <c r="I55" s="140">
        <v>111</v>
      </c>
      <c r="J55" s="115">
        <v>-10</v>
      </c>
      <c r="K55" s="116">
        <v>-9.0090090090090094</v>
      </c>
    </row>
    <row r="56" spans="1:11" ht="14.1" customHeight="1" x14ac:dyDescent="0.2">
      <c r="A56" s="306" t="s">
        <v>282</v>
      </c>
      <c r="B56" s="307" t="s">
        <v>283</v>
      </c>
      <c r="C56" s="308"/>
      <c r="D56" s="113">
        <v>0.79457364341085268</v>
      </c>
      <c r="E56" s="115">
        <v>41</v>
      </c>
      <c r="F56" s="114">
        <v>31</v>
      </c>
      <c r="G56" s="114">
        <v>29</v>
      </c>
      <c r="H56" s="114">
        <v>22</v>
      </c>
      <c r="I56" s="140">
        <v>50</v>
      </c>
      <c r="J56" s="115">
        <v>-9</v>
      </c>
      <c r="K56" s="116">
        <v>-18</v>
      </c>
    </row>
    <row r="57" spans="1:11" ht="14.1" customHeight="1" x14ac:dyDescent="0.2">
      <c r="A57" s="306" t="s">
        <v>284</v>
      </c>
      <c r="B57" s="307" t="s">
        <v>285</v>
      </c>
      <c r="C57" s="308"/>
      <c r="D57" s="113">
        <v>0.73643410852713176</v>
      </c>
      <c r="E57" s="115">
        <v>38</v>
      </c>
      <c r="F57" s="114">
        <v>20</v>
      </c>
      <c r="G57" s="114">
        <v>38</v>
      </c>
      <c r="H57" s="114">
        <v>34</v>
      </c>
      <c r="I57" s="140">
        <v>38</v>
      </c>
      <c r="J57" s="115">
        <v>0</v>
      </c>
      <c r="K57" s="116">
        <v>0</v>
      </c>
    </row>
    <row r="58" spans="1:11" ht="14.1" customHeight="1" x14ac:dyDescent="0.2">
      <c r="A58" s="306">
        <v>73</v>
      </c>
      <c r="B58" s="307" t="s">
        <v>286</v>
      </c>
      <c r="C58" s="308"/>
      <c r="D58" s="113">
        <v>2.2674418604651163</v>
      </c>
      <c r="E58" s="115">
        <v>117</v>
      </c>
      <c r="F58" s="114">
        <v>49</v>
      </c>
      <c r="G58" s="114">
        <v>91</v>
      </c>
      <c r="H58" s="114">
        <v>93</v>
      </c>
      <c r="I58" s="140">
        <v>97</v>
      </c>
      <c r="J58" s="115">
        <v>20</v>
      </c>
      <c r="K58" s="116">
        <v>20.618556701030929</v>
      </c>
    </row>
    <row r="59" spans="1:11" ht="14.1" customHeight="1" x14ac:dyDescent="0.2">
      <c r="A59" s="306" t="s">
        <v>287</v>
      </c>
      <c r="B59" s="307" t="s">
        <v>288</v>
      </c>
      <c r="C59" s="308"/>
      <c r="D59" s="113">
        <v>1.375968992248062</v>
      </c>
      <c r="E59" s="115">
        <v>71</v>
      </c>
      <c r="F59" s="114">
        <v>31</v>
      </c>
      <c r="G59" s="114">
        <v>67</v>
      </c>
      <c r="H59" s="114">
        <v>61</v>
      </c>
      <c r="I59" s="140">
        <v>59</v>
      </c>
      <c r="J59" s="115">
        <v>12</v>
      </c>
      <c r="K59" s="116">
        <v>20.338983050847457</v>
      </c>
    </row>
    <row r="60" spans="1:11" ht="14.1" customHeight="1" x14ac:dyDescent="0.2">
      <c r="A60" s="306">
        <v>81</v>
      </c>
      <c r="B60" s="307" t="s">
        <v>289</v>
      </c>
      <c r="C60" s="308"/>
      <c r="D60" s="113">
        <v>8.1007751937984498</v>
      </c>
      <c r="E60" s="115">
        <v>418</v>
      </c>
      <c r="F60" s="114">
        <v>307</v>
      </c>
      <c r="G60" s="114">
        <v>374</v>
      </c>
      <c r="H60" s="114">
        <v>362</v>
      </c>
      <c r="I60" s="140">
        <v>371</v>
      </c>
      <c r="J60" s="115">
        <v>47</v>
      </c>
      <c r="K60" s="116">
        <v>12.668463611859838</v>
      </c>
    </row>
    <row r="61" spans="1:11" ht="14.1" customHeight="1" x14ac:dyDescent="0.2">
      <c r="A61" s="306" t="s">
        <v>290</v>
      </c>
      <c r="B61" s="307" t="s">
        <v>291</v>
      </c>
      <c r="C61" s="308"/>
      <c r="D61" s="113">
        <v>1.9573643410852712</v>
      </c>
      <c r="E61" s="115">
        <v>101</v>
      </c>
      <c r="F61" s="114">
        <v>69</v>
      </c>
      <c r="G61" s="114">
        <v>122</v>
      </c>
      <c r="H61" s="114">
        <v>95</v>
      </c>
      <c r="I61" s="140">
        <v>76</v>
      </c>
      <c r="J61" s="115">
        <v>25</v>
      </c>
      <c r="K61" s="116">
        <v>32.89473684210526</v>
      </c>
    </row>
    <row r="62" spans="1:11" ht="14.1" customHeight="1" x14ac:dyDescent="0.2">
      <c r="A62" s="306" t="s">
        <v>292</v>
      </c>
      <c r="B62" s="307" t="s">
        <v>293</v>
      </c>
      <c r="C62" s="308"/>
      <c r="D62" s="113">
        <v>2.7325581395348837</v>
      </c>
      <c r="E62" s="115">
        <v>141</v>
      </c>
      <c r="F62" s="114">
        <v>157</v>
      </c>
      <c r="G62" s="114">
        <v>161</v>
      </c>
      <c r="H62" s="114">
        <v>189</v>
      </c>
      <c r="I62" s="140">
        <v>164</v>
      </c>
      <c r="J62" s="115">
        <v>-23</v>
      </c>
      <c r="K62" s="116">
        <v>-14.024390243902438</v>
      </c>
    </row>
    <row r="63" spans="1:11" ht="14.1" customHeight="1" x14ac:dyDescent="0.2">
      <c r="A63" s="306"/>
      <c r="B63" s="307" t="s">
        <v>294</v>
      </c>
      <c r="C63" s="308"/>
      <c r="D63" s="113">
        <v>2.441860465116279</v>
      </c>
      <c r="E63" s="115">
        <v>126</v>
      </c>
      <c r="F63" s="114">
        <v>140</v>
      </c>
      <c r="G63" s="114">
        <v>138</v>
      </c>
      <c r="H63" s="114">
        <v>171</v>
      </c>
      <c r="I63" s="140">
        <v>147</v>
      </c>
      <c r="J63" s="115">
        <v>-21</v>
      </c>
      <c r="K63" s="116">
        <v>-14.285714285714286</v>
      </c>
    </row>
    <row r="64" spans="1:11" ht="14.1" customHeight="1" x14ac:dyDescent="0.2">
      <c r="A64" s="306" t="s">
        <v>295</v>
      </c>
      <c r="B64" s="307" t="s">
        <v>296</v>
      </c>
      <c r="C64" s="308"/>
      <c r="D64" s="113">
        <v>1.3565891472868217</v>
      </c>
      <c r="E64" s="115">
        <v>70</v>
      </c>
      <c r="F64" s="114">
        <v>34</v>
      </c>
      <c r="G64" s="114">
        <v>44</v>
      </c>
      <c r="H64" s="114">
        <v>30</v>
      </c>
      <c r="I64" s="140">
        <v>32</v>
      </c>
      <c r="J64" s="115">
        <v>38</v>
      </c>
      <c r="K64" s="116">
        <v>118.75</v>
      </c>
    </row>
    <row r="65" spans="1:11" ht="14.1" customHeight="1" x14ac:dyDescent="0.2">
      <c r="A65" s="306" t="s">
        <v>297</v>
      </c>
      <c r="B65" s="307" t="s">
        <v>298</v>
      </c>
      <c r="C65" s="308"/>
      <c r="D65" s="113">
        <v>1.124031007751938</v>
      </c>
      <c r="E65" s="115">
        <v>58</v>
      </c>
      <c r="F65" s="114">
        <v>27</v>
      </c>
      <c r="G65" s="114">
        <v>21</v>
      </c>
      <c r="H65" s="114">
        <v>16</v>
      </c>
      <c r="I65" s="140">
        <v>38</v>
      </c>
      <c r="J65" s="115">
        <v>20</v>
      </c>
      <c r="K65" s="116">
        <v>52.631578947368418</v>
      </c>
    </row>
    <row r="66" spans="1:11" ht="14.1" customHeight="1" x14ac:dyDescent="0.2">
      <c r="A66" s="306">
        <v>82</v>
      </c>
      <c r="B66" s="307" t="s">
        <v>299</v>
      </c>
      <c r="C66" s="308"/>
      <c r="D66" s="113">
        <v>3.1976744186046511</v>
      </c>
      <c r="E66" s="115">
        <v>165</v>
      </c>
      <c r="F66" s="114">
        <v>169</v>
      </c>
      <c r="G66" s="114">
        <v>250</v>
      </c>
      <c r="H66" s="114">
        <v>162</v>
      </c>
      <c r="I66" s="140">
        <v>156</v>
      </c>
      <c r="J66" s="115">
        <v>9</v>
      </c>
      <c r="K66" s="116">
        <v>5.7692307692307692</v>
      </c>
    </row>
    <row r="67" spans="1:11" ht="14.1" customHeight="1" x14ac:dyDescent="0.2">
      <c r="A67" s="306" t="s">
        <v>300</v>
      </c>
      <c r="B67" s="307" t="s">
        <v>301</v>
      </c>
      <c r="C67" s="308"/>
      <c r="D67" s="113">
        <v>1.8992248062015504</v>
      </c>
      <c r="E67" s="115">
        <v>98</v>
      </c>
      <c r="F67" s="114">
        <v>122</v>
      </c>
      <c r="G67" s="114">
        <v>178</v>
      </c>
      <c r="H67" s="114">
        <v>101</v>
      </c>
      <c r="I67" s="140">
        <v>113</v>
      </c>
      <c r="J67" s="115">
        <v>-15</v>
      </c>
      <c r="K67" s="116">
        <v>-13.274336283185841</v>
      </c>
    </row>
    <row r="68" spans="1:11" ht="14.1" customHeight="1" x14ac:dyDescent="0.2">
      <c r="A68" s="306" t="s">
        <v>302</v>
      </c>
      <c r="B68" s="307" t="s">
        <v>303</v>
      </c>
      <c r="C68" s="308"/>
      <c r="D68" s="113">
        <v>0.93023255813953487</v>
      </c>
      <c r="E68" s="115">
        <v>48</v>
      </c>
      <c r="F68" s="114">
        <v>36</v>
      </c>
      <c r="G68" s="114">
        <v>48</v>
      </c>
      <c r="H68" s="114">
        <v>43</v>
      </c>
      <c r="I68" s="140">
        <v>29</v>
      </c>
      <c r="J68" s="115">
        <v>19</v>
      </c>
      <c r="K68" s="116">
        <v>65.517241379310349</v>
      </c>
    </row>
    <row r="69" spans="1:11" ht="14.1" customHeight="1" x14ac:dyDescent="0.2">
      <c r="A69" s="306">
        <v>83</v>
      </c>
      <c r="B69" s="307" t="s">
        <v>304</v>
      </c>
      <c r="C69" s="308"/>
      <c r="D69" s="113">
        <v>6.9573643410852712</v>
      </c>
      <c r="E69" s="115">
        <v>359</v>
      </c>
      <c r="F69" s="114">
        <v>118</v>
      </c>
      <c r="G69" s="114">
        <v>324</v>
      </c>
      <c r="H69" s="114">
        <v>139</v>
      </c>
      <c r="I69" s="140">
        <v>192</v>
      </c>
      <c r="J69" s="115">
        <v>167</v>
      </c>
      <c r="K69" s="116">
        <v>86.979166666666671</v>
      </c>
    </row>
    <row r="70" spans="1:11" ht="14.1" customHeight="1" x14ac:dyDescent="0.2">
      <c r="A70" s="306" t="s">
        <v>305</v>
      </c>
      <c r="B70" s="307" t="s">
        <v>306</v>
      </c>
      <c r="C70" s="308"/>
      <c r="D70" s="113">
        <v>5.9496124031007751</v>
      </c>
      <c r="E70" s="115">
        <v>307</v>
      </c>
      <c r="F70" s="114">
        <v>83</v>
      </c>
      <c r="G70" s="114">
        <v>279</v>
      </c>
      <c r="H70" s="114">
        <v>100</v>
      </c>
      <c r="I70" s="140">
        <v>143</v>
      </c>
      <c r="J70" s="115">
        <v>164</v>
      </c>
      <c r="K70" s="116">
        <v>114.68531468531468</v>
      </c>
    </row>
    <row r="71" spans="1:11" ht="14.1" customHeight="1" x14ac:dyDescent="0.2">
      <c r="A71" s="306"/>
      <c r="B71" s="307" t="s">
        <v>307</v>
      </c>
      <c r="C71" s="308"/>
      <c r="D71" s="113">
        <v>4.2829457364341081</v>
      </c>
      <c r="E71" s="115">
        <v>221</v>
      </c>
      <c r="F71" s="114">
        <v>55</v>
      </c>
      <c r="G71" s="114">
        <v>195</v>
      </c>
      <c r="H71" s="114">
        <v>57</v>
      </c>
      <c r="I71" s="140">
        <v>94</v>
      </c>
      <c r="J71" s="115">
        <v>127</v>
      </c>
      <c r="K71" s="116">
        <v>135.10638297872342</v>
      </c>
    </row>
    <row r="72" spans="1:11" ht="14.1" customHeight="1" x14ac:dyDescent="0.2">
      <c r="A72" s="306">
        <v>84</v>
      </c>
      <c r="B72" s="307" t="s">
        <v>308</v>
      </c>
      <c r="C72" s="308"/>
      <c r="D72" s="113">
        <v>1.7248062015503876</v>
      </c>
      <c r="E72" s="115">
        <v>89</v>
      </c>
      <c r="F72" s="114">
        <v>30</v>
      </c>
      <c r="G72" s="114">
        <v>97</v>
      </c>
      <c r="H72" s="114">
        <v>88</v>
      </c>
      <c r="I72" s="140">
        <v>106</v>
      </c>
      <c r="J72" s="115">
        <v>-17</v>
      </c>
      <c r="K72" s="116">
        <v>-16.037735849056602</v>
      </c>
    </row>
    <row r="73" spans="1:11" ht="14.1" customHeight="1" x14ac:dyDescent="0.2">
      <c r="A73" s="306" t="s">
        <v>309</v>
      </c>
      <c r="B73" s="307" t="s">
        <v>310</v>
      </c>
      <c r="C73" s="308"/>
      <c r="D73" s="113">
        <v>1.0271317829457365</v>
      </c>
      <c r="E73" s="115">
        <v>53</v>
      </c>
      <c r="F73" s="114">
        <v>14</v>
      </c>
      <c r="G73" s="114">
        <v>63</v>
      </c>
      <c r="H73" s="114">
        <v>56</v>
      </c>
      <c r="I73" s="140">
        <v>76</v>
      </c>
      <c r="J73" s="115">
        <v>-23</v>
      </c>
      <c r="K73" s="116">
        <v>-30.263157894736842</v>
      </c>
    </row>
    <row r="74" spans="1:11" ht="14.1" customHeight="1" x14ac:dyDescent="0.2">
      <c r="A74" s="306" t="s">
        <v>311</v>
      </c>
      <c r="B74" s="307" t="s">
        <v>312</v>
      </c>
      <c r="C74" s="308"/>
      <c r="D74" s="113">
        <v>0.19379844961240311</v>
      </c>
      <c r="E74" s="115">
        <v>10</v>
      </c>
      <c r="F74" s="114">
        <v>6</v>
      </c>
      <c r="G74" s="114">
        <v>17</v>
      </c>
      <c r="H74" s="114">
        <v>16</v>
      </c>
      <c r="I74" s="140">
        <v>18</v>
      </c>
      <c r="J74" s="115">
        <v>-8</v>
      </c>
      <c r="K74" s="116">
        <v>-44.444444444444443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5.8139534883720929E-2</v>
      </c>
      <c r="E76" s="115">
        <v>3</v>
      </c>
      <c r="F76" s="114">
        <v>3</v>
      </c>
      <c r="G76" s="114">
        <v>8</v>
      </c>
      <c r="H76" s="114">
        <v>8</v>
      </c>
      <c r="I76" s="140">
        <v>6</v>
      </c>
      <c r="J76" s="115">
        <v>-3</v>
      </c>
      <c r="K76" s="116">
        <v>-50</v>
      </c>
    </row>
    <row r="77" spans="1:11" ht="14.1" customHeight="1" x14ac:dyDescent="0.2">
      <c r="A77" s="306">
        <v>92</v>
      </c>
      <c r="B77" s="307" t="s">
        <v>316</v>
      </c>
      <c r="C77" s="308"/>
      <c r="D77" s="113">
        <v>0.91085271317829453</v>
      </c>
      <c r="E77" s="115">
        <v>47</v>
      </c>
      <c r="F77" s="114">
        <v>33</v>
      </c>
      <c r="G77" s="114">
        <v>36</v>
      </c>
      <c r="H77" s="114">
        <v>28</v>
      </c>
      <c r="I77" s="140">
        <v>31</v>
      </c>
      <c r="J77" s="115">
        <v>16</v>
      </c>
      <c r="K77" s="116">
        <v>51.612903225806448</v>
      </c>
    </row>
    <row r="78" spans="1:11" ht="14.1" customHeight="1" x14ac:dyDescent="0.2">
      <c r="A78" s="306">
        <v>93</v>
      </c>
      <c r="B78" s="307" t="s">
        <v>317</v>
      </c>
      <c r="C78" s="308"/>
      <c r="D78" s="113">
        <v>9.6899224806201556E-2</v>
      </c>
      <c r="E78" s="115">
        <v>5</v>
      </c>
      <c r="F78" s="114">
        <v>4</v>
      </c>
      <c r="G78" s="114">
        <v>8</v>
      </c>
      <c r="H78" s="114" t="s">
        <v>513</v>
      </c>
      <c r="I78" s="140" t="s">
        <v>513</v>
      </c>
      <c r="J78" s="115" t="s">
        <v>513</v>
      </c>
      <c r="K78" s="116" t="s">
        <v>513</v>
      </c>
    </row>
    <row r="79" spans="1:11" ht="14.1" customHeight="1" x14ac:dyDescent="0.2">
      <c r="A79" s="306">
        <v>94</v>
      </c>
      <c r="B79" s="307" t="s">
        <v>318</v>
      </c>
      <c r="C79" s="308"/>
      <c r="D79" s="113">
        <v>0.38759689922480622</v>
      </c>
      <c r="E79" s="115">
        <v>20</v>
      </c>
      <c r="F79" s="114">
        <v>3</v>
      </c>
      <c r="G79" s="114">
        <v>7</v>
      </c>
      <c r="H79" s="114">
        <v>9</v>
      </c>
      <c r="I79" s="140">
        <v>8</v>
      </c>
      <c r="J79" s="115">
        <v>12</v>
      </c>
      <c r="K79" s="116">
        <v>150</v>
      </c>
    </row>
    <row r="80" spans="1:11" ht="14.1" customHeight="1" x14ac:dyDescent="0.2">
      <c r="A80" s="306" t="s">
        <v>319</v>
      </c>
      <c r="B80" s="307" t="s">
        <v>320</v>
      </c>
      <c r="C80" s="308"/>
      <c r="D80" s="113">
        <v>0</v>
      </c>
      <c r="E80" s="115">
        <v>0</v>
      </c>
      <c r="F80" s="114" t="s">
        <v>513</v>
      </c>
      <c r="G80" s="114">
        <v>0</v>
      </c>
      <c r="H80" s="114" t="s">
        <v>513</v>
      </c>
      <c r="I80" s="140">
        <v>0</v>
      </c>
      <c r="J80" s="115">
        <v>0</v>
      </c>
      <c r="K80" s="116">
        <v>0</v>
      </c>
    </row>
    <row r="81" spans="1:11" ht="14.1" customHeight="1" x14ac:dyDescent="0.2">
      <c r="A81" s="310" t="s">
        <v>321</v>
      </c>
      <c r="B81" s="311" t="s">
        <v>333</v>
      </c>
      <c r="C81" s="312"/>
      <c r="D81" s="125">
        <v>0.29069767441860467</v>
      </c>
      <c r="E81" s="143">
        <v>15</v>
      </c>
      <c r="F81" s="144">
        <v>27</v>
      </c>
      <c r="G81" s="144">
        <v>34</v>
      </c>
      <c r="H81" s="144">
        <v>21</v>
      </c>
      <c r="I81" s="145">
        <v>14</v>
      </c>
      <c r="J81" s="143">
        <v>1</v>
      </c>
      <c r="K81" s="146">
        <v>7.1428571428571432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44957</v>
      </c>
      <c r="C10" s="114">
        <v>23142</v>
      </c>
      <c r="D10" s="114">
        <v>21815</v>
      </c>
      <c r="E10" s="114">
        <v>33832</v>
      </c>
      <c r="F10" s="114">
        <v>10621</v>
      </c>
      <c r="G10" s="114">
        <v>5619</v>
      </c>
      <c r="H10" s="114">
        <v>11805</v>
      </c>
      <c r="I10" s="115">
        <v>15972</v>
      </c>
      <c r="J10" s="114">
        <v>11893</v>
      </c>
      <c r="K10" s="114">
        <v>4079</v>
      </c>
      <c r="L10" s="423">
        <v>3133</v>
      </c>
      <c r="M10" s="424">
        <v>3253</v>
      </c>
    </row>
    <row r="11" spans="1:13" ht="11.1" customHeight="1" x14ac:dyDescent="0.2">
      <c r="A11" s="422" t="s">
        <v>387</v>
      </c>
      <c r="B11" s="115">
        <v>45459</v>
      </c>
      <c r="C11" s="114">
        <v>23630</v>
      </c>
      <c r="D11" s="114">
        <v>21829</v>
      </c>
      <c r="E11" s="114">
        <v>34021</v>
      </c>
      <c r="F11" s="114">
        <v>10939</v>
      </c>
      <c r="G11" s="114">
        <v>5497</v>
      </c>
      <c r="H11" s="114">
        <v>12104</v>
      </c>
      <c r="I11" s="115">
        <v>16579</v>
      </c>
      <c r="J11" s="114">
        <v>12374</v>
      </c>
      <c r="K11" s="114">
        <v>4205</v>
      </c>
      <c r="L11" s="423">
        <v>3367</v>
      </c>
      <c r="M11" s="424">
        <v>2823</v>
      </c>
    </row>
    <row r="12" spans="1:13" ht="11.1" customHeight="1" x14ac:dyDescent="0.2">
      <c r="A12" s="422" t="s">
        <v>388</v>
      </c>
      <c r="B12" s="115">
        <v>46556</v>
      </c>
      <c r="C12" s="114">
        <v>24282</v>
      </c>
      <c r="D12" s="114">
        <v>22274</v>
      </c>
      <c r="E12" s="114">
        <v>34912</v>
      </c>
      <c r="F12" s="114">
        <v>11142</v>
      </c>
      <c r="G12" s="114">
        <v>6081</v>
      </c>
      <c r="H12" s="114">
        <v>12404</v>
      </c>
      <c r="I12" s="115">
        <v>16909</v>
      </c>
      <c r="J12" s="114">
        <v>12430</v>
      </c>
      <c r="K12" s="114">
        <v>4479</v>
      </c>
      <c r="L12" s="423">
        <v>4804</v>
      </c>
      <c r="M12" s="424">
        <v>3898</v>
      </c>
    </row>
    <row r="13" spans="1:13" s="110" customFormat="1" ht="11.1" customHeight="1" x14ac:dyDescent="0.2">
      <c r="A13" s="422" t="s">
        <v>389</v>
      </c>
      <c r="B13" s="115">
        <v>46240</v>
      </c>
      <c r="C13" s="114">
        <v>23818</v>
      </c>
      <c r="D13" s="114">
        <v>22422</v>
      </c>
      <c r="E13" s="114">
        <v>34506</v>
      </c>
      <c r="F13" s="114">
        <v>11231</v>
      </c>
      <c r="G13" s="114">
        <v>5878</v>
      </c>
      <c r="H13" s="114">
        <v>12557</v>
      </c>
      <c r="I13" s="115">
        <v>16912</v>
      </c>
      <c r="J13" s="114">
        <v>12419</v>
      </c>
      <c r="K13" s="114">
        <v>4493</v>
      </c>
      <c r="L13" s="423">
        <v>2925</v>
      </c>
      <c r="M13" s="424">
        <v>3407</v>
      </c>
    </row>
    <row r="14" spans="1:13" ht="15" customHeight="1" x14ac:dyDescent="0.2">
      <c r="A14" s="422" t="s">
        <v>390</v>
      </c>
      <c r="B14" s="115">
        <v>46358</v>
      </c>
      <c r="C14" s="114">
        <v>23904</v>
      </c>
      <c r="D14" s="114">
        <v>22454</v>
      </c>
      <c r="E14" s="114">
        <v>33363</v>
      </c>
      <c r="F14" s="114">
        <v>12539</v>
      </c>
      <c r="G14" s="114">
        <v>5716</v>
      </c>
      <c r="H14" s="114">
        <v>12740</v>
      </c>
      <c r="I14" s="115">
        <v>16335</v>
      </c>
      <c r="J14" s="114">
        <v>11917</v>
      </c>
      <c r="K14" s="114">
        <v>4418</v>
      </c>
      <c r="L14" s="423">
        <v>4081</v>
      </c>
      <c r="M14" s="424">
        <v>3909</v>
      </c>
    </row>
    <row r="15" spans="1:13" ht="11.1" customHeight="1" x14ac:dyDescent="0.2">
      <c r="A15" s="422" t="s">
        <v>387</v>
      </c>
      <c r="B15" s="115">
        <v>46651</v>
      </c>
      <c r="C15" s="114">
        <v>24192</v>
      </c>
      <c r="D15" s="114">
        <v>22459</v>
      </c>
      <c r="E15" s="114">
        <v>33385</v>
      </c>
      <c r="F15" s="114">
        <v>12812</v>
      </c>
      <c r="G15" s="114">
        <v>5532</v>
      </c>
      <c r="H15" s="114">
        <v>13050</v>
      </c>
      <c r="I15" s="115">
        <v>16684</v>
      </c>
      <c r="J15" s="114">
        <v>12182</v>
      </c>
      <c r="K15" s="114">
        <v>4502</v>
      </c>
      <c r="L15" s="423">
        <v>3662</v>
      </c>
      <c r="M15" s="424">
        <v>3466</v>
      </c>
    </row>
    <row r="16" spans="1:13" ht="11.1" customHeight="1" x14ac:dyDescent="0.2">
      <c r="A16" s="422" t="s">
        <v>388</v>
      </c>
      <c r="B16" s="115">
        <v>47712</v>
      </c>
      <c r="C16" s="114">
        <v>24833</v>
      </c>
      <c r="D16" s="114">
        <v>22879</v>
      </c>
      <c r="E16" s="114">
        <v>34522</v>
      </c>
      <c r="F16" s="114">
        <v>13022</v>
      </c>
      <c r="G16" s="114">
        <v>6323</v>
      </c>
      <c r="H16" s="114">
        <v>13221</v>
      </c>
      <c r="I16" s="115">
        <v>16829</v>
      </c>
      <c r="J16" s="114">
        <v>12055</v>
      </c>
      <c r="K16" s="114">
        <v>4774</v>
      </c>
      <c r="L16" s="423">
        <v>4816</v>
      </c>
      <c r="M16" s="424">
        <v>3816</v>
      </c>
    </row>
    <row r="17" spans="1:13" s="110" customFormat="1" ht="11.1" customHeight="1" x14ac:dyDescent="0.2">
      <c r="A17" s="422" t="s">
        <v>389</v>
      </c>
      <c r="B17" s="115">
        <v>47061</v>
      </c>
      <c r="C17" s="114">
        <v>24282</v>
      </c>
      <c r="D17" s="114">
        <v>22779</v>
      </c>
      <c r="E17" s="114">
        <v>34140</v>
      </c>
      <c r="F17" s="114">
        <v>12882</v>
      </c>
      <c r="G17" s="114">
        <v>6067</v>
      </c>
      <c r="H17" s="114">
        <v>13296</v>
      </c>
      <c r="I17" s="115">
        <v>16665</v>
      </c>
      <c r="J17" s="114">
        <v>11975</v>
      </c>
      <c r="K17" s="114">
        <v>4690</v>
      </c>
      <c r="L17" s="423">
        <v>2845</v>
      </c>
      <c r="M17" s="424">
        <v>3509</v>
      </c>
    </row>
    <row r="18" spans="1:13" ht="15" customHeight="1" x14ac:dyDescent="0.2">
      <c r="A18" s="422" t="s">
        <v>391</v>
      </c>
      <c r="B18" s="115">
        <v>46972</v>
      </c>
      <c r="C18" s="114">
        <v>24224</v>
      </c>
      <c r="D18" s="114">
        <v>22748</v>
      </c>
      <c r="E18" s="114">
        <v>33753</v>
      </c>
      <c r="F18" s="114">
        <v>13178</v>
      </c>
      <c r="G18" s="114">
        <v>5837</v>
      </c>
      <c r="H18" s="114">
        <v>13474</v>
      </c>
      <c r="I18" s="115">
        <v>16278</v>
      </c>
      <c r="J18" s="114">
        <v>11662</v>
      </c>
      <c r="K18" s="114">
        <v>4616</v>
      </c>
      <c r="L18" s="423">
        <v>3739</v>
      </c>
      <c r="M18" s="424">
        <v>3905</v>
      </c>
    </row>
    <row r="19" spans="1:13" ht="11.1" customHeight="1" x14ac:dyDescent="0.2">
      <c r="A19" s="422" t="s">
        <v>387</v>
      </c>
      <c r="B19" s="115">
        <v>47095</v>
      </c>
      <c r="C19" s="114">
        <v>24440</v>
      </c>
      <c r="D19" s="114">
        <v>22655</v>
      </c>
      <c r="E19" s="114">
        <v>33682</v>
      </c>
      <c r="F19" s="114">
        <v>13360</v>
      </c>
      <c r="G19" s="114">
        <v>5586</v>
      </c>
      <c r="H19" s="114">
        <v>13727</v>
      </c>
      <c r="I19" s="115">
        <v>16725</v>
      </c>
      <c r="J19" s="114">
        <v>11982</v>
      </c>
      <c r="K19" s="114">
        <v>4743</v>
      </c>
      <c r="L19" s="423">
        <v>3405</v>
      </c>
      <c r="M19" s="424">
        <v>3312</v>
      </c>
    </row>
    <row r="20" spans="1:13" ht="11.1" customHeight="1" x14ac:dyDescent="0.2">
      <c r="A20" s="422" t="s">
        <v>388</v>
      </c>
      <c r="B20" s="115">
        <v>48209</v>
      </c>
      <c r="C20" s="114">
        <v>25018</v>
      </c>
      <c r="D20" s="114">
        <v>23191</v>
      </c>
      <c r="E20" s="114">
        <v>34674</v>
      </c>
      <c r="F20" s="114">
        <v>13508</v>
      </c>
      <c r="G20" s="114">
        <v>6234</v>
      </c>
      <c r="H20" s="114">
        <v>14007</v>
      </c>
      <c r="I20" s="115">
        <v>16733</v>
      </c>
      <c r="J20" s="114">
        <v>11839</v>
      </c>
      <c r="K20" s="114">
        <v>4894</v>
      </c>
      <c r="L20" s="423">
        <v>4632</v>
      </c>
      <c r="M20" s="424">
        <v>3804</v>
      </c>
    </row>
    <row r="21" spans="1:13" s="110" customFormat="1" ht="11.1" customHeight="1" x14ac:dyDescent="0.2">
      <c r="A21" s="422" t="s">
        <v>389</v>
      </c>
      <c r="B21" s="115">
        <v>47659</v>
      </c>
      <c r="C21" s="114">
        <v>24417</v>
      </c>
      <c r="D21" s="114">
        <v>23242</v>
      </c>
      <c r="E21" s="114">
        <v>34313</v>
      </c>
      <c r="F21" s="114">
        <v>13331</v>
      </c>
      <c r="G21" s="114">
        <v>5943</v>
      </c>
      <c r="H21" s="114">
        <v>14112</v>
      </c>
      <c r="I21" s="115">
        <v>16831</v>
      </c>
      <c r="J21" s="114">
        <v>11896</v>
      </c>
      <c r="K21" s="114">
        <v>4935</v>
      </c>
      <c r="L21" s="423">
        <v>2725</v>
      </c>
      <c r="M21" s="424">
        <v>3412</v>
      </c>
    </row>
    <row r="22" spans="1:13" ht="15" customHeight="1" x14ac:dyDescent="0.2">
      <c r="A22" s="422" t="s">
        <v>392</v>
      </c>
      <c r="B22" s="115">
        <v>47375</v>
      </c>
      <c r="C22" s="114">
        <v>24281</v>
      </c>
      <c r="D22" s="114">
        <v>23094</v>
      </c>
      <c r="E22" s="114">
        <v>33984</v>
      </c>
      <c r="F22" s="114">
        <v>13339</v>
      </c>
      <c r="G22" s="114">
        <v>5634</v>
      </c>
      <c r="H22" s="114">
        <v>14227</v>
      </c>
      <c r="I22" s="115">
        <v>16676</v>
      </c>
      <c r="J22" s="114">
        <v>11792</v>
      </c>
      <c r="K22" s="114">
        <v>4884</v>
      </c>
      <c r="L22" s="423">
        <v>3305</v>
      </c>
      <c r="M22" s="424">
        <v>3616</v>
      </c>
    </row>
    <row r="23" spans="1:13" ht="11.1" customHeight="1" x14ac:dyDescent="0.2">
      <c r="A23" s="422" t="s">
        <v>387</v>
      </c>
      <c r="B23" s="115">
        <v>47696</v>
      </c>
      <c r="C23" s="114">
        <v>24586</v>
      </c>
      <c r="D23" s="114">
        <v>23110</v>
      </c>
      <c r="E23" s="114">
        <v>34081</v>
      </c>
      <c r="F23" s="114">
        <v>13542</v>
      </c>
      <c r="G23" s="114">
        <v>5424</v>
      </c>
      <c r="H23" s="114">
        <v>14465</v>
      </c>
      <c r="I23" s="115">
        <v>16683</v>
      </c>
      <c r="J23" s="114">
        <v>11749</v>
      </c>
      <c r="K23" s="114">
        <v>4934</v>
      </c>
      <c r="L23" s="423">
        <v>3539</v>
      </c>
      <c r="M23" s="424">
        <v>3221</v>
      </c>
    </row>
    <row r="24" spans="1:13" ht="11.1" customHeight="1" x14ac:dyDescent="0.2">
      <c r="A24" s="422" t="s">
        <v>388</v>
      </c>
      <c r="B24" s="115">
        <v>48491</v>
      </c>
      <c r="C24" s="114">
        <v>25082</v>
      </c>
      <c r="D24" s="114">
        <v>23409</v>
      </c>
      <c r="E24" s="114">
        <v>34367</v>
      </c>
      <c r="F24" s="114">
        <v>13631</v>
      </c>
      <c r="G24" s="114">
        <v>6045</v>
      </c>
      <c r="H24" s="114">
        <v>14635</v>
      </c>
      <c r="I24" s="115">
        <v>16766</v>
      </c>
      <c r="J24" s="114">
        <v>11710</v>
      </c>
      <c r="K24" s="114">
        <v>5056</v>
      </c>
      <c r="L24" s="423">
        <v>4931</v>
      </c>
      <c r="M24" s="424">
        <v>4245</v>
      </c>
    </row>
    <row r="25" spans="1:13" s="110" customFormat="1" ht="11.1" customHeight="1" x14ac:dyDescent="0.2">
      <c r="A25" s="422" t="s">
        <v>389</v>
      </c>
      <c r="B25" s="115">
        <v>47677</v>
      </c>
      <c r="C25" s="114">
        <v>24394</v>
      </c>
      <c r="D25" s="114">
        <v>23283</v>
      </c>
      <c r="E25" s="114">
        <v>33682</v>
      </c>
      <c r="F25" s="114">
        <v>13503</v>
      </c>
      <c r="G25" s="114">
        <v>5748</v>
      </c>
      <c r="H25" s="114">
        <v>14676</v>
      </c>
      <c r="I25" s="115">
        <v>16403</v>
      </c>
      <c r="J25" s="114">
        <v>11438</v>
      </c>
      <c r="K25" s="114">
        <v>4965</v>
      </c>
      <c r="L25" s="423">
        <v>2565</v>
      </c>
      <c r="M25" s="424">
        <v>3326</v>
      </c>
    </row>
    <row r="26" spans="1:13" ht="15" customHeight="1" x14ac:dyDescent="0.2">
      <c r="A26" s="422" t="s">
        <v>393</v>
      </c>
      <c r="B26" s="115">
        <v>47822</v>
      </c>
      <c r="C26" s="114">
        <v>24487</v>
      </c>
      <c r="D26" s="114">
        <v>23335</v>
      </c>
      <c r="E26" s="114">
        <v>33623</v>
      </c>
      <c r="F26" s="114">
        <v>13703</v>
      </c>
      <c r="G26" s="114">
        <v>5557</v>
      </c>
      <c r="H26" s="114">
        <v>14938</v>
      </c>
      <c r="I26" s="115">
        <v>16205</v>
      </c>
      <c r="J26" s="114">
        <v>11341</v>
      </c>
      <c r="K26" s="114">
        <v>4864</v>
      </c>
      <c r="L26" s="423">
        <v>3343</v>
      </c>
      <c r="M26" s="424">
        <v>3283</v>
      </c>
    </row>
    <row r="27" spans="1:13" ht="11.1" customHeight="1" x14ac:dyDescent="0.2">
      <c r="A27" s="422" t="s">
        <v>387</v>
      </c>
      <c r="B27" s="115">
        <v>48361</v>
      </c>
      <c r="C27" s="114">
        <v>24910</v>
      </c>
      <c r="D27" s="114">
        <v>23451</v>
      </c>
      <c r="E27" s="114">
        <v>33799</v>
      </c>
      <c r="F27" s="114">
        <v>14062</v>
      </c>
      <c r="G27" s="114">
        <v>5472</v>
      </c>
      <c r="H27" s="114">
        <v>15218</v>
      </c>
      <c r="I27" s="115">
        <v>16478</v>
      </c>
      <c r="J27" s="114">
        <v>11491</v>
      </c>
      <c r="K27" s="114">
        <v>4987</v>
      </c>
      <c r="L27" s="423">
        <v>3452</v>
      </c>
      <c r="M27" s="424">
        <v>2928</v>
      </c>
    </row>
    <row r="28" spans="1:13" ht="11.1" customHeight="1" x14ac:dyDescent="0.2">
      <c r="A28" s="422" t="s">
        <v>388</v>
      </c>
      <c r="B28" s="115">
        <v>49257</v>
      </c>
      <c r="C28" s="114">
        <v>25382</v>
      </c>
      <c r="D28" s="114">
        <v>23875</v>
      </c>
      <c r="E28" s="114">
        <v>34905</v>
      </c>
      <c r="F28" s="114">
        <v>14287</v>
      </c>
      <c r="G28" s="114">
        <v>5956</v>
      </c>
      <c r="H28" s="114">
        <v>15373</v>
      </c>
      <c r="I28" s="115">
        <v>16662</v>
      </c>
      <c r="J28" s="114">
        <v>11544</v>
      </c>
      <c r="K28" s="114">
        <v>5118</v>
      </c>
      <c r="L28" s="423">
        <v>4583</v>
      </c>
      <c r="M28" s="424">
        <v>3929</v>
      </c>
    </row>
    <row r="29" spans="1:13" s="110" customFormat="1" ht="11.1" customHeight="1" x14ac:dyDescent="0.2">
      <c r="A29" s="422" t="s">
        <v>389</v>
      </c>
      <c r="B29" s="115">
        <v>48646</v>
      </c>
      <c r="C29" s="114">
        <v>24807</v>
      </c>
      <c r="D29" s="114">
        <v>23839</v>
      </c>
      <c r="E29" s="114">
        <v>34414</v>
      </c>
      <c r="F29" s="114">
        <v>14212</v>
      </c>
      <c r="G29" s="114">
        <v>5740</v>
      </c>
      <c r="H29" s="114">
        <v>15415</v>
      </c>
      <c r="I29" s="115">
        <v>16541</v>
      </c>
      <c r="J29" s="114">
        <v>11447</v>
      </c>
      <c r="K29" s="114">
        <v>5094</v>
      </c>
      <c r="L29" s="423">
        <v>2685</v>
      </c>
      <c r="M29" s="424">
        <v>3330</v>
      </c>
    </row>
    <row r="30" spans="1:13" ht="15" customHeight="1" x14ac:dyDescent="0.2">
      <c r="A30" s="422" t="s">
        <v>394</v>
      </c>
      <c r="B30" s="115">
        <v>49125</v>
      </c>
      <c r="C30" s="114">
        <v>25083</v>
      </c>
      <c r="D30" s="114">
        <v>24042</v>
      </c>
      <c r="E30" s="114">
        <v>34550</v>
      </c>
      <c r="F30" s="114">
        <v>14557</v>
      </c>
      <c r="G30" s="114">
        <v>5686</v>
      </c>
      <c r="H30" s="114">
        <v>15597</v>
      </c>
      <c r="I30" s="115">
        <v>16328</v>
      </c>
      <c r="J30" s="114">
        <v>11273</v>
      </c>
      <c r="K30" s="114">
        <v>5055</v>
      </c>
      <c r="L30" s="423">
        <v>3936</v>
      </c>
      <c r="M30" s="424">
        <v>3489</v>
      </c>
    </row>
    <row r="31" spans="1:13" ht="11.1" customHeight="1" x14ac:dyDescent="0.2">
      <c r="A31" s="422" t="s">
        <v>387</v>
      </c>
      <c r="B31" s="115">
        <v>49738</v>
      </c>
      <c r="C31" s="114">
        <v>25493</v>
      </c>
      <c r="D31" s="114">
        <v>24245</v>
      </c>
      <c r="E31" s="114">
        <v>34769</v>
      </c>
      <c r="F31" s="114">
        <v>14953</v>
      </c>
      <c r="G31" s="114">
        <v>5503</v>
      </c>
      <c r="H31" s="114">
        <v>15986</v>
      </c>
      <c r="I31" s="115">
        <v>16447</v>
      </c>
      <c r="J31" s="114">
        <v>11389</v>
      </c>
      <c r="K31" s="114">
        <v>5058</v>
      </c>
      <c r="L31" s="423">
        <v>3465</v>
      </c>
      <c r="M31" s="424">
        <v>3004</v>
      </c>
    </row>
    <row r="32" spans="1:13" ht="11.1" customHeight="1" x14ac:dyDescent="0.2">
      <c r="A32" s="422" t="s">
        <v>388</v>
      </c>
      <c r="B32" s="115">
        <v>51043</v>
      </c>
      <c r="C32" s="114">
        <v>26328</v>
      </c>
      <c r="D32" s="114">
        <v>24715</v>
      </c>
      <c r="E32" s="114">
        <v>35819</v>
      </c>
      <c r="F32" s="114">
        <v>15210</v>
      </c>
      <c r="G32" s="114">
        <v>6057</v>
      </c>
      <c r="H32" s="114">
        <v>16285</v>
      </c>
      <c r="I32" s="115">
        <v>16275</v>
      </c>
      <c r="J32" s="114">
        <v>11131</v>
      </c>
      <c r="K32" s="114">
        <v>5144</v>
      </c>
      <c r="L32" s="423">
        <v>5069</v>
      </c>
      <c r="M32" s="424">
        <v>4149</v>
      </c>
    </row>
    <row r="33" spans="1:13" s="110" customFormat="1" ht="11.1" customHeight="1" x14ac:dyDescent="0.2">
      <c r="A33" s="422" t="s">
        <v>389</v>
      </c>
      <c r="B33" s="115">
        <v>50522</v>
      </c>
      <c r="C33" s="114">
        <v>25826</v>
      </c>
      <c r="D33" s="114">
        <v>24696</v>
      </c>
      <c r="E33" s="114">
        <v>35405</v>
      </c>
      <c r="F33" s="114">
        <v>15105</v>
      </c>
      <c r="G33" s="114">
        <v>5898</v>
      </c>
      <c r="H33" s="114">
        <v>16350</v>
      </c>
      <c r="I33" s="115">
        <v>16194</v>
      </c>
      <c r="J33" s="114">
        <v>11032</v>
      </c>
      <c r="K33" s="114">
        <v>5162</v>
      </c>
      <c r="L33" s="423">
        <v>2909</v>
      </c>
      <c r="M33" s="424">
        <v>3560</v>
      </c>
    </row>
    <row r="34" spans="1:13" ht="15" customHeight="1" x14ac:dyDescent="0.2">
      <c r="A34" s="422" t="s">
        <v>395</v>
      </c>
      <c r="B34" s="115">
        <v>50965</v>
      </c>
      <c r="C34" s="114">
        <v>26176</v>
      </c>
      <c r="D34" s="114">
        <v>24789</v>
      </c>
      <c r="E34" s="114">
        <v>35576</v>
      </c>
      <c r="F34" s="114">
        <v>15379</v>
      </c>
      <c r="G34" s="114">
        <v>5769</v>
      </c>
      <c r="H34" s="114">
        <v>16648</v>
      </c>
      <c r="I34" s="115">
        <v>16000</v>
      </c>
      <c r="J34" s="114">
        <v>10869</v>
      </c>
      <c r="K34" s="114">
        <v>5131</v>
      </c>
      <c r="L34" s="423">
        <v>4018</v>
      </c>
      <c r="M34" s="424">
        <v>3722</v>
      </c>
    </row>
    <row r="35" spans="1:13" ht="11.1" customHeight="1" x14ac:dyDescent="0.2">
      <c r="A35" s="422" t="s">
        <v>387</v>
      </c>
      <c r="B35" s="115">
        <v>51379</v>
      </c>
      <c r="C35" s="114">
        <v>26571</v>
      </c>
      <c r="D35" s="114">
        <v>24808</v>
      </c>
      <c r="E35" s="114">
        <v>35645</v>
      </c>
      <c r="F35" s="114">
        <v>15730</v>
      </c>
      <c r="G35" s="114">
        <v>5552</v>
      </c>
      <c r="H35" s="114">
        <v>16950</v>
      </c>
      <c r="I35" s="115">
        <v>16267</v>
      </c>
      <c r="J35" s="114">
        <v>11011</v>
      </c>
      <c r="K35" s="114">
        <v>5256</v>
      </c>
      <c r="L35" s="423">
        <v>3774</v>
      </c>
      <c r="M35" s="424">
        <v>3335</v>
      </c>
    </row>
    <row r="36" spans="1:13" ht="11.1" customHeight="1" x14ac:dyDescent="0.2">
      <c r="A36" s="422" t="s">
        <v>388</v>
      </c>
      <c r="B36" s="115">
        <v>52373</v>
      </c>
      <c r="C36" s="114">
        <v>27173</v>
      </c>
      <c r="D36" s="114">
        <v>25200</v>
      </c>
      <c r="E36" s="114">
        <v>36455</v>
      </c>
      <c r="F36" s="114">
        <v>15917</v>
      </c>
      <c r="G36" s="114">
        <v>6169</v>
      </c>
      <c r="H36" s="114">
        <v>17174</v>
      </c>
      <c r="I36" s="115">
        <v>16324</v>
      </c>
      <c r="J36" s="114">
        <v>10917</v>
      </c>
      <c r="K36" s="114">
        <v>5407</v>
      </c>
      <c r="L36" s="423">
        <v>5229</v>
      </c>
      <c r="M36" s="424">
        <v>4438</v>
      </c>
    </row>
    <row r="37" spans="1:13" s="110" customFormat="1" ht="11.1" customHeight="1" x14ac:dyDescent="0.2">
      <c r="A37" s="422" t="s">
        <v>389</v>
      </c>
      <c r="B37" s="115">
        <v>51840</v>
      </c>
      <c r="C37" s="114">
        <v>26599</v>
      </c>
      <c r="D37" s="114">
        <v>25241</v>
      </c>
      <c r="E37" s="114">
        <v>36132</v>
      </c>
      <c r="F37" s="114">
        <v>15708</v>
      </c>
      <c r="G37" s="114">
        <v>6023</v>
      </c>
      <c r="H37" s="114">
        <v>17199</v>
      </c>
      <c r="I37" s="115">
        <v>16248</v>
      </c>
      <c r="J37" s="114">
        <v>10908</v>
      </c>
      <c r="K37" s="114">
        <v>5340</v>
      </c>
      <c r="L37" s="423">
        <v>3136</v>
      </c>
      <c r="M37" s="424">
        <v>3770</v>
      </c>
    </row>
    <row r="38" spans="1:13" ht="15" customHeight="1" x14ac:dyDescent="0.2">
      <c r="A38" s="425" t="s">
        <v>396</v>
      </c>
      <c r="B38" s="115">
        <v>51816</v>
      </c>
      <c r="C38" s="114">
        <v>26724</v>
      </c>
      <c r="D38" s="114">
        <v>25092</v>
      </c>
      <c r="E38" s="114">
        <v>35990</v>
      </c>
      <c r="F38" s="114">
        <v>15826</v>
      </c>
      <c r="G38" s="114">
        <v>5816</v>
      </c>
      <c r="H38" s="114">
        <v>17316</v>
      </c>
      <c r="I38" s="115">
        <v>16001</v>
      </c>
      <c r="J38" s="114">
        <v>10768</v>
      </c>
      <c r="K38" s="114">
        <v>5233</v>
      </c>
      <c r="L38" s="423">
        <v>4371</v>
      </c>
      <c r="M38" s="424">
        <v>4441</v>
      </c>
    </row>
    <row r="39" spans="1:13" ht="11.1" customHeight="1" x14ac:dyDescent="0.2">
      <c r="A39" s="422" t="s">
        <v>387</v>
      </c>
      <c r="B39" s="115">
        <v>52327</v>
      </c>
      <c r="C39" s="114">
        <v>27279</v>
      </c>
      <c r="D39" s="114">
        <v>25048</v>
      </c>
      <c r="E39" s="114">
        <v>36140</v>
      </c>
      <c r="F39" s="114">
        <v>16187</v>
      </c>
      <c r="G39" s="114">
        <v>5616</v>
      </c>
      <c r="H39" s="114">
        <v>17675</v>
      </c>
      <c r="I39" s="115">
        <v>16421</v>
      </c>
      <c r="J39" s="114">
        <v>11066</v>
      </c>
      <c r="K39" s="114">
        <v>5355</v>
      </c>
      <c r="L39" s="423">
        <v>3949</v>
      </c>
      <c r="M39" s="424">
        <v>3539</v>
      </c>
    </row>
    <row r="40" spans="1:13" ht="11.1" customHeight="1" x14ac:dyDescent="0.2">
      <c r="A40" s="425" t="s">
        <v>388</v>
      </c>
      <c r="B40" s="115">
        <v>53466</v>
      </c>
      <c r="C40" s="114">
        <v>28006</v>
      </c>
      <c r="D40" s="114">
        <v>25460</v>
      </c>
      <c r="E40" s="114">
        <v>37020</v>
      </c>
      <c r="F40" s="114">
        <v>16446</v>
      </c>
      <c r="G40" s="114">
        <v>6330</v>
      </c>
      <c r="H40" s="114">
        <v>17871</v>
      </c>
      <c r="I40" s="115">
        <v>16497</v>
      </c>
      <c r="J40" s="114">
        <v>10968</v>
      </c>
      <c r="K40" s="114">
        <v>5529</v>
      </c>
      <c r="L40" s="423">
        <v>5372</v>
      </c>
      <c r="M40" s="424">
        <v>4419</v>
      </c>
    </row>
    <row r="41" spans="1:13" s="110" customFormat="1" ht="11.1" customHeight="1" x14ac:dyDescent="0.2">
      <c r="A41" s="422" t="s">
        <v>389</v>
      </c>
      <c r="B41" s="115">
        <v>53013</v>
      </c>
      <c r="C41" s="114">
        <v>27552</v>
      </c>
      <c r="D41" s="114">
        <v>25461</v>
      </c>
      <c r="E41" s="114">
        <v>36727</v>
      </c>
      <c r="F41" s="114">
        <v>16286</v>
      </c>
      <c r="G41" s="114">
        <v>6146</v>
      </c>
      <c r="H41" s="114">
        <v>17888</v>
      </c>
      <c r="I41" s="115">
        <v>16375</v>
      </c>
      <c r="J41" s="114">
        <v>10873</v>
      </c>
      <c r="K41" s="114">
        <v>5502</v>
      </c>
      <c r="L41" s="423">
        <v>3548</v>
      </c>
      <c r="M41" s="424">
        <v>4089</v>
      </c>
    </row>
    <row r="42" spans="1:13" ht="15" customHeight="1" x14ac:dyDescent="0.2">
      <c r="A42" s="422" t="s">
        <v>397</v>
      </c>
      <c r="B42" s="115">
        <v>53315</v>
      </c>
      <c r="C42" s="114">
        <v>27934</v>
      </c>
      <c r="D42" s="114">
        <v>25381</v>
      </c>
      <c r="E42" s="114">
        <v>36685</v>
      </c>
      <c r="F42" s="114">
        <v>16630</v>
      </c>
      <c r="G42" s="114">
        <v>6039</v>
      </c>
      <c r="H42" s="114">
        <v>18029</v>
      </c>
      <c r="I42" s="115">
        <v>16157</v>
      </c>
      <c r="J42" s="114">
        <v>10690</v>
      </c>
      <c r="K42" s="114">
        <v>5467</v>
      </c>
      <c r="L42" s="423">
        <v>4583</v>
      </c>
      <c r="M42" s="424">
        <v>4272</v>
      </c>
    </row>
    <row r="43" spans="1:13" ht="11.1" customHeight="1" x14ac:dyDescent="0.2">
      <c r="A43" s="422" t="s">
        <v>387</v>
      </c>
      <c r="B43" s="115">
        <v>53870</v>
      </c>
      <c r="C43" s="114">
        <v>28536</v>
      </c>
      <c r="D43" s="114">
        <v>25334</v>
      </c>
      <c r="E43" s="114">
        <v>36880</v>
      </c>
      <c r="F43" s="114">
        <v>16990</v>
      </c>
      <c r="G43" s="114">
        <v>5857</v>
      </c>
      <c r="H43" s="114">
        <v>18378</v>
      </c>
      <c r="I43" s="115">
        <v>16575</v>
      </c>
      <c r="J43" s="114">
        <v>10926</v>
      </c>
      <c r="K43" s="114">
        <v>5649</v>
      </c>
      <c r="L43" s="423">
        <v>4563</v>
      </c>
      <c r="M43" s="424">
        <v>4041</v>
      </c>
    </row>
    <row r="44" spans="1:13" ht="11.1" customHeight="1" x14ac:dyDescent="0.2">
      <c r="A44" s="422" t="s">
        <v>388</v>
      </c>
      <c r="B44" s="115">
        <v>55129</v>
      </c>
      <c r="C44" s="114">
        <v>29274</v>
      </c>
      <c r="D44" s="114">
        <v>25855</v>
      </c>
      <c r="E44" s="114">
        <v>37984</v>
      </c>
      <c r="F44" s="114">
        <v>17145</v>
      </c>
      <c r="G44" s="114">
        <v>6660</v>
      </c>
      <c r="H44" s="114">
        <v>18544</v>
      </c>
      <c r="I44" s="115">
        <v>16547</v>
      </c>
      <c r="J44" s="114">
        <v>10715</v>
      </c>
      <c r="K44" s="114">
        <v>5832</v>
      </c>
      <c r="L44" s="423">
        <v>6148</v>
      </c>
      <c r="M44" s="424">
        <v>5017</v>
      </c>
    </row>
    <row r="45" spans="1:13" s="110" customFormat="1" ht="11.1" customHeight="1" x14ac:dyDescent="0.2">
      <c r="A45" s="422" t="s">
        <v>389</v>
      </c>
      <c r="B45" s="115">
        <v>54720</v>
      </c>
      <c r="C45" s="114">
        <v>28684</v>
      </c>
      <c r="D45" s="114">
        <v>26036</v>
      </c>
      <c r="E45" s="114">
        <v>37715</v>
      </c>
      <c r="F45" s="114">
        <v>17005</v>
      </c>
      <c r="G45" s="114">
        <v>6530</v>
      </c>
      <c r="H45" s="114">
        <v>18591</v>
      </c>
      <c r="I45" s="115">
        <v>16489</v>
      </c>
      <c r="J45" s="114">
        <v>10658</v>
      </c>
      <c r="K45" s="114">
        <v>5831</v>
      </c>
      <c r="L45" s="423">
        <v>3980</v>
      </c>
      <c r="M45" s="424">
        <v>4436</v>
      </c>
    </row>
    <row r="46" spans="1:13" ht="15" customHeight="1" x14ac:dyDescent="0.2">
      <c r="A46" s="422" t="s">
        <v>398</v>
      </c>
      <c r="B46" s="115">
        <v>54659</v>
      </c>
      <c r="C46" s="114">
        <v>28878</v>
      </c>
      <c r="D46" s="114">
        <v>25781</v>
      </c>
      <c r="E46" s="114">
        <v>37577</v>
      </c>
      <c r="F46" s="114">
        <v>17082</v>
      </c>
      <c r="G46" s="114">
        <v>6387</v>
      </c>
      <c r="H46" s="114">
        <v>18590</v>
      </c>
      <c r="I46" s="115">
        <v>16223</v>
      </c>
      <c r="J46" s="114">
        <v>10449</v>
      </c>
      <c r="K46" s="114">
        <v>5774</v>
      </c>
      <c r="L46" s="423">
        <v>4766</v>
      </c>
      <c r="M46" s="424">
        <v>4670</v>
      </c>
    </row>
    <row r="47" spans="1:13" ht="11.1" customHeight="1" x14ac:dyDescent="0.2">
      <c r="A47" s="422" t="s">
        <v>387</v>
      </c>
      <c r="B47" s="115">
        <v>54921</v>
      </c>
      <c r="C47" s="114">
        <v>29183</v>
      </c>
      <c r="D47" s="114">
        <v>25738</v>
      </c>
      <c r="E47" s="114">
        <v>37652</v>
      </c>
      <c r="F47" s="114">
        <v>17269</v>
      </c>
      <c r="G47" s="114">
        <v>6159</v>
      </c>
      <c r="H47" s="114">
        <v>18827</v>
      </c>
      <c r="I47" s="115">
        <v>16392</v>
      </c>
      <c r="J47" s="114">
        <v>10487</v>
      </c>
      <c r="K47" s="114">
        <v>5905</v>
      </c>
      <c r="L47" s="423">
        <v>4489</v>
      </c>
      <c r="M47" s="424">
        <v>4306</v>
      </c>
    </row>
    <row r="48" spans="1:13" ht="11.1" customHeight="1" x14ac:dyDescent="0.2">
      <c r="A48" s="422" t="s">
        <v>388</v>
      </c>
      <c r="B48" s="115">
        <v>56114</v>
      </c>
      <c r="C48" s="114">
        <v>29812</v>
      </c>
      <c r="D48" s="114">
        <v>26302</v>
      </c>
      <c r="E48" s="114">
        <v>38483</v>
      </c>
      <c r="F48" s="114">
        <v>17631</v>
      </c>
      <c r="G48" s="114">
        <v>6777</v>
      </c>
      <c r="H48" s="114">
        <v>19095</v>
      </c>
      <c r="I48" s="115">
        <v>16550</v>
      </c>
      <c r="J48" s="114">
        <v>10362</v>
      </c>
      <c r="K48" s="114">
        <v>6188</v>
      </c>
      <c r="L48" s="423">
        <v>5897</v>
      </c>
      <c r="M48" s="424">
        <v>4924</v>
      </c>
    </row>
    <row r="49" spans="1:17" s="110" customFormat="1" ht="11.1" customHeight="1" x14ac:dyDescent="0.2">
      <c r="A49" s="422" t="s">
        <v>389</v>
      </c>
      <c r="B49" s="115">
        <v>55466</v>
      </c>
      <c r="C49" s="114">
        <v>29093</v>
      </c>
      <c r="D49" s="114">
        <v>26373</v>
      </c>
      <c r="E49" s="114">
        <v>37943</v>
      </c>
      <c r="F49" s="114">
        <v>17523</v>
      </c>
      <c r="G49" s="114">
        <v>6613</v>
      </c>
      <c r="H49" s="114">
        <v>19082</v>
      </c>
      <c r="I49" s="115">
        <v>16470</v>
      </c>
      <c r="J49" s="114">
        <v>10353</v>
      </c>
      <c r="K49" s="114">
        <v>6117</v>
      </c>
      <c r="L49" s="423">
        <v>3696</v>
      </c>
      <c r="M49" s="424">
        <v>4364</v>
      </c>
    </row>
    <row r="50" spans="1:17" ht="15" customHeight="1" x14ac:dyDescent="0.2">
      <c r="A50" s="422" t="s">
        <v>399</v>
      </c>
      <c r="B50" s="143">
        <v>55702</v>
      </c>
      <c r="C50" s="144">
        <v>29319</v>
      </c>
      <c r="D50" s="144">
        <v>26383</v>
      </c>
      <c r="E50" s="144">
        <v>38033</v>
      </c>
      <c r="F50" s="144">
        <v>17669</v>
      </c>
      <c r="G50" s="144">
        <v>6382</v>
      </c>
      <c r="H50" s="144">
        <v>19191</v>
      </c>
      <c r="I50" s="143">
        <v>16101</v>
      </c>
      <c r="J50" s="144">
        <v>10169</v>
      </c>
      <c r="K50" s="144">
        <v>5932</v>
      </c>
      <c r="L50" s="426">
        <v>5422</v>
      </c>
      <c r="M50" s="427">
        <v>5160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1.9081944419034378</v>
      </c>
      <c r="C6" s="480">
        <f>'Tabelle 3.3'!J11</f>
        <v>-0.75201873882759041</v>
      </c>
      <c r="D6" s="481">
        <f t="shared" ref="D6:E9" si="0">IF(OR(AND(B6&gt;=-50,B6&lt;=50),ISNUMBER(B6)=FALSE),B6,"")</f>
        <v>1.9081944419034378</v>
      </c>
      <c r="E6" s="481">
        <f t="shared" si="0"/>
        <v>-0.75201873882759041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1.9081944419034378</v>
      </c>
      <c r="C14" s="480">
        <f>'Tabelle 3.3'!J11</f>
        <v>-0.75201873882759041</v>
      </c>
      <c r="D14" s="481">
        <f>IF(OR(AND(B14&gt;=-50,B14&lt;=50),ISNUMBER(B14)=FALSE),B14,"")</f>
        <v>1.9081944419034378</v>
      </c>
      <c r="E14" s="481">
        <f>IF(OR(AND(C14&gt;=-50,C14&lt;=50),ISNUMBER(C14)=FALSE),C14,"")</f>
        <v>-0.75201873882759041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12</v>
      </c>
      <c r="C15" s="480">
        <f>'Tabelle 3.3'!J12</f>
        <v>13.043478260869565</v>
      </c>
      <c r="D15" s="481">
        <f t="shared" ref="D15:E45" si="3">IF(OR(AND(B15&gt;=-50,B15&lt;=50),ISNUMBER(B15)=FALSE),B15,"")</f>
        <v>12</v>
      </c>
      <c r="E15" s="481">
        <f t="shared" si="3"/>
        <v>13.043478260869565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5.2684903748733536</v>
      </c>
      <c r="C16" s="480">
        <f>'Tabelle 3.3'!J13</f>
        <v>-5.2631578947368425</v>
      </c>
      <c r="D16" s="481">
        <f t="shared" si="3"/>
        <v>5.2684903748733536</v>
      </c>
      <c r="E16" s="481">
        <f t="shared" si="3"/>
        <v>-5.2631578947368425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-0.20118796704349493</v>
      </c>
      <c r="C17" s="480">
        <f>'Tabelle 3.3'!J14</f>
        <v>-2.9197080291970803</v>
      </c>
      <c r="D17" s="481">
        <f t="shared" si="3"/>
        <v>-0.20118796704349493</v>
      </c>
      <c r="E17" s="481">
        <f t="shared" si="3"/>
        <v>-2.9197080291970803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6.7497850386930356</v>
      </c>
      <c r="C18" s="480">
        <f>'Tabelle 3.3'!J15</f>
        <v>1.4038876889848813</v>
      </c>
      <c r="D18" s="481">
        <f t="shared" si="3"/>
        <v>6.7497850386930356</v>
      </c>
      <c r="E18" s="481">
        <f t="shared" si="3"/>
        <v>1.4038876889848813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-3.2976670759515874</v>
      </c>
      <c r="C19" s="480">
        <f>'Tabelle 3.3'!J16</f>
        <v>-9.9833610648918469</v>
      </c>
      <c r="D19" s="481">
        <f t="shared" si="3"/>
        <v>-3.2976670759515874</v>
      </c>
      <c r="E19" s="481">
        <f t="shared" si="3"/>
        <v>-9.9833610648918469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0.41476565740356697</v>
      </c>
      <c r="C20" s="480">
        <f>'Tabelle 3.3'!J17</f>
        <v>-0.85470085470085466</v>
      </c>
      <c r="D20" s="481">
        <f t="shared" si="3"/>
        <v>0.41476565740356697</v>
      </c>
      <c r="E20" s="481">
        <f t="shared" si="3"/>
        <v>-0.85470085470085466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2.0528382720456979</v>
      </c>
      <c r="C21" s="480">
        <f>'Tabelle 3.3'!J18</f>
        <v>-0.57416267942583732</v>
      </c>
      <c r="D21" s="481">
        <f t="shared" si="3"/>
        <v>2.0528382720456979</v>
      </c>
      <c r="E21" s="481">
        <f t="shared" si="3"/>
        <v>-0.57416267942583732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3.1014338821030272</v>
      </c>
      <c r="C22" s="480">
        <f>'Tabelle 3.3'!J19</f>
        <v>-1.3199027440083362</v>
      </c>
      <c r="D22" s="481">
        <f t="shared" si="3"/>
        <v>3.1014338821030272</v>
      </c>
      <c r="E22" s="481">
        <f t="shared" si="3"/>
        <v>-1.3199027440083362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3.9668700959023542</v>
      </c>
      <c r="C23" s="480">
        <f>'Tabelle 3.3'!J20</f>
        <v>5.6629834254143647</v>
      </c>
      <c r="D23" s="481">
        <f t="shared" si="3"/>
        <v>3.9668700959023542</v>
      </c>
      <c r="E23" s="481">
        <f t="shared" si="3"/>
        <v>5.6629834254143647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-3.4623217922606924</v>
      </c>
      <c r="C24" s="480">
        <f>'Tabelle 3.3'!J21</f>
        <v>-7.4487895716945998</v>
      </c>
      <c r="D24" s="481">
        <f t="shared" si="3"/>
        <v>-3.4623217922606924</v>
      </c>
      <c r="E24" s="481">
        <f t="shared" si="3"/>
        <v>-7.4487895716945998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10.062111801242237</v>
      </c>
      <c r="C25" s="480">
        <f>'Tabelle 3.3'!J22</f>
        <v>-7.2100313479623823</v>
      </c>
      <c r="D25" s="481">
        <f t="shared" si="3"/>
        <v>10.062111801242237</v>
      </c>
      <c r="E25" s="481">
        <f t="shared" si="3"/>
        <v>-7.2100313479623823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1.2479201331114809</v>
      </c>
      <c r="C26" s="480">
        <f>'Tabelle 3.3'!J23</f>
        <v>-6.7873303167420813</v>
      </c>
      <c r="D26" s="481">
        <f t="shared" si="3"/>
        <v>1.2479201331114809</v>
      </c>
      <c r="E26" s="481">
        <f t="shared" si="3"/>
        <v>-6.7873303167420813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0.90285301552907182</v>
      </c>
      <c r="C27" s="480">
        <f>'Tabelle 3.3'!J24</f>
        <v>-2.1721641190667738</v>
      </c>
      <c r="D27" s="481">
        <f t="shared" si="3"/>
        <v>0.90285301552907182</v>
      </c>
      <c r="E27" s="481">
        <f t="shared" si="3"/>
        <v>-2.1721641190667738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3.0256410256410255</v>
      </c>
      <c r="C28" s="480">
        <f>'Tabelle 3.3'!J25</f>
        <v>11.301115241635689</v>
      </c>
      <c r="D28" s="481">
        <f t="shared" si="3"/>
        <v>3.0256410256410255</v>
      </c>
      <c r="E28" s="481">
        <f t="shared" si="3"/>
        <v>11.301115241635689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-10.720562390158172</v>
      </c>
      <c r="C29" s="480">
        <f>'Tabelle 3.3'!J26</f>
        <v>-22.522522522522522</v>
      </c>
      <c r="D29" s="481">
        <f t="shared" si="3"/>
        <v>-10.720562390158172</v>
      </c>
      <c r="E29" s="481">
        <f t="shared" si="3"/>
        <v>-22.522522522522522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3.2920353982300883</v>
      </c>
      <c r="C30" s="480">
        <f>'Tabelle 3.3'!J27</f>
        <v>1.2345679012345678</v>
      </c>
      <c r="D30" s="481">
        <f t="shared" si="3"/>
        <v>3.2920353982300883</v>
      </c>
      <c r="E30" s="481">
        <f t="shared" si="3"/>
        <v>1.2345679012345678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0.5402485143165856</v>
      </c>
      <c r="C31" s="480">
        <f>'Tabelle 3.3'!J28</f>
        <v>-2.5396825396825395</v>
      </c>
      <c r="D31" s="481">
        <f t="shared" si="3"/>
        <v>0.5402485143165856</v>
      </c>
      <c r="E31" s="481">
        <f t="shared" si="3"/>
        <v>-2.5396825396825395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2.6634827332843498</v>
      </c>
      <c r="C32" s="480">
        <f>'Tabelle 3.3'!J29</f>
        <v>-0.2857142857142857</v>
      </c>
      <c r="D32" s="481">
        <f t="shared" si="3"/>
        <v>2.6634827332843498</v>
      </c>
      <c r="E32" s="481">
        <f t="shared" si="3"/>
        <v>-0.2857142857142857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5.6737588652482271</v>
      </c>
      <c r="C33" s="480">
        <f>'Tabelle 3.3'!J30</f>
        <v>-1.2690355329949239</v>
      </c>
      <c r="D33" s="481">
        <f t="shared" si="3"/>
        <v>5.6737588652482271</v>
      </c>
      <c r="E33" s="481">
        <f t="shared" si="3"/>
        <v>-1.2690355329949239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1.0384615384615385</v>
      </c>
      <c r="C34" s="480">
        <f>'Tabelle 3.3'!J31</f>
        <v>-0.3964757709251101</v>
      </c>
      <c r="D34" s="481">
        <f t="shared" si="3"/>
        <v>1.0384615384615385</v>
      </c>
      <c r="E34" s="481">
        <f t="shared" si="3"/>
        <v>-0.3964757709251101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12</v>
      </c>
      <c r="C37" s="480">
        <f>'Tabelle 3.3'!J34</f>
        <v>13.043478260869565</v>
      </c>
      <c r="D37" s="481">
        <f t="shared" si="3"/>
        <v>12</v>
      </c>
      <c r="E37" s="481">
        <f t="shared" si="3"/>
        <v>13.043478260869565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0.85746167851060084</v>
      </c>
      <c r="C38" s="480">
        <f>'Tabelle 3.3'!J35</f>
        <v>-2.1405636817695326</v>
      </c>
      <c r="D38" s="481">
        <f t="shared" si="3"/>
        <v>0.85746167851060084</v>
      </c>
      <c r="E38" s="481">
        <f t="shared" si="3"/>
        <v>-2.1405636817695326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2.332229108783928</v>
      </c>
      <c r="C39" s="480">
        <f>'Tabelle 3.3'!J36</f>
        <v>-0.60236427979820795</v>
      </c>
      <c r="D39" s="481">
        <f t="shared" si="3"/>
        <v>2.332229108783928</v>
      </c>
      <c r="E39" s="481">
        <f t="shared" si="3"/>
        <v>-0.60236427979820795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2.332229108783928</v>
      </c>
      <c r="C45" s="480">
        <f>'Tabelle 3.3'!J36</f>
        <v>-0.60236427979820795</v>
      </c>
      <c r="D45" s="481">
        <f t="shared" si="3"/>
        <v>2.332229108783928</v>
      </c>
      <c r="E45" s="481">
        <f t="shared" si="3"/>
        <v>-0.60236427979820795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47822</v>
      </c>
      <c r="C51" s="487">
        <v>11341</v>
      </c>
      <c r="D51" s="487">
        <v>4864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48361</v>
      </c>
      <c r="C52" s="487">
        <v>11491</v>
      </c>
      <c r="D52" s="487">
        <v>4987</v>
      </c>
      <c r="E52" s="488">
        <f t="shared" ref="E52:G70" si="11">IF($A$51=37802,IF(COUNTBLANK(B$51:B$70)&gt;0,#N/A,B52/B$51*100),IF(COUNTBLANK(B$51:B$75)&gt;0,#N/A,B52/B$51*100))</f>
        <v>101.12709631550332</v>
      </c>
      <c r="F52" s="488">
        <f t="shared" si="11"/>
        <v>101.32263468829909</v>
      </c>
      <c r="G52" s="488">
        <f t="shared" si="11"/>
        <v>102.52878289473684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49257</v>
      </c>
      <c r="C53" s="487">
        <v>11544</v>
      </c>
      <c r="D53" s="487">
        <v>5118</v>
      </c>
      <c r="E53" s="488">
        <f t="shared" si="11"/>
        <v>103.00071096984651</v>
      </c>
      <c r="F53" s="488">
        <f t="shared" si="11"/>
        <v>101.78996561149812</v>
      </c>
      <c r="G53" s="488">
        <f t="shared" si="11"/>
        <v>105.22203947368421</v>
      </c>
      <c r="H53" s="489">
        <f>IF(ISERROR(L53)=TRUE,IF(MONTH(A53)=MONTH(MAX(A$51:A$75)),A53,""),"")</f>
        <v>41883</v>
      </c>
      <c r="I53" s="488">
        <f t="shared" si="12"/>
        <v>103.00071096984651</v>
      </c>
      <c r="J53" s="488">
        <f t="shared" si="10"/>
        <v>101.78996561149812</v>
      </c>
      <c r="K53" s="488">
        <f t="shared" si="10"/>
        <v>105.22203947368421</v>
      </c>
      <c r="L53" s="488" t="e">
        <f t="shared" si="13"/>
        <v>#N/A</v>
      </c>
    </row>
    <row r="54" spans="1:14" ht="15" customHeight="1" x14ac:dyDescent="0.2">
      <c r="A54" s="490" t="s">
        <v>462</v>
      </c>
      <c r="B54" s="487">
        <v>48646</v>
      </c>
      <c r="C54" s="487">
        <v>11447</v>
      </c>
      <c r="D54" s="487">
        <v>5094</v>
      </c>
      <c r="E54" s="488">
        <f t="shared" si="11"/>
        <v>101.72305633390491</v>
      </c>
      <c r="F54" s="488">
        <f t="shared" si="11"/>
        <v>100.93466184639803</v>
      </c>
      <c r="G54" s="488">
        <f t="shared" si="11"/>
        <v>104.72861842105263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49125</v>
      </c>
      <c r="C55" s="487">
        <v>11273</v>
      </c>
      <c r="D55" s="487">
        <v>5055</v>
      </c>
      <c r="E55" s="488">
        <f t="shared" si="11"/>
        <v>102.72468738237632</v>
      </c>
      <c r="F55" s="488">
        <f t="shared" si="11"/>
        <v>99.400405607971081</v>
      </c>
      <c r="G55" s="488">
        <f t="shared" si="11"/>
        <v>103.9268092105263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49738</v>
      </c>
      <c r="C56" s="487">
        <v>11389</v>
      </c>
      <c r="D56" s="487">
        <v>5058</v>
      </c>
      <c r="E56" s="488">
        <f t="shared" si="11"/>
        <v>104.00652419388565</v>
      </c>
      <c r="F56" s="488">
        <f t="shared" si="11"/>
        <v>100.4232431002557</v>
      </c>
      <c r="G56" s="488">
        <f t="shared" si="11"/>
        <v>103.98848684210526</v>
      </c>
      <c r="H56" s="489" t="str">
        <f t="shared" si="14"/>
        <v/>
      </c>
      <c r="I56" s="488" t="str">
        <f t="shared" si="12"/>
        <v/>
      </c>
      <c r="J56" s="488" t="str">
        <f t="shared" si="10"/>
        <v/>
      </c>
      <c r="K56" s="488" t="str">
        <f t="shared" si="10"/>
        <v/>
      </c>
      <c r="L56" s="488" t="e">
        <f t="shared" si="13"/>
        <v>#N/A</v>
      </c>
    </row>
    <row r="57" spans="1:14" ht="15" customHeight="1" x14ac:dyDescent="0.2">
      <c r="A57" s="490">
        <v>42248</v>
      </c>
      <c r="B57" s="487">
        <v>51043</v>
      </c>
      <c r="C57" s="487">
        <v>11131</v>
      </c>
      <c r="D57" s="487">
        <v>5144</v>
      </c>
      <c r="E57" s="488">
        <f t="shared" si="11"/>
        <v>106.7353937518297</v>
      </c>
      <c r="F57" s="488">
        <f t="shared" si="11"/>
        <v>98.148311436381277</v>
      </c>
      <c r="G57" s="488">
        <f t="shared" si="11"/>
        <v>105.75657894736842</v>
      </c>
      <c r="H57" s="489">
        <f t="shared" si="14"/>
        <v>42248</v>
      </c>
      <c r="I57" s="488">
        <f t="shared" si="12"/>
        <v>106.7353937518297</v>
      </c>
      <c r="J57" s="488">
        <f t="shared" si="10"/>
        <v>98.148311436381277</v>
      </c>
      <c r="K57" s="488">
        <f t="shared" si="10"/>
        <v>105.75657894736842</v>
      </c>
      <c r="L57" s="488" t="e">
        <f t="shared" si="13"/>
        <v>#N/A</v>
      </c>
    </row>
    <row r="58" spans="1:14" ht="15" customHeight="1" x14ac:dyDescent="0.2">
      <c r="A58" s="490" t="s">
        <v>465</v>
      </c>
      <c r="B58" s="487">
        <v>50522</v>
      </c>
      <c r="C58" s="487">
        <v>11032</v>
      </c>
      <c r="D58" s="487">
        <v>5162</v>
      </c>
      <c r="E58" s="488">
        <f t="shared" si="11"/>
        <v>105.64593701643594</v>
      </c>
      <c r="F58" s="488">
        <f t="shared" si="11"/>
        <v>97.275372542103867</v>
      </c>
      <c r="G58" s="488">
        <f t="shared" si="11"/>
        <v>106.1266447368421</v>
      </c>
      <c r="H58" s="489" t="str">
        <f t="shared" si="14"/>
        <v/>
      </c>
      <c r="I58" s="488" t="str">
        <f t="shared" si="12"/>
        <v/>
      </c>
      <c r="J58" s="488" t="str">
        <f t="shared" si="10"/>
        <v/>
      </c>
      <c r="K58" s="488" t="str">
        <f t="shared" si="10"/>
        <v/>
      </c>
      <c r="L58" s="488" t="e">
        <f t="shared" si="13"/>
        <v>#N/A</v>
      </c>
    </row>
    <row r="59" spans="1:14" ht="15" customHeight="1" x14ac:dyDescent="0.2">
      <c r="A59" s="490" t="s">
        <v>466</v>
      </c>
      <c r="B59" s="487">
        <v>50965</v>
      </c>
      <c r="C59" s="487">
        <v>10869</v>
      </c>
      <c r="D59" s="487">
        <v>5131</v>
      </c>
      <c r="E59" s="488">
        <f t="shared" si="11"/>
        <v>106.57228890468822</v>
      </c>
      <c r="F59" s="488">
        <f t="shared" si="11"/>
        <v>95.838109514152194</v>
      </c>
      <c r="G59" s="488">
        <f t="shared" si="11"/>
        <v>105.4893092105263</v>
      </c>
      <c r="H59" s="489" t="str">
        <f t="shared" si="14"/>
        <v/>
      </c>
      <c r="I59" s="488" t="str">
        <f t="shared" si="12"/>
        <v/>
      </c>
      <c r="J59" s="488" t="str">
        <f t="shared" si="10"/>
        <v/>
      </c>
      <c r="K59" s="488" t="str">
        <f t="shared" si="10"/>
        <v/>
      </c>
      <c r="L59" s="488" t="e">
        <f t="shared" si="13"/>
        <v>#N/A</v>
      </c>
    </row>
    <row r="60" spans="1:14" ht="15" customHeight="1" x14ac:dyDescent="0.2">
      <c r="A60" s="490" t="s">
        <v>467</v>
      </c>
      <c r="B60" s="487">
        <v>51379</v>
      </c>
      <c r="C60" s="487">
        <v>11011</v>
      </c>
      <c r="D60" s="487">
        <v>5256</v>
      </c>
      <c r="E60" s="488">
        <f t="shared" si="11"/>
        <v>107.43799924720841</v>
      </c>
      <c r="F60" s="488">
        <f t="shared" si="11"/>
        <v>97.090203685741997</v>
      </c>
      <c r="G60" s="488">
        <f t="shared" si="11"/>
        <v>108.05921052631579</v>
      </c>
      <c r="H60" s="489" t="str">
        <f t="shared" si="14"/>
        <v/>
      </c>
      <c r="I60" s="488" t="str">
        <f t="shared" si="12"/>
        <v/>
      </c>
      <c r="J60" s="488" t="str">
        <f t="shared" si="10"/>
        <v/>
      </c>
      <c r="K60" s="488" t="str">
        <f t="shared" si="10"/>
        <v/>
      </c>
      <c r="L60" s="488" t="e">
        <f t="shared" si="13"/>
        <v>#N/A</v>
      </c>
    </row>
    <row r="61" spans="1:14" ht="15" customHeight="1" x14ac:dyDescent="0.2">
      <c r="A61" s="490">
        <v>42614</v>
      </c>
      <c r="B61" s="487">
        <v>52373</v>
      </c>
      <c r="C61" s="487">
        <v>10917</v>
      </c>
      <c r="D61" s="487">
        <v>5407</v>
      </c>
      <c r="E61" s="488">
        <f t="shared" si="11"/>
        <v>109.51654050437037</v>
      </c>
      <c r="F61" s="488">
        <f t="shared" si="11"/>
        <v>96.261352614407897</v>
      </c>
      <c r="G61" s="488">
        <f t="shared" si="11"/>
        <v>111.16365131578947</v>
      </c>
      <c r="H61" s="489">
        <f t="shared" si="14"/>
        <v>42614</v>
      </c>
      <c r="I61" s="488">
        <f t="shared" si="12"/>
        <v>109.51654050437037</v>
      </c>
      <c r="J61" s="488">
        <f t="shared" si="10"/>
        <v>96.261352614407897</v>
      </c>
      <c r="K61" s="488">
        <f t="shared" si="10"/>
        <v>111.16365131578947</v>
      </c>
      <c r="L61" s="488" t="e">
        <f t="shared" si="13"/>
        <v>#N/A</v>
      </c>
    </row>
    <row r="62" spans="1:14" ht="15" customHeight="1" x14ac:dyDescent="0.2">
      <c r="A62" s="490" t="s">
        <v>468</v>
      </c>
      <c r="B62" s="487">
        <v>51840</v>
      </c>
      <c r="C62" s="487">
        <v>10908</v>
      </c>
      <c r="D62" s="487">
        <v>5340</v>
      </c>
      <c r="E62" s="488">
        <f t="shared" si="11"/>
        <v>108.40199071557024</v>
      </c>
      <c r="F62" s="488">
        <f t="shared" si="11"/>
        <v>96.181994533109958</v>
      </c>
      <c r="G62" s="488">
        <f t="shared" si="11"/>
        <v>109.7861842105263</v>
      </c>
      <c r="H62" s="489" t="str">
        <f t="shared" si="14"/>
        <v/>
      </c>
      <c r="I62" s="488" t="str">
        <f t="shared" si="12"/>
        <v/>
      </c>
      <c r="J62" s="488" t="str">
        <f t="shared" si="10"/>
        <v/>
      </c>
      <c r="K62" s="488" t="str">
        <f t="shared" si="10"/>
        <v/>
      </c>
      <c r="L62" s="488" t="e">
        <f t="shared" si="13"/>
        <v>#N/A</v>
      </c>
    </row>
    <row r="63" spans="1:14" ht="15" customHeight="1" x14ac:dyDescent="0.2">
      <c r="A63" s="490" t="s">
        <v>469</v>
      </c>
      <c r="B63" s="487">
        <v>51816</v>
      </c>
      <c r="C63" s="487">
        <v>10768</v>
      </c>
      <c r="D63" s="487">
        <v>5233</v>
      </c>
      <c r="E63" s="488">
        <f t="shared" si="11"/>
        <v>108.35180460875749</v>
      </c>
      <c r="F63" s="488">
        <f t="shared" si="11"/>
        <v>94.947535490697462</v>
      </c>
      <c r="G63" s="488">
        <f t="shared" si="11"/>
        <v>107.58634868421053</v>
      </c>
      <c r="H63" s="489" t="str">
        <f t="shared" si="14"/>
        <v/>
      </c>
      <c r="I63" s="488" t="str">
        <f t="shared" si="12"/>
        <v/>
      </c>
      <c r="J63" s="488" t="str">
        <f t="shared" si="10"/>
        <v/>
      </c>
      <c r="K63" s="488" t="str">
        <f t="shared" si="10"/>
        <v/>
      </c>
      <c r="L63" s="488" t="e">
        <f t="shared" si="13"/>
        <v>#N/A</v>
      </c>
    </row>
    <row r="64" spans="1:14" ht="15" customHeight="1" x14ac:dyDescent="0.2">
      <c r="A64" s="490" t="s">
        <v>470</v>
      </c>
      <c r="B64" s="487">
        <v>52327</v>
      </c>
      <c r="C64" s="487">
        <v>11066</v>
      </c>
      <c r="D64" s="487">
        <v>5355</v>
      </c>
      <c r="E64" s="488">
        <f t="shared" si="11"/>
        <v>109.42035046631258</v>
      </c>
      <c r="F64" s="488">
        <f t="shared" si="11"/>
        <v>97.575169738118333</v>
      </c>
      <c r="G64" s="488">
        <f t="shared" si="11"/>
        <v>110.09457236842107</v>
      </c>
      <c r="H64" s="489" t="str">
        <f t="shared" si="14"/>
        <v/>
      </c>
      <c r="I64" s="488" t="str">
        <f t="shared" si="12"/>
        <v/>
      </c>
      <c r="J64" s="488" t="str">
        <f t="shared" si="10"/>
        <v/>
      </c>
      <c r="K64" s="488" t="str">
        <f t="shared" si="10"/>
        <v/>
      </c>
      <c r="L64" s="488" t="e">
        <f t="shared" si="13"/>
        <v>#N/A</v>
      </c>
    </row>
    <row r="65" spans="1:12" ht="15" customHeight="1" x14ac:dyDescent="0.2">
      <c r="A65" s="490">
        <v>42979</v>
      </c>
      <c r="B65" s="487">
        <v>53466</v>
      </c>
      <c r="C65" s="487">
        <v>10968</v>
      </c>
      <c r="D65" s="487">
        <v>5529</v>
      </c>
      <c r="E65" s="488">
        <f t="shared" si="11"/>
        <v>111.802099452135</v>
      </c>
      <c r="F65" s="488">
        <f t="shared" si="11"/>
        <v>96.71104840842959</v>
      </c>
      <c r="G65" s="488">
        <f t="shared" si="11"/>
        <v>113.671875</v>
      </c>
      <c r="H65" s="489">
        <f t="shared" si="14"/>
        <v>42979</v>
      </c>
      <c r="I65" s="488">
        <f t="shared" si="12"/>
        <v>111.802099452135</v>
      </c>
      <c r="J65" s="488">
        <f t="shared" si="10"/>
        <v>96.71104840842959</v>
      </c>
      <c r="K65" s="488">
        <f t="shared" si="10"/>
        <v>113.671875</v>
      </c>
      <c r="L65" s="488" t="e">
        <f t="shared" si="13"/>
        <v>#N/A</v>
      </c>
    </row>
    <row r="66" spans="1:12" ht="15" customHeight="1" x14ac:dyDescent="0.2">
      <c r="A66" s="490" t="s">
        <v>471</v>
      </c>
      <c r="B66" s="487">
        <v>53013</v>
      </c>
      <c r="C66" s="487">
        <v>10873</v>
      </c>
      <c r="D66" s="487">
        <v>5502</v>
      </c>
      <c r="E66" s="488">
        <f t="shared" si="11"/>
        <v>110.85483668604408</v>
      </c>
      <c r="F66" s="488">
        <f t="shared" si="11"/>
        <v>95.873379772506823</v>
      </c>
      <c r="G66" s="488">
        <f t="shared" si="11"/>
        <v>113.11677631578947</v>
      </c>
      <c r="H66" s="489" t="str">
        <f t="shared" si="14"/>
        <v/>
      </c>
      <c r="I66" s="488" t="str">
        <f t="shared" si="12"/>
        <v/>
      </c>
      <c r="J66" s="488" t="str">
        <f t="shared" si="10"/>
        <v/>
      </c>
      <c r="K66" s="488" t="str">
        <f t="shared" si="10"/>
        <v/>
      </c>
      <c r="L66" s="488" t="e">
        <f t="shared" si="13"/>
        <v>#N/A</v>
      </c>
    </row>
    <row r="67" spans="1:12" ht="15" customHeight="1" x14ac:dyDescent="0.2">
      <c r="A67" s="490" t="s">
        <v>472</v>
      </c>
      <c r="B67" s="487">
        <v>53315</v>
      </c>
      <c r="C67" s="487">
        <v>10690</v>
      </c>
      <c r="D67" s="487">
        <v>5467</v>
      </c>
      <c r="E67" s="488">
        <f t="shared" si="11"/>
        <v>111.48634519677137</v>
      </c>
      <c r="F67" s="488">
        <f t="shared" si="11"/>
        <v>94.259765452781934</v>
      </c>
      <c r="G67" s="488">
        <f t="shared" si="11"/>
        <v>112.39720394736842</v>
      </c>
      <c r="H67" s="489" t="str">
        <f t="shared" si="14"/>
        <v/>
      </c>
      <c r="I67" s="488" t="str">
        <f t="shared" si="12"/>
        <v/>
      </c>
      <c r="J67" s="488" t="str">
        <f t="shared" si="12"/>
        <v/>
      </c>
      <c r="K67" s="488" t="str">
        <f t="shared" si="12"/>
        <v/>
      </c>
      <c r="L67" s="488" t="e">
        <f t="shared" si="13"/>
        <v>#N/A</v>
      </c>
    </row>
    <row r="68" spans="1:12" ht="15" customHeight="1" x14ac:dyDescent="0.2">
      <c r="A68" s="490" t="s">
        <v>473</v>
      </c>
      <c r="B68" s="487">
        <v>53870</v>
      </c>
      <c r="C68" s="487">
        <v>10926</v>
      </c>
      <c r="D68" s="487">
        <v>5649</v>
      </c>
      <c r="E68" s="488">
        <f t="shared" si="11"/>
        <v>112.64689891681653</v>
      </c>
      <c r="F68" s="488">
        <f t="shared" si="11"/>
        <v>96.340710695705837</v>
      </c>
      <c r="G68" s="488">
        <f t="shared" si="11"/>
        <v>116.1389802631579</v>
      </c>
      <c r="H68" s="489" t="str">
        <f t="shared" si="14"/>
        <v/>
      </c>
      <c r="I68" s="488" t="str">
        <f t="shared" si="12"/>
        <v/>
      </c>
      <c r="J68" s="488" t="str">
        <f t="shared" si="12"/>
        <v/>
      </c>
      <c r="K68" s="488" t="str">
        <f t="shared" si="12"/>
        <v/>
      </c>
      <c r="L68" s="488" t="e">
        <f t="shared" si="13"/>
        <v>#N/A</v>
      </c>
    </row>
    <row r="69" spans="1:12" ht="15" customHeight="1" x14ac:dyDescent="0.2">
      <c r="A69" s="490">
        <v>43344</v>
      </c>
      <c r="B69" s="487">
        <v>55129</v>
      </c>
      <c r="C69" s="487">
        <v>10715</v>
      </c>
      <c r="D69" s="487">
        <v>5832</v>
      </c>
      <c r="E69" s="488">
        <f t="shared" si="11"/>
        <v>115.27957843670278</v>
      </c>
      <c r="F69" s="488">
        <f t="shared" si="11"/>
        <v>94.480204567498461</v>
      </c>
      <c r="G69" s="488">
        <f t="shared" si="11"/>
        <v>119.9013157894737</v>
      </c>
      <c r="H69" s="489">
        <f t="shared" si="14"/>
        <v>43344</v>
      </c>
      <c r="I69" s="488">
        <f t="shared" si="12"/>
        <v>115.27957843670278</v>
      </c>
      <c r="J69" s="488">
        <f t="shared" si="12"/>
        <v>94.480204567498461</v>
      </c>
      <c r="K69" s="488">
        <f t="shared" si="12"/>
        <v>119.9013157894737</v>
      </c>
      <c r="L69" s="488" t="e">
        <f t="shared" si="13"/>
        <v>#N/A</v>
      </c>
    </row>
    <row r="70" spans="1:12" ht="15" customHeight="1" x14ac:dyDescent="0.2">
      <c r="A70" s="490" t="s">
        <v>474</v>
      </c>
      <c r="B70" s="487">
        <v>54720</v>
      </c>
      <c r="C70" s="487">
        <v>10658</v>
      </c>
      <c r="D70" s="487">
        <v>5831</v>
      </c>
      <c r="E70" s="488">
        <f t="shared" si="11"/>
        <v>114.42432353310193</v>
      </c>
      <c r="F70" s="488">
        <f t="shared" si="11"/>
        <v>93.977603385944803</v>
      </c>
      <c r="G70" s="488">
        <f t="shared" si="11"/>
        <v>119.88075657894737</v>
      </c>
      <c r="H70" s="489" t="str">
        <f t="shared" si="14"/>
        <v/>
      </c>
      <c r="I70" s="488" t="str">
        <f t="shared" si="12"/>
        <v/>
      </c>
      <c r="J70" s="488" t="str">
        <f t="shared" si="12"/>
        <v/>
      </c>
      <c r="K70" s="488" t="str">
        <f t="shared" si="12"/>
        <v/>
      </c>
      <c r="L70" s="488" t="e">
        <f t="shared" si="13"/>
        <v>#N/A</v>
      </c>
    </row>
    <row r="71" spans="1:12" ht="15" customHeight="1" x14ac:dyDescent="0.2">
      <c r="A71" s="490" t="s">
        <v>475</v>
      </c>
      <c r="B71" s="487">
        <v>54659</v>
      </c>
      <c r="C71" s="487">
        <v>10449</v>
      </c>
      <c r="D71" s="487">
        <v>5774</v>
      </c>
      <c r="E71" s="491">
        <f t="shared" ref="E71:G75" si="15">IF($A$51=37802,IF(COUNTBLANK(B$51:B$70)&gt;0,#N/A,IF(ISBLANK(B71)=FALSE,B71/B$51*100,#N/A)),IF(COUNTBLANK(B$51:B$75)&gt;0,#N/A,B71/B$51*100))</f>
        <v>114.29676717828615</v>
      </c>
      <c r="F71" s="491">
        <f t="shared" si="15"/>
        <v>92.134732386914735</v>
      </c>
      <c r="G71" s="491">
        <f t="shared" si="15"/>
        <v>118.70888157894737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54921</v>
      </c>
      <c r="C72" s="487">
        <v>10487</v>
      </c>
      <c r="D72" s="487">
        <v>5905</v>
      </c>
      <c r="E72" s="491">
        <f t="shared" si="15"/>
        <v>114.84463217765881</v>
      </c>
      <c r="F72" s="491">
        <f t="shared" si="15"/>
        <v>92.469799841283844</v>
      </c>
      <c r="G72" s="491">
        <f t="shared" si="15"/>
        <v>121.40213815789474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56114</v>
      </c>
      <c r="C73" s="487">
        <v>10362</v>
      </c>
      <c r="D73" s="487">
        <v>6188</v>
      </c>
      <c r="E73" s="491">
        <f t="shared" si="15"/>
        <v>117.33929990380996</v>
      </c>
      <c r="F73" s="491">
        <f t="shared" si="15"/>
        <v>91.367604267701267</v>
      </c>
      <c r="G73" s="491">
        <f t="shared" si="15"/>
        <v>127.2203947368421</v>
      </c>
      <c r="H73" s="492">
        <f>IF(A$51=37802,IF(ISERROR(L73)=TRUE,IF(ISBLANK(A73)=FALSE,IF(MONTH(A73)=MONTH(MAX(A$51:A$75)),A73,""),""),""),IF(ISERROR(L73)=TRUE,IF(MONTH(A73)=MONTH(MAX(A$51:A$75)),A73,""),""))</f>
        <v>43709</v>
      </c>
      <c r="I73" s="488">
        <f t="shared" si="12"/>
        <v>117.33929990380996</v>
      </c>
      <c r="J73" s="488">
        <f t="shared" si="12"/>
        <v>91.367604267701267</v>
      </c>
      <c r="K73" s="488">
        <f t="shared" si="12"/>
        <v>127.2203947368421</v>
      </c>
      <c r="L73" s="488" t="e">
        <f t="shared" si="13"/>
        <v>#N/A</v>
      </c>
    </row>
    <row r="74" spans="1:12" ht="15" customHeight="1" x14ac:dyDescent="0.2">
      <c r="A74" s="490" t="s">
        <v>477</v>
      </c>
      <c r="B74" s="487">
        <v>55466</v>
      </c>
      <c r="C74" s="487">
        <v>10353</v>
      </c>
      <c r="D74" s="487">
        <v>6117</v>
      </c>
      <c r="E74" s="491">
        <f t="shared" si="15"/>
        <v>115.98427501986532</v>
      </c>
      <c r="F74" s="491">
        <f t="shared" si="15"/>
        <v>91.288246186403313</v>
      </c>
      <c r="G74" s="491">
        <f t="shared" si="15"/>
        <v>125.7606907894737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55702</v>
      </c>
      <c r="C75" s="493">
        <v>10169</v>
      </c>
      <c r="D75" s="493">
        <v>5932</v>
      </c>
      <c r="E75" s="491">
        <f t="shared" si="15"/>
        <v>116.47777173685752</v>
      </c>
      <c r="F75" s="491">
        <f t="shared" si="15"/>
        <v>89.665814302089757</v>
      </c>
      <c r="G75" s="491">
        <f t="shared" si="15"/>
        <v>121.95723684210526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117.33929990380996</v>
      </c>
      <c r="J77" s="488">
        <f>IF(J75&lt;&gt;"",J75,IF(J74&lt;&gt;"",J74,IF(J73&lt;&gt;"",J73,IF(J72&lt;&gt;"",J72,IF(J71&lt;&gt;"",J71,IF(J70&lt;&gt;"",J70,""))))))</f>
        <v>91.367604267701267</v>
      </c>
      <c r="K77" s="488">
        <f>IF(K75&lt;&gt;"",K75,IF(K74&lt;&gt;"",K74,IF(K73&lt;&gt;"",K73,IF(K72&lt;&gt;"",K72,IF(K71&lt;&gt;"",K71,IF(K70&lt;&gt;"",K70,""))))))</f>
        <v>127.2203947368421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+17,3%</v>
      </c>
      <c r="J79" s="488" t="str">
        <f>"GeB - ausschließlich: "&amp;IF(J77&gt;100,"+","")&amp;TEXT(J77-100,"0,0")&amp;"%"</f>
        <v>GeB - ausschließlich: -8,6%</v>
      </c>
      <c r="K79" s="488" t="str">
        <f>"GeB - im Nebenjob: "&amp;IF(K77&gt;100,"+","")&amp;TEXT(K77-100,"0,0")&amp;"%"</f>
        <v>GeB - im Nebenjob: +27,2%</v>
      </c>
    </row>
    <row r="81" spans="9:9" ht="15" customHeight="1" x14ac:dyDescent="0.2">
      <c r="I81" s="488" t="str">
        <f>IF(ISERROR(HLOOKUP(1,I$78:K$79,2,FALSE)),"",HLOOKUP(1,I$78:K$79,2,FALSE))</f>
        <v>GeB - im Nebenjob: +27,2%</v>
      </c>
    </row>
    <row r="82" spans="9:9" ht="15" customHeight="1" x14ac:dyDescent="0.2">
      <c r="I82" s="488" t="str">
        <f>IF(ISERROR(HLOOKUP(2,I$78:K$79,2,FALSE)),"",HLOOKUP(2,I$78:K$79,2,FALSE))</f>
        <v>SvB: +17,3%</v>
      </c>
    </row>
    <row r="83" spans="9:9" ht="15" customHeight="1" x14ac:dyDescent="0.2">
      <c r="I83" s="488" t="str">
        <f>IF(ISERROR(HLOOKUP(3,I$78:K$79,2,FALSE)),"",HLOOKUP(3,I$78:K$79,2,FALSE))</f>
        <v>GeB - ausschließlich: -8,6%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55702</v>
      </c>
      <c r="E12" s="114">
        <v>55466</v>
      </c>
      <c r="F12" s="114">
        <v>56114</v>
      </c>
      <c r="G12" s="114">
        <v>54921</v>
      </c>
      <c r="H12" s="114">
        <v>54659</v>
      </c>
      <c r="I12" s="115">
        <v>1043</v>
      </c>
      <c r="J12" s="116">
        <v>1.9081944419034378</v>
      </c>
      <c r="N12" s="117"/>
    </row>
    <row r="13" spans="1:15" s="110" customFormat="1" ht="13.5" customHeight="1" x14ac:dyDescent="0.2">
      <c r="A13" s="118" t="s">
        <v>105</v>
      </c>
      <c r="B13" s="119" t="s">
        <v>106</v>
      </c>
      <c r="C13" s="113">
        <v>52.635452946034256</v>
      </c>
      <c r="D13" s="114">
        <v>29319</v>
      </c>
      <c r="E13" s="114">
        <v>29093</v>
      </c>
      <c r="F13" s="114">
        <v>29812</v>
      </c>
      <c r="G13" s="114">
        <v>29183</v>
      </c>
      <c r="H13" s="114">
        <v>28878</v>
      </c>
      <c r="I13" s="115">
        <v>441</v>
      </c>
      <c r="J13" s="116">
        <v>1.5271140660710576</v>
      </c>
    </row>
    <row r="14" spans="1:15" s="110" customFormat="1" ht="13.5" customHeight="1" x14ac:dyDescent="0.2">
      <c r="A14" s="120"/>
      <c r="B14" s="119" t="s">
        <v>107</v>
      </c>
      <c r="C14" s="113">
        <v>47.364547053965744</v>
      </c>
      <c r="D14" s="114">
        <v>26383</v>
      </c>
      <c r="E14" s="114">
        <v>26373</v>
      </c>
      <c r="F14" s="114">
        <v>26302</v>
      </c>
      <c r="G14" s="114">
        <v>25738</v>
      </c>
      <c r="H14" s="114">
        <v>25781</v>
      </c>
      <c r="I14" s="115">
        <v>602</v>
      </c>
      <c r="J14" s="116">
        <v>2.335052945967961</v>
      </c>
    </row>
    <row r="15" spans="1:15" s="110" customFormat="1" ht="13.5" customHeight="1" x14ac:dyDescent="0.2">
      <c r="A15" s="118" t="s">
        <v>105</v>
      </c>
      <c r="B15" s="121" t="s">
        <v>108</v>
      </c>
      <c r="C15" s="113">
        <v>11.457398298086245</v>
      </c>
      <c r="D15" s="114">
        <v>6382</v>
      </c>
      <c r="E15" s="114">
        <v>6613</v>
      </c>
      <c r="F15" s="114">
        <v>6777</v>
      </c>
      <c r="G15" s="114">
        <v>6159</v>
      </c>
      <c r="H15" s="114">
        <v>6387</v>
      </c>
      <c r="I15" s="115">
        <v>-5</v>
      </c>
      <c r="J15" s="116">
        <v>-7.8284014404258653E-2</v>
      </c>
    </row>
    <row r="16" spans="1:15" s="110" customFormat="1" ht="13.5" customHeight="1" x14ac:dyDescent="0.2">
      <c r="A16" s="118"/>
      <c r="B16" s="121" t="s">
        <v>109</v>
      </c>
      <c r="C16" s="113">
        <v>66.769595346666193</v>
      </c>
      <c r="D16" s="114">
        <v>37192</v>
      </c>
      <c r="E16" s="114">
        <v>36798</v>
      </c>
      <c r="F16" s="114">
        <v>37377</v>
      </c>
      <c r="G16" s="114">
        <v>37075</v>
      </c>
      <c r="H16" s="114">
        <v>36855</v>
      </c>
      <c r="I16" s="115">
        <v>337</v>
      </c>
      <c r="J16" s="116">
        <v>0.91439424772758104</v>
      </c>
    </row>
    <row r="17" spans="1:10" s="110" customFormat="1" ht="13.5" customHeight="1" x14ac:dyDescent="0.2">
      <c r="A17" s="118"/>
      <c r="B17" s="121" t="s">
        <v>110</v>
      </c>
      <c r="C17" s="113">
        <v>20.489389968044236</v>
      </c>
      <c r="D17" s="114">
        <v>11413</v>
      </c>
      <c r="E17" s="114">
        <v>11323</v>
      </c>
      <c r="F17" s="114">
        <v>11238</v>
      </c>
      <c r="G17" s="114">
        <v>10997</v>
      </c>
      <c r="H17" s="114">
        <v>10758</v>
      </c>
      <c r="I17" s="115">
        <v>655</v>
      </c>
      <c r="J17" s="116">
        <v>6.088492284811303</v>
      </c>
    </row>
    <row r="18" spans="1:10" s="110" customFormat="1" ht="13.5" customHeight="1" x14ac:dyDescent="0.2">
      <c r="A18" s="120"/>
      <c r="B18" s="121" t="s">
        <v>111</v>
      </c>
      <c r="C18" s="113">
        <v>1.2836163872033319</v>
      </c>
      <c r="D18" s="114">
        <v>715</v>
      </c>
      <c r="E18" s="114">
        <v>732</v>
      </c>
      <c r="F18" s="114">
        <v>722</v>
      </c>
      <c r="G18" s="114">
        <v>690</v>
      </c>
      <c r="H18" s="114">
        <v>659</v>
      </c>
      <c r="I18" s="115">
        <v>56</v>
      </c>
      <c r="J18" s="116">
        <v>8.4977238239757202</v>
      </c>
    </row>
    <row r="19" spans="1:10" s="110" customFormat="1" ht="13.5" customHeight="1" x14ac:dyDescent="0.2">
      <c r="A19" s="120"/>
      <c r="B19" s="121" t="s">
        <v>112</v>
      </c>
      <c r="C19" s="113">
        <v>0.33751032278912785</v>
      </c>
      <c r="D19" s="114">
        <v>188</v>
      </c>
      <c r="E19" s="114">
        <v>192</v>
      </c>
      <c r="F19" s="114">
        <v>195</v>
      </c>
      <c r="G19" s="114">
        <v>161</v>
      </c>
      <c r="H19" s="114">
        <v>152</v>
      </c>
      <c r="I19" s="115">
        <v>36</v>
      </c>
      <c r="J19" s="116">
        <v>23.684210526315791</v>
      </c>
    </row>
    <row r="20" spans="1:10" s="110" customFormat="1" ht="13.5" customHeight="1" x14ac:dyDescent="0.2">
      <c r="A20" s="118" t="s">
        <v>113</v>
      </c>
      <c r="B20" s="122" t="s">
        <v>114</v>
      </c>
      <c r="C20" s="113">
        <v>68.279415460845215</v>
      </c>
      <c r="D20" s="114">
        <v>38033</v>
      </c>
      <c r="E20" s="114">
        <v>37943</v>
      </c>
      <c r="F20" s="114">
        <v>38483</v>
      </c>
      <c r="G20" s="114">
        <v>37652</v>
      </c>
      <c r="H20" s="114">
        <v>37577</v>
      </c>
      <c r="I20" s="115">
        <v>456</v>
      </c>
      <c r="J20" s="116">
        <v>1.2135082630332383</v>
      </c>
    </row>
    <row r="21" spans="1:10" s="110" customFormat="1" ht="13.5" customHeight="1" x14ac:dyDescent="0.2">
      <c r="A21" s="120"/>
      <c r="B21" s="122" t="s">
        <v>115</v>
      </c>
      <c r="C21" s="113">
        <v>31.720584539154789</v>
      </c>
      <c r="D21" s="114">
        <v>17669</v>
      </c>
      <c r="E21" s="114">
        <v>17523</v>
      </c>
      <c r="F21" s="114">
        <v>17631</v>
      </c>
      <c r="G21" s="114">
        <v>17269</v>
      </c>
      <c r="H21" s="114">
        <v>17082</v>
      </c>
      <c r="I21" s="115">
        <v>587</v>
      </c>
      <c r="J21" s="116">
        <v>3.4363657651328885</v>
      </c>
    </row>
    <row r="22" spans="1:10" s="110" customFormat="1" ht="13.5" customHeight="1" x14ac:dyDescent="0.2">
      <c r="A22" s="118" t="s">
        <v>113</v>
      </c>
      <c r="B22" s="122" t="s">
        <v>116</v>
      </c>
      <c r="C22" s="113">
        <v>86.777853577968472</v>
      </c>
      <c r="D22" s="114">
        <v>48337</v>
      </c>
      <c r="E22" s="114">
        <v>48492</v>
      </c>
      <c r="F22" s="114">
        <v>48772</v>
      </c>
      <c r="G22" s="114">
        <v>47844</v>
      </c>
      <c r="H22" s="114">
        <v>47893</v>
      </c>
      <c r="I22" s="115">
        <v>444</v>
      </c>
      <c r="J22" s="116">
        <v>0.92706658593113811</v>
      </c>
    </row>
    <row r="23" spans="1:10" s="110" customFormat="1" ht="13.5" customHeight="1" x14ac:dyDescent="0.2">
      <c r="A23" s="123"/>
      <c r="B23" s="124" t="s">
        <v>117</v>
      </c>
      <c r="C23" s="125">
        <v>13.202398477613013</v>
      </c>
      <c r="D23" s="114">
        <v>7354</v>
      </c>
      <c r="E23" s="114">
        <v>6961</v>
      </c>
      <c r="F23" s="114">
        <v>7327</v>
      </c>
      <c r="G23" s="114">
        <v>7064</v>
      </c>
      <c r="H23" s="114">
        <v>6748</v>
      </c>
      <c r="I23" s="115">
        <v>606</v>
      </c>
      <c r="J23" s="116">
        <v>8.9804386484884411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16101</v>
      </c>
      <c r="E26" s="114">
        <v>16470</v>
      </c>
      <c r="F26" s="114">
        <v>16550</v>
      </c>
      <c r="G26" s="114">
        <v>16392</v>
      </c>
      <c r="H26" s="140">
        <v>16223</v>
      </c>
      <c r="I26" s="115">
        <v>-122</v>
      </c>
      <c r="J26" s="116">
        <v>-0.75201873882759041</v>
      </c>
    </row>
    <row r="27" spans="1:10" s="110" customFormat="1" ht="13.5" customHeight="1" x14ac:dyDescent="0.2">
      <c r="A27" s="118" t="s">
        <v>105</v>
      </c>
      <c r="B27" s="119" t="s">
        <v>106</v>
      </c>
      <c r="C27" s="113">
        <v>39.308117508229302</v>
      </c>
      <c r="D27" s="115">
        <v>6329</v>
      </c>
      <c r="E27" s="114">
        <v>6464</v>
      </c>
      <c r="F27" s="114">
        <v>6479</v>
      </c>
      <c r="G27" s="114">
        <v>6377</v>
      </c>
      <c r="H27" s="140">
        <v>6345</v>
      </c>
      <c r="I27" s="115">
        <v>-16</v>
      </c>
      <c r="J27" s="116">
        <v>-0.25216706067769895</v>
      </c>
    </row>
    <row r="28" spans="1:10" s="110" customFormat="1" ht="13.5" customHeight="1" x14ac:dyDescent="0.2">
      <c r="A28" s="120"/>
      <c r="B28" s="119" t="s">
        <v>107</v>
      </c>
      <c r="C28" s="113">
        <v>60.691882491770698</v>
      </c>
      <c r="D28" s="115">
        <v>9772</v>
      </c>
      <c r="E28" s="114">
        <v>10006</v>
      </c>
      <c r="F28" s="114">
        <v>10071</v>
      </c>
      <c r="G28" s="114">
        <v>10015</v>
      </c>
      <c r="H28" s="140">
        <v>9878</v>
      </c>
      <c r="I28" s="115">
        <v>-106</v>
      </c>
      <c r="J28" s="116">
        <v>-1.0730917189714517</v>
      </c>
    </row>
    <row r="29" spans="1:10" s="110" customFormat="1" ht="13.5" customHeight="1" x14ac:dyDescent="0.2">
      <c r="A29" s="118" t="s">
        <v>105</v>
      </c>
      <c r="B29" s="121" t="s">
        <v>108</v>
      </c>
      <c r="C29" s="113">
        <v>16.104589777032484</v>
      </c>
      <c r="D29" s="115">
        <v>2593</v>
      </c>
      <c r="E29" s="114">
        <v>2707</v>
      </c>
      <c r="F29" s="114">
        <v>2729</v>
      </c>
      <c r="G29" s="114">
        <v>2712</v>
      </c>
      <c r="H29" s="140">
        <v>2628</v>
      </c>
      <c r="I29" s="115">
        <v>-35</v>
      </c>
      <c r="J29" s="116">
        <v>-1.3318112633181127</v>
      </c>
    </row>
    <row r="30" spans="1:10" s="110" customFormat="1" ht="13.5" customHeight="1" x14ac:dyDescent="0.2">
      <c r="A30" s="118"/>
      <c r="B30" s="121" t="s">
        <v>109</v>
      </c>
      <c r="C30" s="113">
        <v>47.382150177007638</v>
      </c>
      <c r="D30" s="115">
        <v>7629</v>
      </c>
      <c r="E30" s="114">
        <v>7833</v>
      </c>
      <c r="F30" s="114">
        <v>7900</v>
      </c>
      <c r="G30" s="114">
        <v>7825</v>
      </c>
      <c r="H30" s="140">
        <v>7814</v>
      </c>
      <c r="I30" s="115">
        <v>-185</v>
      </c>
      <c r="J30" s="116">
        <v>-2.3675454312771946</v>
      </c>
    </row>
    <row r="31" spans="1:10" s="110" customFormat="1" ht="13.5" customHeight="1" x14ac:dyDescent="0.2">
      <c r="A31" s="118"/>
      <c r="B31" s="121" t="s">
        <v>110</v>
      </c>
      <c r="C31" s="113">
        <v>20.160238494503446</v>
      </c>
      <c r="D31" s="115">
        <v>3246</v>
      </c>
      <c r="E31" s="114">
        <v>3295</v>
      </c>
      <c r="F31" s="114">
        <v>3297</v>
      </c>
      <c r="G31" s="114">
        <v>3259</v>
      </c>
      <c r="H31" s="140">
        <v>3236</v>
      </c>
      <c r="I31" s="115">
        <v>10</v>
      </c>
      <c r="J31" s="116">
        <v>0.30902348578491967</v>
      </c>
    </row>
    <row r="32" spans="1:10" s="110" customFormat="1" ht="13.5" customHeight="1" x14ac:dyDescent="0.2">
      <c r="A32" s="120"/>
      <c r="B32" s="121" t="s">
        <v>111</v>
      </c>
      <c r="C32" s="113">
        <v>16.353021551456433</v>
      </c>
      <c r="D32" s="115">
        <v>2633</v>
      </c>
      <c r="E32" s="114">
        <v>2635</v>
      </c>
      <c r="F32" s="114">
        <v>2624</v>
      </c>
      <c r="G32" s="114">
        <v>2596</v>
      </c>
      <c r="H32" s="140">
        <v>2545</v>
      </c>
      <c r="I32" s="115">
        <v>88</v>
      </c>
      <c r="J32" s="116">
        <v>3.4577603143418467</v>
      </c>
    </row>
    <row r="33" spans="1:10" s="110" customFormat="1" ht="13.5" customHeight="1" x14ac:dyDescent="0.2">
      <c r="A33" s="120"/>
      <c r="B33" s="121" t="s">
        <v>112</v>
      </c>
      <c r="C33" s="113">
        <v>1.6520712999192597</v>
      </c>
      <c r="D33" s="115">
        <v>266</v>
      </c>
      <c r="E33" s="114">
        <v>256</v>
      </c>
      <c r="F33" s="114">
        <v>270</v>
      </c>
      <c r="G33" s="114">
        <v>244</v>
      </c>
      <c r="H33" s="140">
        <v>227</v>
      </c>
      <c r="I33" s="115">
        <v>39</v>
      </c>
      <c r="J33" s="116">
        <v>17.180616740088105</v>
      </c>
    </row>
    <row r="34" spans="1:10" s="110" customFormat="1" ht="13.5" customHeight="1" x14ac:dyDescent="0.2">
      <c r="A34" s="118" t="s">
        <v>113</v>
      </c>
      <c r="B34" s="122" t="s">
        <v>116</v>
      </c>
      <c r="C34" s="113">
        <v>88.100118005092853</v>
      </c>
      <c r="D34" s="115">
        <v>14185</v>
      </c>
      <c r="E34" s="114">
        <v>14576</v>
      </c>
      <c r="F34" s="114">
        <v>14692</v>
      </c>
      <c r="G34" s="114">
        <v>14559</v>
      </c>
      <c r="H34" s="140">
        <v>14379</v>
      </c>
      <c r="I34" s="115">
        <v>-194</v>
      </c>
      <c r="J34" s="116">
        <v>-1.3491897906669448</v>
      </c>
    </row>
    <row r="35" spans="1:10" s="110" customFormat="1" ht="13.5" customHeight="1" x14ac:dyDescent="0.2">
      <c r="A35" s="118"/>
      <c r="B35" s="119" t="s">
        <v>117</v>
      </c>
      <c r="C35" s="113">
        <v>11.732190547170983</v>
      </c>
      <c r="D35" s="115">
        <v>1889</v>
      </c>
      <c r="E35" s="114">
        <v>1866</v>
      </c>
      <c r="F35" s="114">
        <v>1831</v>
      </c>
      <c r="G35" s="114">
        <v>1808</v>
      </c>
      <c r="H35" s="140">
        <v>1826</v>
      </c>
      <c r="I35" s="115">
        <v>63</v>
      </c>
      <c r="J35" s="116">
        <v>3.4501642935377874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10169</v>
      </c>
      <c r="E37" s="114">
        <v>10353</v>
      </c>
      <c r="F37" s="114">
        <v>10362</v>
      </c>
      <c r="G37" s="114">
        <v>10487</v>
      </c>
      <c r="H37" s="140">
        <v>10449</v>
      </c>
      <c r="I37" s="115">
        <v>-280</v>
      </c>
      <c r="J37" s="116">
        <v>-2.6796822662455737</v>
      </c>
    </row>
    <row r="38" spans="1:10" s="110" customFormat="1" ht="13.5" customHeight="1" x14ac:dyDescent="0.2">
      <c r="A38" s="118" t="s">
        <v>105</v>
      </c>
      <c r="B38" s="119" t="s">
        <v>106</v>
      </c>
      <c r="C38" s="113">
        <v>36.886616186449011</v>
      </c>
      <c r="D38" s="115">
        <v>3751</v>
      </c>
      <c r="E38" s="114">
        <v>3770</v>
      </c>
      <c r="F38" s="114">
        <v>3727</v>
      </c>
      <c r="G38" s="114">
        <v>3786</v>
      </c>
      <c r="H38" s="140">
        <v>3806</v>
      </c>
      <c r="I38" s="115">
        <v>-55</v>
      </c>
      <c r="J38" s="116">
        <v>-1.4450867052023122</v>
      </c>
    </row>
    <row r="39" spans="1:10" s="110" customFormat="1" ht="13.5" customHeight="1" x14ac:dyDescent="0.2">
      <c r="A39" s="120"/>
      <c r="B39" s="119" t="s">
        <v>107</v>
      </c>
      <c r="C39" s="113">
        <v>63.113383813550989</v>
      </c>
      <c r="D39" s="115">
        <v>6418</v>
      </c>
      <c r="E39" s="114">
        <v>6583</v>
      </c>
      <c r="F39" s="114">
        <v>6635</v>
      </c>
      <c r="G39" s="114">
        <v>6701</v>
      </c>
      <c r="H39" s="140">
        <v>6643</v>
      </c>
      <c r="I39" s="115">
        <v>-225</v>
      </c>
      <c r="J39" s="116">
        <v>-3.3870239349691404</v>
      </c>
    </row>
    <row r="40" spans="1:10" s="110" customFormat="1" ht="13.5" customHeight="1" x14ac:dyDescent="0.2">
      <c r="A40" s="118" t="s">
        <v>105</v>
      </c>
      <c r="B40" s="121" t="s">
        <v>108</v>
      </c>
      <c r="C40" s="113">
        <v>18.585898318418725</v>
      </c>
      <c r="D40" s="115">
        <v>1890</v>
      </c>
      <c r="E40" s="114">
        <v>1950</v>
      </c>
      <c r="F40" s="114">
        <v>1954</v>
      </c>
      <c r="G40" s="114">
        <v>2050</v>
      </c>
      <c r="H40" s="140">
        <v>1938</v>
      </c>
      <c r="I40" s="115">
        <v>-48</v>
      </c>
      <c r="J40" s="116">
        <v>-2.4767801857585141</v>
      </c>
    </row>
    <row r="41" spans="1:10" s="110" customFormat="1" ht="13.5" customHeight="1" x14ac:dyDescent="0.2">
      <c r="A41" s="118"/>
      <c r="B41" s="121" t="s">
        <v>109</v>
      </c>
      <c r="C41" s="113">
        <v>34.752679712852789</v>
      </c>
      <c r="D41" s="115">
        <v>3534</v>
      </c>
      <c r="E41" s="114">
        <v>3626</v>
      </c>
      <c r="F41" s="114">
        <v>3626</v>
      </c>
      <c r="G41" s="114">
        <v>3677</v>
      </c>
      <c r="H41" s="140">
        <v>3788</v>
      </c>
      <c r="I41" s="115">
        <v>-254</v>
      </c>
      <c r="J41" s="116">
        <v>-6.7053854276663145</v>
      </c>
    </row>
    <row r="42" spans="1:10" s="110" customFormat="1" ht="13.5" customHeight="1" x14ac:dyDescent="0.2">
      <c r="A42" s="118"/>
      <c r="B42" s="121" t="s">
        <v>110</v>
      </c>
      <c r="C42" s="113">
        <v>21.457370439571246</v>
      </c>
      <c r="D42" s="115">
        <v>2182</v>
      </c>
      <c r="E42" s="114">
        <v>2212</v>
      </c>
      <c r="F42" s="114">
        <v>2230</v>
      </c>
      <c r="G42" s="114">
        <v>2224</v>
      </c>
      <c r="H42" s="140">
        <v>2230</v>
      </c>
      <c r="I42" s="115">
        <v>-48</v>
      </c>
      <c r="J42" s="116">
        <v>-2.1524663677130045</v>
      </c>
    </row>
    <row r="43" spans="1:10" s="110" customFormat="1" ht="13.5" customHeight="1" x14ac:dyDescent="0.2">
      <c r="A43" s="120"/>
      <c r="B43" s="121" t="s">
        <v>111</v>
      </c>
      <c r="C43" s="113">
        <v>25.204051529157244</v>
      </c>
      <c r="D43" s="115">
        <v>2563</v>
      </c>
      <c r="E43" s="114">
        <v>2565</v>
      </c>
      <c r="F43" s="114">
        <v>2552</v>
      </c>
      <c r="G43" s="114">
        <v>2536</v>
      </c>
      <c r="H43" s="140">
        <v>2493</v>
      </c>
      <c r="I43" s="115">
        <v>70</v>
      </c>
      <c r="J43" s="116">
        <v>2.8078620136381871</v>
      </c>
    </row>
    <row r="44" spans="1:10" s="110" customFormat="1" ht="13.5" customHeight="1" x14ac:dyDescent="0.2">
      <c r="A44" s="120"/>
      <c r="B44" s="121" t="s">
        <v>112</v>
      </c>
      <c r="C44" s="113">
        <v>2.4191169239846593</v>
      </c>
      <c r="D44" s="115">
        <v>246</v>
      </c>
      <c r="E44" s="114">
        <v>237</v>
      </c>
      <c r="F44" s="114">
        <v>252</v>
      </c>
      <c r="G44" s="114">
        <v>231</v>
      </c>
      <c r="H44" s="140">
        <v>220</v>
      </c>
      <c r="I44" s="115">
        <v>26</v>
      </c>
      <c r="J44" s="116">
        <v>11.818181818181818</v>
      </c>
    </row>
    <row r="45" spans="1:10" s="110" customFormat="1" ht="13.5" customHeight="1" x14ac:dyDescent="0.2">
      <c r="A45" s="118" t="s">
        <v>113</v>
      </c>
      <c r="B45" s="122" t="s">
        <v>116</v>
      </c>
      <c r="C45" s="113">
        <v>87.629068738322346</v>
      </c>
      <c r="D45" s="115">
        <v>8911</v>
      </c>
      <c r="E45" s="114">
        <v>9125</v>
      </c>
      <c r="F45" s="114">
        <v>9158</v>
      </c>
      <c r="G45" s="114">
        <v>9247</v>
      </c>
      <c r="H45" s="140">
        <v>9170</v>
      </c>
      <c r="I45" s="115">
        <v>-259</v>
      </c>
      <c r="J45" s="116">
        <v>-2.8244274809160306</v>
      </c>
    </row>
    <row r="46" spans="1:10" s="110" customFormat="1" ht="13.5" customHeight="1" x14ac:dyDescent="0.2">
      <c r="A46" s="118"/>
      <c r="B46" s="119" t="s">
        <v>117</v>
      </c>
      <c r="C46" s="113">
        <v>12.10541842855738</v>
      </c>
      <c r="D46" s="115">
        <v>1231</v>
      </c>
      <c r="E46" s="114">
        <v>1200</v>
      </c>
      <c r="F46" s="114">
        <v>1177</v>
      </c>
      <c r="G46" s="114">
        <v>1215</v>
      </c>
      <c r="H46" s="140">
        <v>1261</v>
      </c>
      <c r="I46" s="115">
        <v>-30</v>
      </c>
      <c r="J46" s="116">
        <v>-2.3790642347343378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5932</v>
      </c>
      <c r="E48" s="114">
        <v>6117</v>
      </c>
      <c r="F48" s="114">
        <v>6188</v>
      </c>
      <c r="G48" s="114">
        <v>5905</v>
      </c>
      <c r="H48" s="140">
        <v>5774</v>
      </c>
      <c r="I48" s="115">
        <v>158</v>
      </c>
      <c r="J48" s="116">
        <v>2.7364045722202981</v>
      </c>
    </row>
    <row r="49" spans="1:12" s="110" customFormat="1" ht="13.5" customHeight="1" x14ac:dyDescent="0.2">
      <c r="A49" s="118" t="s">
        <v>105</v>
      </c>
      <c r="B49" s="119" t="s">
        <v>106</v>
      </c>
      <c r="C49" s="113">
        <v>43.459204315576535</v>
      </c>
      <c r="D49" s="115">
        <v>2578</v>
      </c>
      <c r="E49" s="114">
        <v>2694</v>
      </c>
      <c r="F49" s="114">
        <v>2752</v>
      </c>
      <c r="G49" s="114">
        <v>2591</v>
      </c>
      <c r="H49" s="140">
        <v>2539</v>
      </c>
      <c r="I49" s="115">
        <v>39</v>
      </c>
      <c r="J49" s="116">
        <v>1.5360378101614809</v>
      </c>
    </row>
    <row r="50" spans="1:12" s="110" customFormat="1" ht="13.5" customHeight="1" x14ac:dyDescent="0.2">
      <c r="A50" s="120"/>
      <c r="B50" s="119" t="s">
        <v>107</v>
      </c>
      <c r="C50" s="113">
        <v>56.540795684423465</v>
      </c>
      <c r="D50" s="115">
        <v>3354</v>
      </c>
      <c r="E50" s="114">
        <v>3423</v>
      </c>
      <c r="F50" s="114">
        <v>3436</v>
      </c>
      <c r="G50" s="114">
        <v>3314</v>
      </c>
      <c r="H50" s="140">
        <v>3235</v>
      </c>
      <c r="I50" s="115">
        <v>119</v>
      </c>
      <c r="J50" s="116">
        <v>3.6785162287480682</v>
      </c>
    </row>
    <row r="51" spans="1:12" s="110" customFormat="1" ht="13.5" customHeight="1" x14ac:dyDescent="0.2">
      <c r="A51" s="118" t="s">
        <v>105</v>
      </c>
      <c r="B51" s="121" t="s">
        <v>108</v>
      </c>
      <c r="C51" s="113">
        <v>11.850977747808496</v>
      </c>
      <c r="D51" s="115">
        <v>703</v>
      </c>
      <c r="E51" s="114">
        <v>757</v>
      </c>
      <c r="F51" s="114">
        <v>775</v>
      </c>
      <c r="G51" s="114">
        <v>662</v>
      </c>
      <c r="H51" s="140">
        <v>690</v>
      </c>
      <c r="I51" s="115">
        <v>13</v>
      </c>
      <c r="J51" s="116">
        <v>1.8840579710144927</v>
      </c>
    </row>
    <row r="52" spans="1:12" s="110" customFormat="1" ht="13.5" customHeight="1" x14ac:dyDescent="0.2">
      <c r="A52" s="118"/>
      <c r="B52" s="121" t="s">
        <v>109</v>
      </c>
      <c r="C52" s="113">
        <v>69.032366824005393</v>
      </c>
      <c r="D52" s="115">
        <v>4095</v>
      </c>
      <c r="E52" s="114">
        <v>4207</v>
      </c>
      <c r="F52" s="114">
        <v>4274</v>
      </c>
      <c r="G52" s="114">
        <v>4148</v>
      </c>
      <c r="H52" s="140">
        <v>4026</v>
      </c>
      <c r="I52" s="115">
        <v>69</v>
      </c>
      <c r="J52" s="116">
        <v>1.713859910581222</v>
      </c>
    </row>
    <row r="53" spans="1:12" s="110" customFormat="1" ht="13.5" customHeight="1" x14ac:dyDescent="0.2">
      <c r="A53" s="118"/>
      <c r="B53" s="121" t="s">
        <v>110</v>
      </c>
      <c r="C53" s="113">
        <v>17.936614969656102</v>
      </c>
      <c r="D53" s="115">
        <v>1064</v>
      </c>
      <c r="E53" s="114">
        <v>1083</v>
      </c>
      <c r="F53" s="114">
        <v>1067</v>
      </c>
      <c r="G53" s="114">
        <v>1035</v>
      </c>
      <c r="H53" s="140">
        <v>1006</v>
      </c>
      <c r="I53" s="115">
        <v>58</v>
      </c>
      <c r="J53" s="116">
        <v>5.7654075546719685</v>
      </c>
    </row>
    <row r="54" spans="1:12" s="110" customFormat="1" ht="13.5" customHeight="1" x14ac:dyDescent="0.2">
      <c r="A54" s="120"/>
      <c r="B54" s="121" t="s">
        <v>111</v>
      </c>
      <c r="C54" s="113">
        <v>1.1800404585300068</v>
      </c>
      <c r="D54" s="115">
        <v>70</v>
      </c>
      <c r="E54" s="114">
        <v>70</v>
      </c>
      <c r="F54" s="114">
        <v>72</v>
      </c>
      <c r="G54" s="114">
        <v>60</v>
      </c>
      <c r="H54" s="140">
        <v>52</v>
      </c>
      <c r="I54" s="115">
        <v>18</v>
      </c>
      <c r="J54" s="116">
        <v>34.615384615384613</v>
      </c>
    </row>
    <row r="55" spans="1:12" s="110" customFormat="1" ht="13.5" customHeight="1" x14ac:dyDescent="0.2">
      <c r="A55" s="120"/>
      <c r="B55" s="121" t="s">
        <v>112</v>
      </c>
      <c r="C55" s="113">
        <v>0.33715441672285906</v>
      </c>
      <c r="D55" s="115">
        <v>20</v>
      </c>
      <c r="E55" s="114">
        <v>19</v>
      </c>
      <c r="F55" s="114">
        <v>18</v>
      </c>
      <c r="G55" s="114">
        <v>13</v>
      </c>
      <c r="H55" s="140">
        <v>7</v>
      </c>
      <c r="I55" s="115">
        <v>13</v>
      </c>
      <c r="J55" s="116">
        <v>185.71428571428572</v>
      </c>
    </row>
    <row r="56" spans="1:12" s="110" customFormat="1" ht="13.5" customHeight="1" x14ac:dyDescent="0.2">
      <c r="A56" s="118" t="s">
        <v>113</v>
      </c>
      <c r="B56" s="122" t="s">
        <v>116</v>
      </c>
      <c r="C56" s="113">
        <v>88.907619689817935</v>
      </c>
      <c r="D56" s="115">
        <v>5274</v>
      </c>
      <c r="E56" s="114">
        <v>5451</v>
      </c>
      <c r="F56" s="114">
        <v>5534</v>
      </c>
      <c r="G56" s="114">
        <v>5312</v>
      </c>
      <c r="H56" s="140">
        <v>5209</v>
      </c>
      <c r="I56" s="115">
        <v>65</v>
      </c>
      <c r="J56" s="116">
        <v>1.247840276444615</v>
      </c>
    </row>
    <row r="57" spans="1:12" s="110" customFormat="1" ht="13.5" customHeight="1" x14ac:dyDescent="0.2">
      <c r="A57" s="142"/>
      <c r="B57" s="124" t="s">
        <v>117</v>
      </c>
      <c r="C57" s="125">
        <v>11.092380310182063</v>
      </c>
      <c r="D57" s="143">
        <v>658</v>
      </c>
      <c r="E57" s="144">
        <v>666</v>
      </c>
      <c r="F57" s="144">
        <v>654</v>
      </c>
      <c r="G57" s="144">
        <v>593</v>
      </c>
      <c r="H57" s="145">
        <v>565</v>
      </c>
      <c r="I57" s="143">
        <v>93</v>
      </c>
      <c r="J57" s="146">
        <v>16.460176991150444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55702</v>
      </c>
      <c r="E12" s="236">
        <v>55466</v>
      </c>
      <c r="F12" s="114">
        <v>56114</v>
      </c>
      <c r="G12" s="114">
        <v>54921</v>
      </c>
      <c r="H12" s="140">
        <v>54659</v>
      </c>
      <c r="I12" s="115">
        <v>1043</v>
      </c>
      <c r="J12" s="116">
        <v>1.9081944419034378</v>
      </c>
    </row>
    <row r="13" spans="1:15" s="110" customFormat="1" ht="12" customHeight="1" x14ac:dyDescent="0.2">
      <c r="A13" s="118" t="s">
        <v>105</v>
      </c>
      <c r="B13" s="119" t="s">
        <v>106</v>
      </c>
      <c r="C13" s="113">
        <v>52.635452946034256</v>
      </c>
      <c r="D13" s="115">
        <v>29319</v>
      </c>
      <c r="E13" s="114">
        <v>29093</v>
      </c>
      <c r="F13" s="114">
        <v>29812</v>
      </c>
      <c r="G13" s="114">
        <v>29183</v>
      </c>
      <c r="H13" s="140">
        <v>28878</v>
      </c>
      <c r="I13" s="115">
        <v>441</v>
      </c>
      <c r="J13" s="116">
        <v>1.5271140660710576</v>
      </c>
    </row>
    <row r="14" spans="1:15" s="110" customFormat="1" ht="12" customHeight="1" x14ac:dyDescent="0.2">
      <c r="A14" s="118"/>
      <c r="B14" s="119" t="s">
        <v>107</v>
      </c>
      <c r="C14" s="113">
        <v>47.364547053965744</v>
      </c>
      <c r="D14" s="115">
        <v>26383</v>
      </c>
      <c r="E14" s="114">
        <v>26373</v>
      </c>
      <c r="F14" s="114">
        <v>26302</v>
      </c>
      <c r="G14" s="114">
        <v>25738</v>
      </c>
      <c r="H14" s="140">
        <v>25781</v>
      </c>
      <c r="I14" s="115">
        <v>602</v>
      </c>
      <c r="J14" s="116">
        <v>2.335052945967961</v>
      </c>
    </row>
    <row r="15" spans="1:15" s="110" customFormat="1" ht="12" customHeight="1" x14ac:dyDescent="0.2">
      <c r="A15" s="118" t="s">
        <v>105</v>
      </c>
      <c r="B15" s="121" t="s">
        <v>108</v>
      </c>
      <c r="C15" s="113">
        <v>11.457398298086245</v>
      </c>
      <c r="D15" s="115">
        <v>6382</v>
      </c>
      <c r="E15" s="114">
        <v>6613</v>
      </c>
      <c r="F15" s="114">
        <v>6777</v>
      </c>
      <c r="G15" s="114">
        <v>6159</v>
      </c>
      <c r="H15" s="140">
        <v>6387</v>
      </c>
      <c r="I15" s="115">
        <v>-5</v>
      </c>
      <c r="J15" s="116">
        <v>-7.8284014404258653E-2</v>
      </c>
    </row>
    <row r="16" spans="1:15" s="110" customFormat="1" ht="12" customHeight="1" x14ac:dyDescent="0.2">
      <c r="A16" s="118"/>
      <c r="B16" s="121" t="s">
        <v>109</v>
      </c>
      <c r="C16" s="113">
        <v>66.769595346666193</v>
      </c>
      <c r="D16" s="115">
        <v>37192</v>
      </c>
      <c r="E16" s="114">
        <v>36798</v>
      </c>
      <c r="F16" s="114">
        <v>37377</v>
      </c>
      <c r="G16" s="114">
        <v>37075</v>
      </c>
      <c r="H16" s="140">
        <v>36855</v>
      </c>
      <c r="I16" s="115">
        <v>337</v>
      </c>
      <c r="J16" s="116">
        <v>0.91439424772758104</v>
      </c>
    </row>
    <row r="17" spans="1:10" s="110" customFormat="1" ht="12" customHeight="1" x14ac:dyDescent="0.2">
      <c r="A17" s="118"/>
      <c r="B17" s="121" t="s">
        <v>110</v>
      </c>
      <c r="C17" s="113">
        <v>20.489389968044236</v>
      </c>
      <c r="D17" s="115">
        <v>11413</v>
      </c>
      <c r="E17" s="114">
        <v>11323</v>
      </c>
      <c r="F17" s="114">
        <v>11238</v>
      </c>
      <c r="G17" s="114">
        <v>10997</v>
      </c>
      <c r="H17" s="140">
        <v>10758</v>
      </c>
      <c r="I17" s="115">
        <v>655</v>
      </c>
      <c r="J17" s="116">
        <v>6.088492284811303</v>
      </c>
    </row>
    <row r="18" spans="1:10" s="110" customFormat="1" ht="12" customHeight="1" x14ac:dyDescent="0.2">
      <c r="A18" s="120"/>
      <c r="B18" s="121" t="s">
        <v>111</v>
      </c>
      <c r="C18" s="113">
        <v>1.2836163872033319</v>
      </c>
      <c r="D18" s="115">
        <v>715</v>
      </c>
      <c r="E18" s="114">
        <v>732</v>
      </c>
      <c r="F18" s="114">
        <v>722</v>
      </c>
      <c r="G18" s="114">
        <v>690</v>
      </c>
      <c r="H18" s="140">
        <v>659</v>
      </c>
      <c r="I18" s="115">
        <v>56</v>
      </c>
      <c r="J18" s="116">
        <v>8.4977238239757202</v>
      </c>
    </row>
    <row r="19" spans="1:10" s="110" customFormat="1" ht="12" customHeight="1" x14ac:dyDescent="0.2">
      <c r="A19" s="120"/>
      <c r="B19" s="121" t="s">
        <v>112</v>
      </c>
      <c r="C19" s="113">
        <v>0.33751032278912785</v>
      </c>
      <c r="D19" s="115">
        <v>188</v>
      </c>
      <c r="E19" s="114">
        <v>192</v>
      </c>
      <c r="F19" s="114">
        <v>195</v>
      </c>
      <c r="G19" s="114">
        <v>161</v>
      </c>
      <c r="H19" s="140">
        <v>152</v>
      </c>
      <c r="I19" s="115">
        <v>36</v>
      </c>
      <c r="J19" s="116">
        <v>23.684210526315791</v>
      </c>
    </row>
    <row r="20" spans="1:10" s="110" customFormat="1" ht="12" customHeight="1" x14ac:dyDescent="0.2">
      <c r="A20" s="118" t="s">
        <v>113</v>
      </c>
      <c r="B20" s="119" t="s">
        <v>181</v>
      </c>
      <c r="C20" s="113">
        <v>68.279415460845215</v>
      </c>
      <c r="D20" s="115">
        <v>38033</v>
      </c>
      <c r="E20" s="114">
        <v>37943</v>
      </c>
      <c r="F20" s="114">
        <v>38483</v>
      </c>
      <c r="G20" s="114">
        <v>37652</v>
      </c>
      <c r="H20" s="140">
        <v>37577</v>
      </c>
      <c r="I20" s="115">
        <v>456</v>
      </c>
      <c r="J20" s="116">
        <v>1.2135082630332383</v>
      </c>
    </row>
    <row r="21" spans="1:10" s="110" customFormat="1" ht="12" customHeight="1" x14ac:dyDescent="0.2">
      <c r="A21" s="118"/>
      <c r="B21" s="119" t="s">
        <v>182</v>
      </c>
      <c r="C21" s="113">
        <v>31.720584539154789</v>
      </c>
      <c r="D21" s="115">
        <v>17669</v>
      </c>
      <c r="E21" s="114">
        <v>17523</v>
      </c>
      <c r="F21" s="114">
        <v>17631</v>
      </c>
      <c r="G21" s="114">
        <v>17269</v>
      </c>
      <c r="H21" s="140">
        <v>17082</v>
      </c>
      <c r="I21" s="115">
        <v>587</v>
      </c>
      <c r="J21" s="116">
        <v>3.4363657651328885</v>
      </c>
    </row>
    <row r="22" spans="1:10" s="110" customFormat="1" ht="12" customHeight="1" x14ac:dyDescent="0.2">
      <c r="A22" s="118" t="s">
        <v>113</v>
      </c>
      <c r="B22" s="119" t="s">
        <v>116</v>
      </c>
      <c r="C22" s="113">
        <v>86.777853577968472</v>
      </c>
      <c r="D22" s="115">
        <v>48337</v>
      </c>
      <c r="E22" s="114">
        <v>48492</v>
      </c>
      <c r="F22" s="114">
        <v>48772</v>
      </c>
      <c r="G22" s="114">
        <v>47844</v>
      </c>
      <c r="H22" s="140">
        <v>47893</v>
      </c>
      <c r="I22" s="115">
        <v>444</v>
      </c>
      <c r="J22" s="116">
        <v>0.92706658593113811</v>
      </c>
    </row>
    <row r="23" spans="1:10" s="110" customFormat="1" ht="12" customHeight="1" x14ac:dyDescent="0.2">
      <c r="A23" s="118"/>
      <c r="B23" s="119" t="s">
        <v>117</v>
      </c>
      <c r="C23" s="113">
        <v>13.202398477613013</v>
      </c>
      <c r="D23" s="115">
        <v>7354</v>
      </c>
      <c r="E23" s="114">
        <v>6961</v>
      </c>
      <c r="F23" s="114">
        <v>7327</v>
      </c>
      <c r="G23" s="114">
        <v>7064</v>
      </c>
      <c r="H23" s="140">
        <v>6748</v>
      </c>
      <c r="I23" s="115">
        <v>606</v>
      </c>
      <c r="J23" s="116">
        <v>8.9804386484884411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66287</v>
      </c>
      <c r="E64" s="236">
        <v>66149</v>
      </c>
      <c r="F64" s="236">
        <v>67047</v>
      </c>
      <c r="G64" s="236">
        <v>65636</v>
      </c>
      <c r="H64" s="140">
        <v>65441</v>
      </c>
      <c r="I64" s="115">
        <v>846</v>
      </c>
      <c r="J64" s="116">
        <v>1.2927675310585107</v>
      </c>
    </row>
    <row r="65" spans="1:12" s="110" customFormat="1" ht="12" customHeight="1" x14ac:dyDescent="0.2">
      <c r="A65" s="118" t="s">
        <v>105</v>
      </c>
      <c r="B65" s="119" t="s">
        <v>106</v>
      </c>
      <c r="C65" s="113">
        <v>55.473923997163851</v>
      </c>
      <c r="D65" s="235">
        <v>36772</v>
      </c>
      <c r="E65" s="236">
        <v>36606</v>
      </c>
      <c r="F65" s="236">
        <v>37446</v>
      </c>
      <c r="G65" s="236">
        <v>36605</v>
      </c>
      <c r="H65" s="140">
        <v>36371</v>
      </c>
      <c r="I65" s="115">
        <v>401</v>
      </c>
      <c r="J65" s="116">
        <v>1.1025267383354871</v>
      </c>
    </row>
    <row r="66" spans="1:12" s="110" customFormat="1" ht="12" customHeight="1" x14ac:dyDescent="0.2">
      <c r="A66" s="118"/>
      <c r="B66" s="119" t="s">
        <v>107</v>
      </c>
      <c r="C66" s="113">
        <v>44.526076002836149</v>
      </c>
      <c r="D66" s="235">
        <v>29515</v>
      </c>
      <c r="E66" s="236">
        <v>29543</v>
      </c>
      <c r="F66" s="236">
        <v>29601</v>
      </c>
      <c r="G66" s="236">
        <v>29031</v>
      </c>
      <c r="H66" s="140">
        <v>29070</v>
      </c>
      <c r="I66" s="115">
        <v>445</v>
      </c>
      <c r="J66" s="116">
        <v>1.5307877536979704</v>
      </c>
    </row>
    <row r="67" spans="1:12" s="110" customFormat="1" ht="12" customHeight="1" x14ac:dyDescent="0.2">
      <c r="A67" s="118" t="s">
        <v>105</v>
      </c>
      <c r="B67" s="121" t="s">
        <v>108</v>
      </c>
      <c r="C67" s="113">
        <v>11.032329114305972</v>
      </c>
      <c r="D67" s="235">
        <v>7313</v>
      </c>
      <c r="E67" s="236">
        <v>7570</v>
      </c>
      <c r="F67" s="236">
        <v>7755</v>
      </c>
      <c r="G67" s="236">
        <v>6961</v>
      </c>
      <c r="H67" s="140">
        <v>7258</v>
      </c>
      <c r="I67" s="115">
        <v>55</v>
      </c>
      <c r="J67" s="116">
        <v>0.75778451364012123</v>
      </c>
    </row>
    <row r="68" spans="1:12" s="110" customFormat="1" ht="12" customHeight="1" x14ac:dyDescent="0.2">
      <c r="A68" s="118"/>
      <c r="B68" s="121" t="s">
        <v>109</v>
      </c>
      <c r="C68" s="113">
        <v>66.85322913995202</v>
      </c>
      <c r="D68" s="235">
        <v>44315</v>
      </c>
      <c r="E68" s="236">
        <v>44037</v>
      </c>
      <c r="F68" s="236">
        <v>44880</v>
      </c>
      <c r="G68" s="236">
        <v>44580</v>
      </c>
      <c r="H68" s="140">
        <v>44402</v>
      </c>
      <c r="I68" s="115">
        <v>-87</v>
      </c>
      <c r="J68" s="116">
        <v>-0.19593711994955182</v>
      </c>
    </row>
    <row r="69" spans="1:12" s="110" customFormat="1" ht="12" customHeight="1" x14ac:dyDescent="0.2">
      <c r="A69" s="118"/>
      <c r="B69" s="121" t="s">
        <v>110</v>
      </c>
      <c r="C69" s="113">
        <v>21.00864422888349</v>
      </c>
      <c r="D69" s="235">
        <v>13926</v>
      </c>
      <c r="E69" s="236">
        <v>13786</v>
      </c>
      <c r="F69" s="236">
        <v>13663</v>
      </c>
      <c r="G69" s="236">
        <v>13390</v>
      </c>
      <c r="H69" s="140">
        <v>13122</v>
      </c>
      <c r="I69" s="115">
        <v>804</v>
      </c>
      <c r="J69" s="116">
        <v>6.1271147690900776</v>
      </c>
    </row>
    <row r="70" spans="1:12" s="110" customFormat="1" ht="12" customHeight="1" x14ac:dyDescent="0.2">
      <c r="A70" s="120"/>
      <c r="B70" s="121" t="s">
        <v>111</v>
      </c>
      <c r="C70" s="113">
        <v>1.1057975168585092</v>
      </c>
      <c r="D70" s="235">
        <v>733</v>
      </c>
      <c r="E70" s="236">
        <v>756</v>
      </c>
      <c r="F70" s="236">
        <v>749</v>
      </c>
      <c r="G70" s="236">
        <v>705</v>
      </c>
      <c r="H70" s="140">
        <v>659</v>
      </c>
      <c r="I70" s="115">
        <v>74</v>
      </c>
      <c r="J70" s="116">
        <v>11.229135053110774</v>
      </c>
    </row>
    <row r="71" spans="1:12" s="110" customFormat="1" ht="12" customHeight="1" x14ac:dyDescent="0.2">
      <c r="A71" s="120"/>
      <c r="B71" s="121" t="s">
        <v>112</v>
      </c>
      <c r="C71" s="113">
        <v>0.301718285636701</v>
      </c>
      <c r="D71" s="235">
        <v>200</v>
      </c>
      <c r="E71" s="236">
        <v>201</v>
      </c>
      <c r="F71" s="236">
        <v>204</v>
      </c>
      <c r="G71" s="236">
        <v>178</v>
      </c>
      <c r="H71" s="140">
        <v>166</v>
      </c>
      <c r="I71" s="115">
        <v>34</v>
      </c>
      <c r="J71" s="116">
        <v>20.481927710843372</v>
      </c>
    </row>
    <row r="72" spans="1:12" s="110" customFormat="1" ht="12" customHeight="1" x14ac:dyDescent="0.2">
      <c r="A72" s="118" t="s">
        <v>113</v>
      </c>
      <c r="B72" s="119" t="s">
        <v>181</v>
      </c>
      <c r="C72" s="113">
        <v>71.833089444385777</v>
      </c>
      <c r="D72" s="235">
        <v>47616</v>
      </c>
      <c r="E72" s="236">
        <v>47635</v>
      </c>
      <c r="F72" s="236">
        <v>48319</v>
      </c>
      <c r="G72" s="236">
        <v>47313</v>
      </c>
      <c r="H72" s="140">
        <v>47357</v>
      </c>
      <c r="I72" s="115">
        <v>259</v>
      </c>
      <c r="J72" s="116">
        <v>0.54690964376966444</v>
      </c>
    </row>
    <row r="73" spans="1:12" s="110" customFormat="1" ht="12" customHeight="1" x14ac:dyDescent="0.2">
      <c r="A73" s="118"/>
      <c r="B73" s="119" t="s">
        <v>182</v>
      </c>
      <c r="C73" s="113">
        <v>28.166910555614223</v>
      </c>
      <c r="D73" s="115">
        <v>18671</v>
      </c>
      <c r="E73" s="114">
        <v>18514</v>
      </c>
      <c r="F73" s="114">
        <v>18728</v>
      </c>
      <c r="G73" s="114">
        <v>18323</v>
      </c>
      <c r="H73" s="140">
        <v>18084</v>
      </c>
      <c r="I73" s="115">
        <v>587</v>
      </c>
      <c r="J73" s="116">
        <v>3.2459632824596327</v>
      </c>
    </row>
    <row r="74" spans="1:12" s="110" customFormat="1" ht="12" customHeight="1" x14ac:dyDescent="0.2">
      <c r="A74" s="118" t="s">
        <v>113</v>
      </c>
      <c r="B74" s="119" t="s">
        <v>116</v>
      </c>
      <c r="C74" s="113">
        <v>88.803234420022022</v>
      </c>
      <c r="D74" s="115">
        <v>58865</v>
      </c>
      <c r="E74" s="114">
        <v>59068</v>
      </c>
      <c r="F74" s="114">
        <v>59501</v>
      </c>
      <c r="G74" s="114">
        <v>58351</v>
      </c>
      <c r="H74" s="140">
        <v>58508</v>
      </c>
      <c r="I74" s="115">
        <v>357</v>
      </c>
      <c r="J74" s="116">
        <v>0.61017296779927532</v>
      </c>
    </row>
    <row r="75" spans="1:12" s="110" customFormat="1" ht="12" customHeight="1" x14ac:dyDescent="0.2">
      <c r="A75" s="142"/>
      <c r="B75" s="124" t="s">
        <v>117</v>
      </c>
      <c r="C75" s="125">
        <v>11.168102342842488</v>
      </c>
      <c r="D75" s="143">
        <v>7403</v>
      </c>
      <c r="E75" s="144">
        <v>7057</v>
      </c>
      <c r="F75" s="144">
        <v>7523</v>
      </c>
      <c r="G75" s="144">
        <v>7265</v>
      </c>
      <c r="H75" s="145">
        <v>6910</v>
      </c>
      <c r="I75" s="143">
        <v>493</v>
      </c>
      <c r="J75" s="146">
        <v>7.1345875542691752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55702</v>
      </c>
      <c r="G11" s="114">
        <v>55466</v>
      </c>
      <c r="H11" s="114">
        <v>56114</v>
      </c>
      <c r="I11" s="114">
        <v>54921</v>
      </c>
      <c r="J11" s="140">
        <v>54659</v>
      </c>
      <c r="K11" s="114">
        <v>1043</v>
      </c>
      <c r="L11" s="116">
        <v>1.9081944419034378</v>
      </c>
    </row>
    <row r="12" spans="1:17" s="110" customFormat="1" ht="24.95" customHeight="1" x14ac:dyDescent="0.2">
      <c r="A12" s="604" t="s">
        <v>185</v>
      </c>
      <c r="B12" s="605"/>
      <c r="C12" s="605"/>
      <c r="D12" s="606"/>
      <c r="E12" s="113">
        <v>52.635452946034256</v>
      </c>
      <c r="F12" s="115">
        <v>29319</v>
      </c>
      <c r="G12" s="114">
        <v>29093</v>
      </c>
      <c r="H12" s="114">
        <v>29812</v>
      </c>
      <c r="I12" s="114">
        <v>29183</v>
      </c>
      <c r="J12" s="140">
        <v>28878</v>
      </c>
      <c r="K12" s="114">
        <v>441</v>
      </c>
      <c r="L12" s="116">
        <v>1.5271140660710576</v>
      </c>
    </row>
    <row r="13" spans="1:17" s="110" customFormat="1" ht="15" customHeight="1" x14ac:dyDescent="0.2">
      <c r="A13" s="120"/>
      <c r="B13" s="612" t="s">
        <v>107</v>
      </c>
      <c r="C13" s="612"/>
      <c r="E13" s="113">
        <v>47.364547053965744</v>
      </c>
      <c r="F13" s="115">
        <v>26383</v>
      </c>
      <c r="G13" s="114">
        <v>26373</v>
      </c>
      <c r="H13" s="114">
        <v>26302</v>
      </c>
      <c r="I13" s="114">
        <v>25738</v>
      </c>
      <c r="J13" s="140">
        <v>25781</v>
      </c>
      <c r="K13" s="114">
        <v>602</v>
      </c>
      <c r="L13" s="116">
        <v>2.335052945967961</v>
      </c>
    </row>
    <row r="14" spans="1:17" s="110" customFormat="1" ht="24.95" customHeight="1" x14ac:dyDescent="0.2">
      <c r="A14" s="604" t="s">
        <v>186</v>
      </c>
      <c r="B14" s="605"/>
      <c r="C14" s="605"/>
      <c r="D14" s="606"/>
      <c r="E14" s="113">
        <v>11.457398298086245</v>
      </c>
      <c r="F14" s="115">
        <v>6382</v>
      </c>
      <c r="G14" s="114">
        <v>6613</v>
      </c>
      <c r="H14" s="114">
        <v>6777</v>
      </c>
      <c r="I14" s="114">
        <v>6159</v>
      </c>
      <c r="J14" s="140">
        <v>6387</v>
      </c>
      <c r="K14" s="114">
        <v>-5</v>
      </c>
      <c r="L14" s="116">
        <v>-7.8284014404258653E-2</v>
      </c>
    </row>
    <row r="15" spans="1:17" s="110" customFormat="1" ht="15" customHeight="1" x14ac:dyDescent="0.2">
      <c r="A15" s="120"/>
      <c r="B15" s="119"/>
      <c r="C15" s="258" t="s">
        <v>106</v>
      </c>
      <c r="E15" s="113">
        <v>58.179254152303351</v>
      </c>
      <c r="F15" s="115">
        <v>3713</v>
      </c>
      <c r="G15" s="114">
        <v>3824</v>
      </c>
      <c r="H15" s="114">
        <v>3961</v>
      </c>
      <c r="I15" s="114">
        <v>3647</v>
      </c>
      <c r="J15" s="140">
        <v>3760</v>
      </c>
      <c r="K15" s="114">
        <v>-47</v>
      </c>
      <c r="L15" s="116">
        <v>-1.25</v>
      </c>
    </row>
    <row r="16" spans="1:17" s="110" customFormat="1" ht="15" customHeight="1" x14ac:dyDescent="0.2">
      <c r="A16" s="120"/>
      <c r="B16" s="119"/>
      <c r="C16" s="258" t="s">
        <v>107</v>
      </c>
      <c r="E16" s="113">
        <v>41.820745847696649</v>
      </c>
      <c r="F16" s="115">
        <v>2669</v>
      </c>
      <c r="G16" s="114">
        <v>2789</v>
      </c>
      <c r="H16" s="114">
        <v>2816</v>
      </c>
      <c r="I16" s="114">
        <v>2512</v>
      </c>
      <c r="J16" s="140">
        <v>2627</v>
      </c>
      <c r="K16" s="114">
        <v>42</v>
      </c>
      <c r="L16" s="116">
        <v>1.5987818804720213</v>
      </c>
    </row>
    <row r="17" spans="1:12" s="110" customFormat="1" ht="15" customHeight="1" x14ac:dyDescent="0.2">
      <c r="A17" s="120"/>
      <c r="B17" s="121" t="s">
        <v>109</v>
      </c>
      <c r="C17" s="258"/>
      <c r="E17" s="113">
        <v>66.769595346666193</v>
      </c>
      <c r="F17" s="115">
        <v>37192</v>
      </c>
      <c r="G17" s="114">
        <v>36798</v>
      </c>
      <c r="H17" s="114">
        <v>37377</v>
      </c>
      <c r="I17" s="114">
        <v>37075</v>
      </c>
      <c r="J17" s="140">
        <v>36855</v>
      </c>
      <c r="K17" s="114">
        <v>337</v>
      </c>
      <c r="L17" s="116">
        <v>0.91439424772758104</v>
      </c>
    </row>
    <row r="18" spans="1:12" s="110" customFormat="1" ht="15" customHeight="1" x14ac:dyDescent="0.2">
      <c r="A18" s="120"/>
      <c r="B18" s="119"/>
      <c r="C18" s="258" t="s">
        <v>106</v>
      </c>
      <c r="E18" s="113">
        <v>52.753280275328031</v>
      </c>
      <c r="F18" s="115">
        <v>19620</v>
      </c>
      <c r="G18" s="114">
        <v>19305</v>
      </c>
      <c r="H18" s="114">
        <v>19889</v>
      </c>
      <c r="I18" s="114">
        <v>19711</v>
      </c>
      <c r="J18" s="140">
        <v>19440</v>
      </c>
      <c r="K18" s="114">
        <v>180</v>
      </c>
      <c r="L18" s="116">
        <v>0.92592592592592593</v>
      </c>
    </row>
    <row r="19" spans="1:12" s="110" customFormat="1" ht="15" customHeight="1" x14ac:dyDescent="0.2">
      <c r="A19" s="120"/>
      <c r="B19" s="119"/>
      <c r="C19" s="258" t="s">
        <v>107</v>
      </c>
      <c r="E19" s="113">
        <v>47.246719724671969</v>
      </c>
      <c r="F19" s="115">
        <v>17572</v>
      </c>
      <c r="G19" s="114">
        <v>17493</v>
      </c>
      <c r="H19" s="114">
        <v>17488</v>
      </c>
      <c r="I19" s="114">
        <v>17364</v>
      </c>
      <c r="J19" s="140">
        <v>17415</v>
      </c>
      <c r="K19" s="114">
        <v>157</v>
      </c>
      <c r="L19" s="116">
        <v>0.90152167671547512</v>
      </c>
    </row>
    <row r="20" spans="1:12" s="110" customFormat="1" ht="15" customHeight="1" x14ac:dyDescent="0.2">
      <c r="A20" s="120"/>
      <c r="B20" s="121" t="s">
        <v>110</v>
      </c>
      <c r="C20" s="258"/>
      <c r="E20" s="113">
        <v>20.489389968044236</v>
      </c>
      <c r="F20" s="115">
        <v>11413</v>
      </c>
      <c r="G20" s="114">
        <v>11323</v>
      </c>
      <c r="H20" s="114">
        <v>11238</v>
      </c>
      <c r="I20" s="114">
        <v>10997</v>
      </c>
      <c r="J20" s="140">
        <v>10758</v>
      </c>
      <c r="K20" s="114">
        <v>655</v>
      </c>
      <c r="L20" s="116">
        <v>6.088492284811303</v>
      </c>
    </row>
    <row r="21" spans="1:12" s="110" customFormat="1" ht="15" customHeight="1" x14ac:dyDescent="0.2">
      <c r="A21" s="120"/>
      <c r="B21" s="119"/>
      <c r="C21" s="258" t="s">
        <v>106</v>
      </c>
      <c r="E21" s="113">
        <v>48.523613423289234</v>
      </c>
      <c r="F21" s="115">
        <v>5538</v>
      </c>
      <c r="G21" s="114">
        <v>5502</v>
      </c>
      <c r="H21" s="114">
        <v>5491</v>
      </c>
      <c r="I21" s="114">
        <v>5370</v>
      </c>
      <c r="J21" s="140">
        <v>5245</v>
      </c>
      <c r="K21" s="114">
        <v>293</v>
      </c>
      <c r="L21" s="116">
        <v>5.5862726406101046</v>
      </c>
    </row>
    <row r="22" spans="1:12" s="110" customFormat="1" ht="15" customHeight="1" x14ac:dyDescent="0.2">
      <c r="A22" s="120"/>
      <c r="B22" s="119"/>
      <c r="C22" s="258" t="s">
        <v>107</v>
      </c>
      <c r="E22" s="113">
        <v>51.476386576710766</v>
      </c>
      <c r="F22" s="115">
        <v>5875</v>
      </c>
      <c r="G22" s="114">
        <v>5821</v>
      </c>
      <c r="H22" s="114">
        <v>5747</v>
      </c>
      <c r="I22" s="114">
        <v>5627</v>
      </c>
      <c r="J22" s="140">
        <v>5513</v>
      </c>
      <c r="K22" s="114">
        <v>362</v>
      </c>
      <c r="L22" s="116">
        <v>6.5662978414656266</v>
      </c>
    </row>
    <row r="23" spans="1:12" s="110" customFormat="1" ht="15" customHeight="1" x14ac:dyDescent="0.2">
      <c r="A23" s="120"/>
      <c r="B23" s="121" t="s">
        <v>111</v>
      </c>
      <c r="C23" s="258"/>
      <c r="E23" s="113">
        <v>1.2836163872033319</v>
      </c>
      <c r="F23" s="115">
        <v>715</v>
      </c>
      <c r="G23" s="114">
        <v>732</v>
      </c>
      <c r="H23" s="114">
        <v>722</v>
      </c>
      <c r="I23" s="114">
        <v>690</v>
      </c>
      <c r="J23" s="140">
        <v>659</v>
      </c>
      <c r="K23" s="114">
        <v>56</v>
      </c>
      <c r="L23" s="116">
        <v>8.4977238239757202</v>
      </c>
    </row>
    <row r="24" spans="1:12" s="110" customFormat="1" ht="15" customHeight="1" x14ac:dyDescent="0.2">
      <c r="A24" s="120"/>
      <c r="B24" s="119"/>
      <c r="C24" s="258" t="s">
        <v>106</v>
      </c>
      <c r="E24" s="113">
        <v>62.65734265734266</v>
      </c>
      <c r="F24" s="115">
        <v>448</v>
      </c>
      <c r="G24" s="114">
        <v>462</v>
      </c>
      <c r="H24" s="114">
        <v>471</v>
      </c>
      <c r="I24" s="114">
        <v>455</v>
      </c>
      <c r="J24" s="140">
        <v>433</v>
      </c>
      <c r="K24" s="114">
        <v>15</v>
      </c>
      <c r="L24" s="116">
        <v>3.464203233256351</v>
      </c>
    </row>
    <row r="25" spans="1:12" s="110" customFormat="1" ht="15" customHeight="1" x14ac:dyDescent="0.2">
      <c r="A25" s="120"/>
      <c r="B25" s="119"/>
      <c r="C25" s="258" t="s">
        <v>107</v>
      </c>
      <c r="E25" s="113">
        <v>37.34265734265734</v>
      </c>
      <c r="F25" s="115">
        <v>267</v>
      </c>
      <c r="G25" s="114">
        <v>270</v>
      </c>
      <c r="H25" s="114">
        <v>251</v>
      </c>
      <c r="I25" s="114">
        <v>235</v>
      </c>
      <c r="J25" s="140">
        <v>226</v>
      </c>
      <c r="K25" s="114">
        <v>41</v>
      </c>
      <c r="L25" s="116">
        <v>18.141592920353983</v>
      </c>
    </row>
    <row r="26" spans="1:12" s="110" customFormat="1" ht="15" customHeight="1" x14ac:dyDescent="0.2">
      <c r="A26" s="120"/>
      <c r="C26" s="121" t="s">
        <v>187</v>
      </c>
      <c r="D26" s="110" t="s">
        <v>188</v>
      </c>
      <c r="E26" s="113">
        <v>0.33751032278912785</v>
      </c>
      <c r="F26" s="115">
        <v>188</v>
      </c>
      <c r="G26" s="114">
        <v>192</v>
      </c>
      <c r="H26" s="114">
        <v>195</v>
      </c>
      <c r="I26" s="114">
        <v>161</v>
      </c>
      <c r="J26" s="140">
        <v>152</v>
      </c>
      <c r="K26" s="114">
        <v>36</v>
      </c>
      <c r="L26" s="116">
        <v>23.684210526315791</v>
      </c>
    </row>
    <row r="27" spans="1:12" s="110" customFormat="1" ht="15" customHeight="1" x14ac:dyDescent="0.2">
      <c r="A27" s="120"/>
      <c r="B27" s="119"/>
      <c r="D27" s="259" t="s">
        <v>106</v>
      </c>
      <c r="E27" s="113">
        <v>47.872340425531917</v>
      </c>
      <c r="F27" s="115">
        <v>90</v>
      </c>
      <c r="G27" s="114">
        <v>97</v>
      </c>
      <c r="H27" s="114">
        <v>106</v>
      </c>
      <c r="I27" s="114">
        <v>94</v>
      </c>
      <c r="J27" s="140">
        <v>85</v>
      </c>
      <c r="K27" s="114">
        <v>5</v>
      </c>
      <c r="L27" s="116">
        <v>5.882352941176471</v>
      </c>
    </row>
    <row r="28" spans="1:12" s="110" customFormat="1" ht="15" customHeight="1" x14ac:dyDescent="0.2">
      <c r="A28" s="120"/>
      <c r="B28" s="119"/>
      <c r="D28" s="259" t="s">
        <v>107</v>
      </c>
      <c r="E28" s="113">
        <v>52.127659574468083</v>
      </c>
      <c r="F28" s="115">
        <v>98</v>
      </c>
      <c r="G28" s="114">
        <v>95</v>
      </c>
      <c r="H28" s="114">
        <v>89</v>
      </c>
      <c r="I28" s="114">
        <v>67</v>
      </c>
      <c r="J28" s="140">
        <v>67</v>
      </c>
      <c r="K28" s="114">
        <v>31</v>
      </c>
      <c r="L28" s="116">
        <v>46.268656716417908</v>
      </c>
    </row>
    <row r="29" spans="1:12" s="110" customFormat="1" ht="24.95" customHeight="1" x14ac:dyDescent="0.2">
      <c r="A29" s="604" t="s">
        <v>189</v>
      </c>
      <c r="B29" s="605"/>
      <c r="C29" s="605"/>
      <c r="D29" s="606"/>
      <c r="E29" s="113">
        <v>86.777853577968472</v>
      </c>
      <c r="F29" s="115">
        <v>48337</v>
      </c>
      <c r="G29" s="114">
        <v>48492</v>
      </c>
      <c r="H29" s="114">
        <v>48772</v>
      </c>
      <c r="I29" s="114">
        <v>47844</v>
      </c>
      <c r="J29" s="140">
        <v>47893</v>
      </c>
      <c r="K29" s="114">
        <v>444</v>
      </c>
      <c r="L29" s="116">
        <v>0.92706658593113811</v>
      </c>
    </row>
    <row r="30" spans="1:12" s="110" customFormat="1" ht="15" customHeight="1" x14ac:dyDescent="0.2">
      <c r="A30" s="120"/>
      <c r="B30" s="119"/>
      <c r="C30" s="258" t="s">
        <v>106</v>
      </c>
      <c r="E30" s="113">
        <v>49.804497589838014</v>
      </c>
      <c r="F30" s="115">
        <v>24074</v>
      </c>
      <c r="G30" s="114">
        <v>24208</v>
      </c>
      <c r="H30" s="114">
        <v>24502</v>
      </c>
      <c r="I30" s="114">
        <v>24076</v>
      </c>
      <c r="J30" s="140">
        <v>24016</v>
      </c>
      <c r="K30" s="114">
        <v>58</v>
      </c>
      <c r="L30" s="116">
        <v>0.24150566289140574</v>
      </c>
    </row>
    <row r="31" spans="1:12" s="110" customFormat="1" ht="15" customHeight="1" x14ac:dyDescent="0.2">
      <c r="A31" s="120"/>
      <c r="B31" s="119"/>
      <c r="C31" s="258" t="s">
        <v>107</v>
      </c>
      <c r="E31" s="113">
        <v>50.195502410161986</v>
      </c>
      <c r="F31" s="115">
        <v>24263</v>
      </c>
      <c r="G31" s="114">
        <v>24284</v>
      </c>
      <c r="H31" s="114">
        <v>24270</v>
      </c>
      <c r="I31" s="114">
        <v>23768</v>
      </c>
      <c r="J31" s="140">
        <v>23877</v>
      </c>
      <c r="K31" s="114">
        <v>386</v>
      </c>
      <c r="L31" s="116">
        <v>1.6166185031620388</v>
      </c>
    </row>
    <row r="32" spans="1:12" s="110" customFormat="1" ht="15" customHeight="1" x14ac:dyDescent="0.2">
      <c r="A32" s="120"/>
      <c r="B32" s="119" t="s">
        <v>117</v>
      </c>
      <c r="C32" s="258"/>
      <c r="E32" s="113">
        <v>13.202398477613013</v>
      </c>
      <c r="F32" s="115">
        <v>7354</v>
      </c>
      <c r="G32" s="114">
        <v>6961</v>
      </c>
      <c r="H32" s="114">
        <v>7327</v>
      </c>
      <c r="I32" s="114">
        <v>7064</v>
      </c>
      <c r="J32" s="140">
        <v>6748</v>
      </c>
      <c r="K32" s="114">
        <v>606</v>
      </c>
      <c r="L32" s="116">
        <v>8.9804386484884411</v>
      </c>
    </row>
    <row r="33" spans="1:12" s="110" customFormat="1" ht="15" customHeight="1" x14ac:dyDescent="0.2">
      <c r="A33" s="120"/>
      <c r="B33" s="119"/>
      <c r="C33" s="258" t="s">
        <v>106</v>
      </c>
      <c r="E33" s="113">
        <v>71.199347293989661</v>
      </c>
      <c r="F33" s="115">
        <v>5236</v>
      </c>
      <c r="G33" s="114">
        <v>4874</v>
      </c>
      <c r="H33" s="114">
        <v>5297</v>
      </c>
      <c r="I33" s="114">
        <v>5097</v>
      </c>
      <c r="J33" s="140">
        <v>4848</v>
      </c>
      <c r="K33" s="114">
        <v>388</v>
      </c>
      <c r="L33" s="116">
        <v>8.003300330033003</v>
      </c>
    </row>
    <row r="34" spans="1:12" s="110" customFormat="1" ht="15" customHeight="1" x14ac:dyDescent="0.2">
      <c r="A34" s="120"/>
      <c r="B34" s="119"/>
      <c r="C34" s="258" t="s">
        <v>107</v>
      </c>
      <c r="E34" s="113">
        <v>28.800652706010336</v>
      </c>
      <c r="F34" s="115">
        <v>2118</v>
      </c>
      <c r="G34" s="114">
        <v>2087</v>
      </c>
      <c r="H34" s="114">
        <v>2030</v>
      </c>
      <c r="I34" s="114">
        <v>1967</v>
      </c>
      <c r="J34" s="140">
        <v>1900</v>
      </c>
      <c r="K34" s="114">
        <v>218</v>
      </c>
      <c r="L34" s="116">
        <v>11.473684210526315</v>
      </c>
    </row>
    <row r="35" spans="1:12" s="110" customFormat="1" ht="24.95" customHeight="1" x14ac:dyDescent="0.2">
      <c r="A35" s="604" t="s">
        <v>190</v>
      </c>
      <c r="B35" s="605"/>
      <c r="C35" s="605"/>
      <c r="D35" s="606"/>
      <c r="E35" s="113">
        <v>68.279415460845215</v>
      </c>
      <c r="F35" s="115">
        <v>38033</v>
      </c>
      <c r="G35" s="114">
        <v>37943</v>
      </c>
      <c r="H35" s="114">
        <v>38483</v>
      </c>
      <c r="I35" s="114">
        <v>37652</v>
      </c>
      <c r="J35" s="140">
        <v>37577</v>
      </c>
      <c r="K35" s="114">
        <v>456</v>
      </c>
      <c r="L35" s="116">
        <v>1.2135082630332383</v>
      </c>
    </row>
    <row r="36" spans="1:12" s="110" customFormat="1" ht="15" customHeight="1" x14ac:dyDescent="0.2">
      <c r="A36" s="120"/>
      <c r="B36" s="119"/>
      <c r="C36" s="258" t="s">
        <v>106</v>
      </c>
      <c r="E36" s="113">
        <v>68.561512370835857</v>
      </c>
      <c r="F36" s="115">
        <v>26076</v>
      </c>
      <c r="G36" s="114">
        <v>25879</v>
      </c>
      <c r="H36" s="114">
        <v>26360</v>
      </c>
      <c r="I36" s="114">
        <v>25789</v>
      </c>
      <c r="J36" s="140">
        <v>25616</v>
      </c>
      <c r="K36" s="114">
        <v>460</v>
      </c>
      <c r="L36" s="116">
        <v>1.7957526545908806</v>
      </c>
    </row>
    <row r="37" spans="1:12" s="110" customFormat="1" ht="15" customHeight="1" x14ac:dyDescent="0.2">
      <c r="A37" s="120"/>
      <c r="B37" s="119"/>
      <c r="C37" s="258" t="s">
        <v>107</v>
      </c>
      <c r="E37" s="113">
        <v>31.438487629164147</v>
      </c>
      <c r="F37" s="115">
        <v>11957</v>
      </c>
      <c r="G37" s="114">
        <v>12064</v>
      </c>
      <c r="H37" s="114">
        <v>12123</v>
      </c>
      <c r="I37" s="114">
        <v>11863</v>
      </c>
      <c r="J37" s="140">
        <v>11961</v>
      </c>
      <c r="K37" s="114">
        <v>-4</v>
      </c>
      <c r="L37" s="116">
        <v>-3.3442019898001836E-2</v>
      </c>
    </row>
    <row r="38" spans="1:12" s="110" customFormat="1" ht="15" customHeight="1" x14ac:dyDescent="0.2">
      <c r="A38" s="120"/>
      <c r="B38" s="119" t="s">
        <v>182</v>
      </c>
      <c r="C38" s="258"/>
      <c r="E38" s="113">
        <v>31.720584539154789</v>
      </c>
      <c r="F38" s="115">
        <v>17669</v>
      </c>
      <c r="G38" s="114">
        <v>17523</v>
      </c>
      <c r="H38" s="114">
        <v>17631</v>
      </c>
      <c r="I38" s="114">
        <v>17269</v>
      </c>
      <c r="J38" s="140">
        <v>17082</v>
      </c>
      <c r="K38" s="114">
        <v>587</v>
      </c>
      <c r="L38" s="116">
        <v>3.4363657651328885</v>
      </c>
    </row>
    <row r="39" spans="1:12" s="110" customFormat="1" ht="15" customHeight="1" x14ac:dyDescent="0.2">
      <c r="A39" s="120"/>
      <c r="B39" s="119"/>
      <c r="C39" s="258" t="s">
        <v>106</v>
      </c>
      <c r="E39" s="113">
        <v>18.354179636651764</v>
      </c>
      <c r="F39" s="115">
        <v>3243</v>
      </c>
      <c r="G39" s="114">
        <v>3214</v>
      </c>
      <c r="H39" s="114">
        <v>3452</v>
      </c>
      <c r="I39" s="114">
        <v>3394</v>
      </c>
      <c r="J39" s="140">
        <v>3262</v>
      </c>
      <c r="K39" s="114">
        <v>-19</v>
      </c>
      <c r="L39" s="116">
        <v>-0.58246474555487426</v>
      </c>
    </row>
    <row r="40" spans="1:12" s="110" customFormat="1" ht="15" customHeight="1" x14ac:dyDescent="0.2">
      <c r="A40" s="120"/>
      <c r="B40" s="119"/>
      <c r="C40" s="258" t="s">
        <v>107</v>
      </c>
      <c r="E40" s="113">
        <v>81.645820363348236</v>
      </c>
      <c r="F40" s="115">
        <v>14426</v>
      </c>
      <c r="G40" s="114">
        <v>14309</v>
      </c>
      <c r="H40" s="114">
        <v>14179</v>
      </c>
      <c r="I40" s="114">
        <v>13875</v>
      </c>
      <c r="J40" s="140">
        <v>13820</v>
      </c>
      <c r="K40" s="114">
        <v>606</v>
      </c>
      <c r="L40" s="116">
        <v>4.3849493487698989</v>
      </c>
    </row>
    <row r="41" spans="1:12" s="110" customFormat="1" ht="24.75" customHeight="1" x14ac:dyDescent="0.2">
      <c r="A41" s="604" t="s">
        <v>517</v>
      </c>
      <c r="B41" s="605"/>
      <c r="C41" s="605"/>
      <c r="D41" s="606"/>
      <c r="E41" s="113">
        <v>5.1183081397436361</v>
      </c>
      <c r="F41" s="115">
        <v>2851</v>
      </c>
      <c r="G41" s="114">
        <v>3123</v>
      </c>
      <c r="H41" s="114">
        <v>3194</v>
      </c>
      <c r="I41" s="114">
        <v>2462</v>
      </c>
      <c r="J41" s="140">
        <v>2827</v>
      </c>
      <c r="K41" s="114">
        <v>24</v>
      </c>
      <c r="L41" s="116">
        <v>0.84895649097983727</v>
      </c>
    </row>
    <row r="42" spans="1:12" s="110" customFormat="1" ht="15" customHeight="1" x14ac:dyDescent="0.2">
      <c r="A42" s="120"/>
      <c r="B42" s="119"/>
      <c r="C42" s="258" t="s">
        <v>106</v>
      </c>
      <c r="E42" s="113">
        <v>58.505787443002454</v>
      </c>
      <c r="F42" s="115">
        <v>1668</v>
      </c>
      <c r="G42" s="114">
        <v>1830</v>
      </c>
      <c r="H42" s="114">
        <v>1893</v>
      </c>
      <c r="I42" s="114">
        <v>1435</v>
      </c>
      <c r="J42" s="140">
        <v>1651</v>
      </c>
      <c r="K42" s="114">
        <v>17</v>
      </c>
      <c r="L42" s="116">
        <v>1.029678982434888</v>
      </c>
    </row>
    <row r="43" spans="1:12" s="110" customFormat="1" ht="15" customHeight="1" x14ac:dyDescent="0.2">
      <c r="A43" s="123"/>
      <c r="B43" s="124"/>
      <c r="C43" s="260" t="s">
        <v>107</v>
      </c>
      <c r="D43" s="261"/>
      <c r="E43" s="125">
        <v>41.494212556997546</v>
      </c>
      <c r="F43" s="143">
        <v>1183</v>
      </c>
      <c r="G43" s="144">
        <v>1293</v>
      </c>
      <c r="H43" s="144">
        <v>1301</v>
      </c>
      <c r="I43" s="144">
        <v>1027</v>
      </c>
      <c r="J43" s="145">
        <v>1176</v>
      </c>
      <c r="K43" s="144">
        <v>7</v>
      </c>
      <c r="L43" s="146">
        <v>0.59523809523809523</v>
      </c>
    </row>
    <row r="44" spans="1:12" s="110" customFormat="1" ht="45.75" customHeight="1" x14ac:dyDescent="0.2">
      <c r="A44" s="604" t="s">
        <v>191</v>
      </c>
      <c r="B44" s="605"/>
      <c r="C44" s="605"/>
      <c r="D44" s="606"/>
      <c r="E44" s="113">
        <v>1.030483645111486</v>
      </c>
      <c r="F44" s="115">
        <v>574</v>
      </c>
      <c r="G44" s="114">
        <v>575</v>
      </c>
      <c r="H44" s="114">
        <v>588</v>
      </c>
      <c r="I44" s="114">
        <v>568</v>
      </c>
      <c r="J44" s="140">
        <v>581</v>
      </c>
      <c r="K44" s="114">
        <v>-7</v>
      </c>
      <c r="L44" s="116">
        <v>-1.2048192771084338</v>
      </c>
    </row>
    <row r="45" spans="1:12" s="110" customFormat="1" ht="15" customHeight="1" x14ac:dyDescent="0.2">
      <c r="A45" s="120"/>
      <c r="B45" s="119"/>
      <c r="C45" s="258" t="s">
        <v>106</v>
      </c>
      <c r="E45" s="113">
        <v>60.975609756097562</v>
      </c>
      <c r="F45" s="115">
        <v>350</v>
      </c>
      <c r="G45" s="114">
        <v>348</v>
      </c>
      <c r="H45" s="114">
        <v>354</v>
      </c>
      <c r="I45" s="114">
        <v>337</v>
      </c>
      <c r="J45" s="140">
        <v>344</v>
      </c>
      <c r="K45" s="114">
        <v>6</v>
      </c>
      <c r="L45" s="116">
        <v>1.7441860465116279</v>
      </c>
    </row>
    <row r="46" spans="1:12" s="110" customFormat="1" ht="15" customHeight="1" x14ac:dyDescent="0.2">
      <c r="A46" s="123"/>
      <c r="B46" s="124"/>
      <c r="C46" s="260" t="s">
        <v>107</v>
      </c>
      <c r="D46" s="261"/>
      <c r="E46" s="125">
        <v>39.024390243902438</v>
      </c>
      <c r="F46" s="143">
        <v>224</v>
      </c>
      <c r="G46" s="144">
        <v>227</v>
      </c>
      <c r="H46" s="144">
        <v>234</v>
      </c>
      <c r="I46" s="144">
        <v>231</v>
      </c>
      <c r="J46" s="145">
        <v>237</v>
      </c>
      <c r="K46" s="144">
        <v>-13</v>
      </c>
      <c r="L46" s="146">
        <v>-5.4852320675105481</v>
      </c>
    </row>
    <row r="47" spans="1:12" s="110" customFormat="1" ht="39" customHeight="1" x14ac:dyDescent="0.2">
      <c r="A47" s="604" t="s">
        <v>518</v>
      </c>
      <c r="B47" s="607"/>
      <c r="C47" s="607"/>
      <c r="D47" s="608"/>
      <c r="E47" s="113">
        <v>0.27826648953358946</v>
      </c>
      <c r="F47" s="115">
        <v>155</v>
      </c>
      <c r="G47" s="114">
        <v>170</v>
      </c>
      <c r="H47" s="114">
        <v>163</v>
      </c>
      <c r="I47" s="114">
        <v>151</v>
      </c>
      <c r="J47" s="140">
        <v>168</v>
      </c>
      <c r="K47" s="114">
        <v>-13</v>
      </c>
      <c r="L47" s="116">
        <v>-7.7380952380952381</v>
      </c>
    </row>
    <row r="48" spans="1:12" s="110" customFormat="1" ht="15" customHeight="1" x14ac:dyDescent="0.2">
      <c r="A48" s="120"/>
      <c r="B48" s="119"/>
      <c r="C48" s="258" t="s">
        <v>106</v>
      </c>
      <c r="E48" s="113">
        <v>30.322580645161292</v>
      </c>
      <c r="F48" s="115">
        <v>47</v>
      </c>
      <c r="G48" s="114">
        <v>45</v>
      </c>
      <c r="H48" s="114">
        <v>38</v>
      </c>
      <c r="I48" s="114">
        <v>56</v>
      </c>
      <c r="J48" s="140">
        <v>58</v>
      </c>
      <c r="K48" s="114">
        <v>-11</v>
      </c>
      <c r="L48" s="116">
        <v>-18.96551724137931</v>
      </c>
    </row>
    <row r="49" spans="1:12" s="110" customFormat="1" ht="15" customHeight="1" x14ac:dyDescent="0.2">
      <c r="A49" s="123"/>
      <c r="B49" s="124"/>
      <c r="C49" s="260" t="s">
        <v>107</v>
      </c>
      <c r="D49" s="261"/>
      <c r="E49" s="125">
        <v>69.677419354838705</v>
      </c>
      <c r="F49" s="143">
        <v>108</v>
      </c>
      <c r="G49" s="144">
        <v>125</v>
      </c>
      <c r="H49" s="144">
        <v>125</v>
      </c>
      <c r="I49" s="144">
        <v>95</v>
      </c>
      <c r="J49" s="145">
        <v>110</v>
      </c>
      <c r="K49" s="144">
        <v>-2</v>
      </c>
      <c r="L49" s="146">
        <v>-1.8181818181818181</v>
      </c>
    </row>
    <row r="50" spans="1:12" s="110" customFormat="1" ht="24.95" customHeight="1" x14ac:dyDescent="0.2">
      <c r="A50" s="609" t="s">
        <v>192</v>
      </c>
      <c r="B50" s="610"/>
      <c r="C50" s="610"/>
      <c r="D50" s="611"/>
      <c r="E50" s="262">
        <v>13.791246274819576</v>
      </c>
      <c r="F50" s="263">
        <v>7682</v>
      </c>
      <c r="G50" s="264">
        <v>7820</v>
      </c>
      <c r="H50" s="264">
        <v>7940</v>
      </c>
      <c r="I50" s="264">
        <v>7388</v>
      </c>
      <c r="J50" s="265">
        <v>7461</v>
      </c>
      <c r="K50" s="263">
        <v>221</v>
      </c>
      <c r="L50" s="266">
        <v>2.9620694276906581</v>
      </c>
    </row>
    <row r="51" spans="1:12" s="110" customFormat="1" ht="15" customHeight="1" x14ac:dyDescent="0.2">
      <c r="A51" s="120"/>
      <c r="B51" s="119"/>
      <c r="C51" s="258" t="s">
        <v>106</v>
      </c>
      <c r="E51" s="113">
        <v>58.539442853423587</v>
      </c>
      <c r="F51" s="115">
        <v>4497</v>
      </c>
      <c r="G51" s="114">
        <v>4532</v>
      </c>
      <c r="H51" s="114">
        <v>4736</v>
      </c>
      <c r="I51" s="114">
        <v>4471</v>
      </c>
      <c r="J51" s="140">
        <v>4447</v>
      </c>
      <c r="K51" s="114">
        <v>50</v>
      </c>
      <c r="L51" s="116">
        <v>1.1243534967393749</v>
      </c>
    </row>
    <row r="52" spans="1:12" s="110" customFormat="1" ht="15" customHeight="1" x14ac:dyDescent="0.2">
      <c r="A52" s="120"/>
      <c r="B52" s="119"/>
      <c r="C52" s="258" t="s">
        <v>107</v>
      </c>
      <c r="E52" s="113">
        <v>41.460557146576413</v>
      </c>
      <c r="F52" s="115">
        <v>3185</v>
      </c>
      <c r="G52" s="114">
        <v>3288</v>
      </c>
      <c r="H52" s="114">
        <v>3204</v>
      </c>
      <c r="I52" s="114">
        <v>2917</v>
      </c>
      <c r="J52" s="140">
        <v>3014</v>
      </c>
      <c r="K52" s="114">
        <v>171</v>
      </c>
      <c r="L52" s="116">
        <v>5.673523556735236</v>
      </c>
    </row>
    <row r="53" spans="1:12" s="110" customFormat="1" ht="15" customHeight="1" x14ac:dyDescent="0.2">
      <c r="A53" s="120"/>
      <c r="B53" s="119"/>
      <c r="C53" s="258" t="s">
        <v>187</v>
      </c>
      <c r="D53" s="110" t="s">
        <v>193</v>
      </c>
      <c r="E53" s="113">
        <v>26.112991408487375</v>
      </c>
      <c r="F53" s="115">
        <v>2006</v>
      </c>
      <c r="G53" s="114">
        <v>2314</v>
      </c>
      <c r="H53" s="114">
        <v>2335</v>
      </c>
      <c r="I53" s="114">
        <v>1772</v>
      </c>
      <c r="J53" s="140">
        <v>1962</v>
      </c>
      <c r="K53" s="114">
        <v>44</v>
      </c>
      <c r="L53" s="116">
        <v>2.2426095820591234</v>
      </c>
    </row>
    <row r="54" spans="1:12" s="110" customFormat="1" ht="15" customHeight="1" x14ac:dyDescent="0.2">
      <c r="A54" s="120"/>
      <c r="B54" s="119"/>
      <c r="D54" s="267" t="s">
        <v>194</v>
      </c>
      <c r="E54" s="113">
        <v>59.421734795613162</v>
      </c>
      <c r="F54" s="115">
        <v>1192</v>
      </c>
      <c r="G54" s="114">
        <v>1362</v>
      </c>
      <c r="H54" s="114">
        <v>1401</v>
      </c>
      <c r="I54" s="114">
        <v>1076</v>
      </c>
      <c r="J54" s="140">
        <v>1167</v>
      </c>
      <c r="K54" s="114">
        <v>25</v>
      </c>
      <c r="L54" s="116">
        <v>2.1422450728363325</v>
      </c>
    </row>
    <row r="55" spans="1:12" s="110" customFormat="1" ht="15" customHeight="1" x14ac:dyDescent="0.2">
      <c r="A55" s="120"/>
      <c r="B55" s="119"/>
      <c r="D55" s="267" t="s">
        <v>195</v>
      </c>
      <c r="E55" s="113">
        <v>40.578265204386838</v>
      </c>
      <c r="F55" s="115">
        <v>814</v>
      </c>
      <c r="G55" s="114">
        <v>952</v>
      </c>
      <c r="H55" s="114">
        <v>934</v>
      </c>
      <c r="I55" s="114">
        <v>696</v>
      </c>
      <c r="J55" s="140">
        <v>795</v>
      </c>
      <c r="K55" s="114">
        <v>19</v>
      </c>
      <c r="L55" s="116">
        <v>2.3899371069182389</v>
      </c>
    </row>
    <row r="56" spans="1:12" s="110" customFormat="1" ht="15" customHeight="1" x14ac:dyDescent="0.2">
      <c r="A56" s="120"/>
      <c r="B56" s="119" t="s">
        <v>196</v>
      </c>
      <c r="C56" s="258"/>
      <c r="E56" s="113">
        <v>65.9850633729489</v>
      </c>
      <c r="F56" s="115">
        <v>36755</v>
      </c>
      <c r="G56" s="114">
        <v>36484</v>
      </c>
      <c r="H56" s="114">
        <v>36724</v>
      </c>
      <c r="I56" s="114">
        <v>36340</v>
      </c>
      <c r="J56" s="140">
        <v>36236</v>
      </c>
      <c r="K56" s="114">
        <v>519</v>
      </c>
      <c r="L56" s="116">
        <v>1.4322772932994812</v>
      </c>
    </row>
    <row r="57" spans="1:12" s="110" customFormat="1" ht="15" customHeight="1" x14ac:dyDescent="0.2">
      <c r="A57" s="120"/>
      <c r="B57" s="119"/>
      <c r="C57" s="258" t="s">
        <v>106</v>
      </c>
      <c r="E57" s="113">
        <v>49.391919466739218</v>
      </c>
      <c r="F57" s="115">
        <v>18154</v>
      </c>
      <c r="G57" s="114">
        <v>17989</v>
      </c>
      <c r="H57" s="114">
        <v>18191</v>
      </c>
      <c r="I57" s="114">
        <v>18040</v>
      </c>
      <c r="J57" s="140">
        <v>17932</v>
      </c>
      <c r="K57" s="114">
        <v>222</v>
      </c>
      <c r="L57" s="116">
        <v>1.2380102609859469</v>
      </c>
    </row>
    <row r="58" spans="1:12" s="110" customFormat="1" ht="15" customHeight="1" x14ac:dyDescent="0.2">
      <c r="A58" s="120"/>
      <c r="B58" s="119"/>
      <c r="C58" s="258" t="s">
        <v>107</v>
      </c>
      <c r="E58" s="113">
        <v>50.608080533260782</v>
      </c>
      <c r="F58" s="115">
        <v>18601</v>
      </c>
      <c r="G58" s="114">
        <v>18495</v>
      </c>
      <c r="H58" s="114">
        <v>18533</v>
      </c>
      <c r="I58" s="114">
        <v>18300</v>
      </c>
      <c r="J58" s="140">
        <v>18304</v>
      </c>
      <c r="K58" s="114">
        <v>297</v>
      </c>
      <c r="L58" s="116">
        <v>1.6225961538461537</v>
      </c>
    </row>
    <row r="59" spans="1:12" s="110" customFormat="1" ht="15" customHeight="1" x14ac:dyDescent="0.2">
      <c r="A59" s="120"/>
      <c r="B59" s="119"/>
      <c r="C59" s="258" t="s">
        <v>105</v>
      </c>
      <c r="D59" s="110" t="s">
        <v>197</v>
      </c>
      <c r="E59" s="113">
        <v>91.767106516120251</v>
      </c>
      <c r="F59" s="115">
        <v>33729</v>
      </c>
      <c r="G59" s="114">
        <v>33479</v>
      </c>
      <c r="H59" s="114">
        <v>33706</v>
      </c>
      <c r="I59" s="114">
        <v>33380</v>
      </c>
      <c r="J59" s="140">
        <v>33296</v>
      </c>
      <c r="K59" s="114">
        <v>433</v>
      </c>
      <c r="L59" s="116">
        <v>1.3004565112926478</v>
      </c>
    </row>
    <row r="60" spans="1:12" s="110" customFormat="1" ht="15" customHeight="1" x14ac:dyDescent="0.2">
      <c r="A60" s="120"/>
      <c r="B60" s="119"/>
      <c r="C60" s="258"/>
      <c r="D60" s="267" t="s">
        <v>198</v>
      </c>
      <c r="E60" s="113">
        <v>47.279788905689465</v>
      </c>
      <c r="F60" s="115">
        <v>15947</v>
      </c>
      <c r="G60" s="114">
        <v>15798</v>
      </c>
      <c r="H60" s="114">
        <v>15980</v>
      </c>
      <c r="I60" s="114">
        <v>15871</v>
      </c>
      <c r="J60" s="140">
        <v>15791</v>
      </c>
      <c r="K60" s="114">
        <v>156</v>
      </c>
      <c r="L60" s="116">
        <v>0.98790450256475204</v>
      </c>
    </row>
    <row r="61" spans="1:12" s="110" customFormat="1" ht="15" customHeight="1" x14ac:dyDescent="0.2">
      <c r="A61" s="120"/>
      <c r="B61" s="119"/>
      <c r="C61" s="258"/>
      <c r="D61" s="267" t="s">
        <v>199</v>
      </c>
      <c r="E61" s="113">
        <v>52.720211094310535</v>
      </c>
      <c r="F61" s="115">
        <v>17782</v>
      </c>
      <c r="G61" s="114">
        <v>17681</v>
      </c>
      <c r="H61" s="114">
        <v>17726</v>
      </c>
      <c r="I61" s="114">
        <v>17509</v>
      </c>
      <c r="J61" s="140">
        <v>17505</v>
      </c>
      <c r="K61" s="114">
        <v>277</v>
      </c>
      <c r="L61" s="116">
        <v>1.5824050271351042</v>
      </c>
    </row>
    <row r="62" spans="1:12" s="110" customFormat="1" ht="15" customHeight="1" x14ac:dyDescent="0.2">
      <c r="A62" s="120"/>
      <c r="B62" s="119"/>
      <c r="C62" s="258"/>
      <c r="D62" s="258" t="s">
        <v>200</v>
      </c>
      <c r="E62" s="113">
        <v>8.2328934838797441</v>
      </c>
      <c r="F62" s="115">
        <v>3026</v>
      </c>
      <c r="G62" s="114">
        <v>3005</v>
      </c>
      <c r="H62" s="114">
        <v>3018</v>
      </c>
      <c r="I62" s="114">
        <v>2960</v>
      </c>
      <c r="J62" s="140">
        <v>2940</v>
      </c>
      <c r="K62" s="114">
        <v>86</v>
      </c>
      <c r="L62" s="116">
        <v>2.925170068027211</v>
      </c>
    </row>
    <row r="63" spans="1:12" s="110" customFormat="1" ht="15" customHeight="1" x14ac:dyDescent="0.2">
      <c r="A63" s="120"/>
      <c r="B63" s="119"/>
      <c r="C63" s="258"/>
      <c r="D63" s="267" t="s">
        <v>198</v>
      </c>
      <c r="E63" s="113">
        <v>72.934567085261065</v>
      </c>
      <c r="F63" s="115">
        <v>2207</v>
      </c>
      <c r="G63" s="114">
        <v>2191</v>
      </c>
      <c r="H63" s="114">
        <v>2211</v>
      </c>
      <c r="I63" s="114">
        <v>2169</v>
      </c>
      <c r="J63" s="140">
        <v>2141</v>
      </c>
      <c r="K63" s="114">
        <v>66</v>
      </c>
      <c r="L63" s="116">
        <v>3.0826716487622607</v>
      </c>
    </row>
    <row r="64" spans="1:12" s="110" customFormat="1" ht="15" customHeight="1" x14ac:dyDescent="0.2">
      <c r="A64" s="120"/>
      <c r="B64" s="119"/>
      <c r="C64" s="258"/>
      <c r="D64" s="267" t="s">
        <v>199</v>
      </c>
      <c r="E64" s="113">
        <v>27.065432914738928</v>
      </c>
      <c r="F64" s="115">
        <v>819</v>
      </c>
      <c r="G64" s="114">
        <v>814</v>
      </c>
      <c r="H64" s="114">
        <v>807</v>
      </c>
      <c r="I64" s="114">
        <v>791</v>
      </c>
      <c r="J64" s="140">
        <v>799</v>
      </c>
      <c r="K64" s="114">
        <v>20</v>
      </c>
      <c r="L64" s="116">
        <v>2.5031289111389237</v>
      </c>
    </row>
    <row r="65" spans="1:12" s="110" customFormat="1" ht="15" customHeight="1" x14ac:dyDescent="0.2">
      <c r="A65" s="120"/>
      <c r="B65" s="119" t="s">
        <v>201</v>
      </c>
      <c r="C65" s="258"/>
      <c r="E65" s="113">
        <v>11.087573157157733</v>
      </c>
      <c r="F65" s="115">
        <v>6176</v>
      </c>
      <c r="G65" s="114">
        <v>6148</v>
      </c>
      <c r="H65" s="114">
        <v>6101</v>
      </c>
      <c r="I65" s="114">
        <v>6004</v>
      </c>
      <c r="J65" s="140">
        <v>5910</v>
      </c>
      <c r="K65" s="114">
        <v>266</v>
      </c>
      <c r="L65" s="116">
        <v>4.5008460236886636</v>
      </c>
    </row>
    <row r="66" spans="1:12" s="110" customFormat="1" ht="15" customHeight="1" x14ac:dyDescent="0.2">
      <c r="A66" s="120"/>
      <c r="B66" s="119"/>
      <c r="C66" s="258" t="s">
        <v>106</v>
      </c>
      <c r="E66" s="113">
        <v>52.542098445595855</v>
      </c>
      <c r="F66" s="115">
        <v>3245</v>
      </c>
      <c r="G66" s="114">
        <v>3247</v>
      </c>
      <c r="H66" s="114">
        <v>3228</v>
      </c>
      <c r="I66" s="114">
        <v>3152</v>
      </c>
      <c r="J66" s="140">
        <v>3116</v>
      </c>
      <c r="K66" s="114">
        <v>129</v>
      </c>
      <c r="L66" s="116">
        <v>4.1399229781771503</v>
      </c>
    </row>
    <row r="67" spans="1:12" s="110" customFormat="1" ht="15" customHeight="1" x14ac:dyDescent="0.2">
      <c r="A67" s="120"/>
      <c r="B67" s="119"/>
      <c r="C67" s="258" t="s">
        <v>107</v>
      </c>
      <c r="E67" s="113">
        <v>47.457901554404145</v>
      </c>
      <c r="F67" s="115">
        <v>2931</v>
      </c>
      <c r="G67" s="114">
        <v>2901</v>
      </c>
      <c r="H67" s="114">
        <v>2873</v>
      </c>
      <c r="I67" s="114">
        <v>2852</v>
      </c>
      <c r="J67" s="140">
        <v>2794</v>
      </c>
      <c r="K67" s="114">
        <v>137</v>
      </c>
      <c r="L67" s="116">
        <v>4.9033643521832495</v>
      </c>
    </row>
    <row r="68" spans="1:12" s="110" customFormat="1" ht="15" customHeight="1" x14ac:dyDescent="0.2">
      <c r="A68" s="120"/>
      <c r="B68" s="119"/>
      <c r="C68" s="258" t="s">
        <v>105</v>
      </c>
      <c r="D68" s="110" t="s">
        <v>202</v>
      </c>
      <c r="E68" s="113">
        <v>17.56800518134715</v>
      </c>
      <c r="F68" s="115">
        <v>1085</v>
      </c>
      <c r="G68" s="114">
        <v>1068</v>
      </c>
      <c r="H68" s="114">
        <v>1030</v>
      </c>
      <c r="I68" s="114">
        <v>990</v>
      </c>
      <c r="J68" s="140">
        <v>970</v>
      </c>
      <c r="K68" s="114">
        <v>115</v>
      </c>
      <c r="L68" s="116">
        <v>11.855670103092784</v>
      </c>
    </row>
    <row r="69" spans="1:12" s="110" customFormat="1" ht="15" customHeight="1" x14ac:dyDescent="0.2">
      <c r="A69" s="120"/>
      <c r="B69" s="119"/>
      <c r="C69" s="258"/>
      <c r="D69" s="267" t="s">
        <v>198</v>
      </c>
      <c r="E69" s="113">
        <v>52.626728110599082</v>
      </c>
      <c r="F69" s="115">
        <v>571</v>
      </c>
      <c r="G69" s="114">
        <v>563</v>
      </c>
      <c r="H69" s="114">
        <v>552</v>
      </c>
      <c r="I69" s="114">
        <v>532</v>
      </c>
      <c r="J69" s="140">
        <v>526</v>
      </c>
      <c r="K69" s="114">
        <v>45</v>
      </c>
      <c r="L69" s="116">
        <v>8.5551330798479093</v>
      </c>
    </row>
    <row r="70" spans="1:12" s="110" customFormat="1" ht="15" customHeight="1" x14ac:dyDescent="0.2">
      <c r="A70" s="120"/>
      <c r="B70" s="119"/>
      <c r="C70" s="258"/>
      <c r="D70" s="267" t="s">
        <v>199</v>
      </c>
      <c r="E70" s="113">
        <v>47.373271889400918</v>
      </c>
      <c r="F70" s="115">
        <v>514</v>
      </c>
      <c r="G70" s="114">
        <v>505</v>
      </c>
      <c r="H70" s="114">
        <v>478</v>
      </c>
      <c r="I70" s="114">
        <v>458</v>
      </c>
      <c r="J70" s="140">
        <v>444</v>
      </c>
      <c r="K70" s="114">
        <v>70</v>
      </c>
      <c r="L70" s="116">
        <v>15.765765765765765</v>
      </c>
    </row>
    <row r="71" spans="1:12" s="110" customFormat="1" ht="15" customHeight="1" x14ac:dyDescent="0.2">
      <c r="A71" s="120"/>
      <c r="B71" s="119"/>
      <c r="C71" s="258"/>
      <c r="D71" s="110" t="s">
        <v>203</v>
      </c>
      <c r="E71" s="113">
        <v>75.761010362694307</v>
      </c>
      <c r="F71" s="115">
        <v>4679</v>
      </c>
      <c r="G71" s="114">
        <v>4667</v>
      </c>
      <c r="H71" s="114">
        <v>4650</v>
      </c>
      <c r="I71" s="114">
        <v>4602</v>
      </c>
      <c r="J71" s="140">
        <v>4547</v>
      </c>
      <c r="K71" s="114">
        <v>132</v>
      </c>
      <c r="L71" s="116">
        <v>2.9030129755882998</v>
      </c>
    </row>
    <row r="72" spans="1:12" s="110" customFormat="1" ht="15" customHeight="1" x14ac:dyDescent="0.2">
      <c r="A72" s="120"/>
      <c r="B72" s="119"/>
      <c r="C72" s="258"/>
      <c r="D72" s="267" t="s">
        <v>198</v>
      </c>
      <c r="E72" s="113">
        <v>52.126522761273776</v>
      </c>
      <c r="F72" s="115">
        <v>2439</v>
      </c>
      <c r="G72" s="114">
        <v>2448</v>
      </c>
      <c r="H72" s="114">
        <v>2434</v>
      </c>
      <c r="I72" s="114">
        <v>2386</v>
      </c>
      <c r="J72" s="140">
        <v>2366</v>
      </c>
      <c r="K72" s="114">
        <v>73</v>
      </c>
      <c r="L72" s="116">
        <v>3.0853761622992391</v>
      </c>
    </row>
    <row r="73" spans="1:12" s="110" customFormat="1" ht="15" customHeight="1" x14ac:dyDescent="0.2">
      <c r="A73" s="120"/>
      <c r="B73" s="119"/>
      <c r="C73" s="258"/>
      <c r="D73" s="267" t="s">
        <v>199</v>
      </c>
      <c r="E73" s="113">
        <v>47.873477238726224</v>
      </c>
      <c r="F73" s="115">
        <v>2240</v>
      </c>
      <c r="G73" s="114">
        <v>2219</v>
      </c>
      <c r="H73" s="114">
        <v>2216</v>
      </c>
      <c r="I73" s="114">
        <v>2216</v>
      </c>
      <c r="J73" s="140">
        <v>2181</v>
      </c>
      <c r="K73" s="114">
        <v>59</v>
      </c>
      <c r="L73" s="116">
        <v>2.7051811095827603</v>
      </c>
    </row>
    <row r="74" spans="1:12" s="110" customFormat="1" ht="15" customHeight="1" x14ac:dyDescent="0.2">
      <c r="A74" s="120"/>
      <c r="B74" s="119"/>
      <c r="C74" s="258"/>
      <c r="D74" s="110" t="s">
        <v>204</v>
      </c>
      <c r="E74" s="113">
        <v>6.6709844559585489</v>
      </c>
      <c r="F74" s="115">
        <v>412</v>
      </c>
      <c r="G74" s="114">
        <v>413</v>
      </c>
      <c r="H74" s="114">
        <v>421</v>
      </c>
      <c r="I74" s="114">
        <v>412</v>
      </c>
      <c r="J74" s="140">
        <v>393</v>
      </c>
      <c r="K74" s="114">
        <v>19</v>
      </c>
      <c r="L74" s="116">
        <v>4.8346055979643765</v>
      </c>
    </row>
    <row r="75" spans="1:12" s="110" customFormat="1" ht="15" customHeight="1" x14ac:dyDescent="0.2">
      <c r="A75" s="120"/>
      <c r="B75" s="119"/>
      <c r="C75" s="258"/>
      <c r="D75" s="267" t="s">
        <v>198</v>
      </c>
      <c r="E75" s="113">
        <v>57.038834951456309</v>
      </c>
      <c r="F75" s="115">
        <v>235</v>
      </c>
      <c r="G75" s="114">
        <v>236</v>
      </c>
      <c r="H75" s="114">
        <v>242</v>
      </c>
      <c r="I75" s="114">
        <v>234</v>
      </c>
      <c r="J75" s="140">
        <v>224</v>
      </c>
      <c r="K75" s="114">
        <v>11</v>
      </c>
      <c r="L75" s="116">
        <v>4.9107142857142856</v>
      </c>
    </row>
    <row r="76" spans="1:12" s="110" customFormat="1" ht="15" customHeight="1" x14ac:dyDescent="0.2">
      <c r="A76" s="120"/>
      <c r="B76" s="119"/>
      <c r="C76" s="258"/>
      <c r="D76" s="267" t="s">
        <v>199</v>
      </c>
      <c r="E76" s="113">
        <v>42.961165048543691</v>
      </c>
      <c r="F76" s="115">
        <v>177</v>
      </c>
      <c r="G76" s="114">
        <v>177</v>
      </c>
      <c r="H76" s="114">
        <v>179</v>
      </c>
      <c r="I76" s="114">
        <v>178</v>
      </c>
      <c r="J76" s="140">
        <v>169</v>
      </c>
      <c r="K76" s="114">
        <v>8</v>
      </c>
      <c r="L76" s="116">
        <v>4.7337278106508878</v>
      </c>
    </row>
    <row r="77" spans="1:12" s="110" customFormat="1" ht="15" customHeight="1" x14ac:dyDescent="0.2">
      <c r="A77" s="534"/>
      <c r="B77" s="119" t="s">
        <v>205</v>
      </c>
      <c r="C77" s="268"/>
      <c r="D77" s="182"/>
      <c r="E77" s="113">
        <v>9.1361171950737852</v>
      </c>
      <c r="F77" s="115">
        <v>5089</v>
      </c>
      <c r="G77" s="114">
        <v>5014</v>
      </c>
      <c r="H77" s="114">
        <v>5349</v>
      </c>
      <c r="I77" s="114">
        <v>5189</v>
      </c>
      <c r="J77" s="140">
        <v>5052</v>
      </c>
      <c r="K77" s="114">
        <v>37</v>
      </c>
      <c r="L77" s="116">
        <v>0.73238321456848776</v>
      </c>
    </row>
    <row r="78" spans="1:12" s="110" customFormat="1" ht="15" customHeight="1" x14ac:dyDescent="0.2">
      <c r="A78" s="120"/>
      <c r="B78" s="119"/>
      <c r="C78" s="268" t="s">
        <v>106</v>
      </c>
      <c r="D78" s="182"/>
      <c r="E78" s="113">
        <v>67.262723521320495</v>
      </c>
      <c r="F78" s="115">
        <v>3423</v>
      </c>
      <c r="G78" s="114">
        <v>3325</v>
      </c>
      <c r="H78" s="114">
        <v>3657</v>
      </c>
      <c r="I78" s="114">
        <v>3520</v>
      </c>
      <c r="J78" s="140">
        <v>3383</v>
      </c>
      <c r="K78" s="114">
        <v>40</v>
      </c>
      <c r="L78" s="116">
        <v>1.182382500738989</v>
      </c>
    </row>
    <row r="79" spans="1:12" s="110" customFormat="1" ht="15" customHeight="1" x14ac:dyDescent="0.2">
      <c r="A79" s="123"/>
      <c r="B79" s="124"/>
      <c r="C79" s="260" t="s">
        <v>107</v>
      </c>
      <c r="D79" s="261"/>
      <c r="E79" s="125">
        <v>32.737276478679505</v>
      </c>
      <c r="F79" s="143">
        <v>1666</v>
      </c>
      <c r="G79" s="144">
        <v>1689</v>
      </c>
      <c r="H79" s="144">
        <v>1692</v>
      </c>
      <c r="I79" s="144">
        <v>1669</v>
      </c>
      <c r="J79" s="145">
        <v>1669</v>
      </c>
      <c r="K79" s="144">
        <v>-3</v>
      </c>
      <c r="L79" s="146">
        <v>-0.17974835230677053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55702</v>
      </c>
      <c r="E11" s="114">
        <v>55466</v>
      </c>
      <c r="F11" s="114">
        <v>56114</v>
      </c>
      <c r="G11" s="114">
        <v>54921</v>
      </c>
      <c r="H11" s="140">
        <v>54659</v>
      </c>
      <c r="I11" s="115">
        <v>1043</v>
      </c>
      <c r="J11" s="116">
        <v>1.9081944419034378</v>
      </c>
    </row>
    <row r="12" spans="1:15" s="110" customFormat="1" ht="24.95" customHeight="1" x14ac:dyDescent="0.2">
      <c r="A12" s="193" t="s">
        <v>132</v>
      </c>
      <c r="B12" s="194" t="s">
        <v>133</v>
      </c>
      <c r="C12" s="113">
        <v>0.40213995906789701</v>
      </c>
      <c r="D12" s="115">
        <v>224</v>
      </c>
      <c r="E12" s="114">
        <v>202</v>
      </c>
      <c r="F12" s="114">
        <v>218</v>
      </c>
      <c r="G12" s="114">
        <v>206</v>
      </c>
      <c r="H12" s="140">
        <v>200</v>
      </c>
      <c r="I12" s="115">
        <v>24</v>
      </c>
      <c r="J12" s="116">
        <v>12</v>
      </c>
    </row>
    <row r="13" spans="1:15" s="110" customFormat="1" ht="24.95" customHeight="1" x14ac:dyDescent="0.2">
      <c r="A13" s="193" t="s">
        <v>134</v>
      </c>
      <c r="B13" s="199" t="s">
        <v>214</v>
      </c>
      <c r="C13" s="113">
        <v>1.8652831137122545</v>
      </c>
      <c r="D13" s="115">
        <v>1039</v>
      </c>
      <c r="E13" s="114">
        <v>1014</v>
      </c>
      <c r="F13" s="114">
        <v>1039</v>
      </c>
      <c r="G13" s="114">
        <v>1007</v>
      </c>
      <c r="H13" s="140">
        <v>987</v>
      </c>
      <c r="I13" s="115">
        <v>52</v>
      </c>
      <c r="J13" s="116">
        <v>5.2684903748733536</v>
      </c>
    </row>
    <row r="14" spans="1:15" s="287" customFormat="1" ht="24" customHeight="1" x14ac:dyDescent="0.2">
      <c r="A14" s="193" t="s">
        <v>215</v>
      </c>
      <c r="B14" s="199" t="s">
        <v>137</v>
      </c>
      <c r="C14" s="113">
        <v>18.701303364331622</v>
      </c>
      <c r="D14" s="115">
        <v>10417</v>
      </c>
      <c r="E14" s="114">
        <v>10540</v>
      </c>
      <c r="F14" s="114">
        <v>10657</v>
      </c>
      <c r="G14" s="114">
        <v>10433</v>
      </c>
      <c r="H14" s="140">
        <v>10438</v>
      </c>
      <c r="I14" s="115">
        <v>-21</v>
      </c>
      <c r="J14" s="116">
        <v>-0.20118796704349493</v>
      </c>
      <c r="K14" s="110"/>
      <c r="L14" s="110"/>
      <c r="M14" s="110"/>
      <c r="N14" s="110"/>
      <c r="O14" s="110"/>
    </row>
    <row r="15" spans="1:15" s="110" customFormat="1" ht="24.75" customHeight="1" x14ac:dyDescent="0.2">
      <c r="A15" s="193" t="s">
        <v>216</v>
      </c>
      <c r="B15" s="199" t="s">
        <v>217</v>
      </c>
      <c r="C15" s="113">
        <v>4.4576496355606618</v>
      </c>
      <c r="D15" s="115">
        <v>2483</v>
      </c>
      <c r="E15" s="114">
        <v>2458</v>
      </c>
      <c r="F15" s="114">
        <v>2438</v>
      </c>
      <c r="G15" s="114">
        <v>2322</v>
      </c>
      <c r="H15" s="140">
        <v>2326</v>
      </c>
      <c r="I15" s="115">
        <v>157</v>
      </c>
      <c r="J15" s="116">
        <v>6.7497850386930356</v>
      </c>
    </row>
    <row r="16" spans="1:15" s="287" customFormat="1" ht="24.95" customHeight="1" x14ac:dyDescent="0.2">
      <c r="A16" s="193" t="s">
        <v>218</v>
      </c>
      <c r="B16" s="199" t="s">
        <v>141</v>
      </c>
      <c r="C16" s="113">
        <v>9.8973106890237332</v>
      </c>
      <c r="D16" s="115">
        <v>5513</v>
      </c>
      <c r="E16" s="114">
        <v>5631</v>
      </c>
      <c r="F16" s="114">
        <v>5752</v>
      </c>
      <c r="G16" s="114">
        <v>5693</v>
      </c>
      <c r="H16" s="140">
        <v>5701</v>
      </c>
      <c r="I16" s="115">
        <v>-188</v>
      </c>
      <c r="J16" s="116">
        <v>-3.2976670759515874</v>
      </c>
      <c r="K16" s="110"/>
      <c r="L16" s="110"/>
      <c r="M16" s="110"/>
      <c r="N16" s="110"/>
      <c r="O16" s="110"/>
    </row>
    <row r="17" spans="1:15" s="110" customFormat="1" ht="24.95" customHeight="1" x14ac:dyDescent="0.2">
      <c r="A17" s="193" t="s">
        <v>219</v>
      </c>
      <c r="B17" s="199" t="s">
        <v>220</v>
      </c>
      <c r="C17" s="113">
        <v>4.346343039747226</v>
      </c>
      <c r="D17" s="115">
        <v>2421</v>
      </c>
      <c r="E17" s="114">
        <v>2451</v>
      </c>
      <c r="F17" s="114">
        <v>2467</v>
      </c>
      <c r="G17" s="114">
        <v>2418</v>
      </c>
      <c r="H17" s="140">
        <v>2411</v>
      </c>
      <c r="I17" s="115">
        <v>10</v>
      </c>
      <c r="J17" s="116">
        <v>0.41476565740356697</v>
      </c>
    </row>
    <row r="18" spans="1:15" s="287" customFormat="1" ht="24.95" customHeight="1" x14ac:dyDescent="0.2">
      <c r="A18" s="201" t="s">
        <v>144</v>
      </c>
      <c r="B18" s="202" t="s">
        <v>145</v>
      </c>
      <c r="C18" s="113">
        <v>10.263545294603425</v>
      </c>
      <c r="D18" s="115">
        <v>5717</v>
      </c>
      <c r="E18" s="114">
        <v>5482</v>
      </c>
      <c r="F18" s="114">
        <v>5875</v>
      </c>
      <c r="G18" s="114">
        <v>5788</v>
      </c>
      <c r="H18" s="140">
        <v>5602</v>
      </c>
      <c r="I18" s="115">
        <v>115</v>
      </c>
      <c r="J18" s="116">
        <v>2.0528382720456979</v>
      </c>
      <c r="K18" s="110"/>
      <c r="L18" s="110"/>
      <c r="M18" s="110"/>
      <c r="N18" s="110"/>
      <c r="O18" s="110"/>
    </row>
    <row r="19" spans="1:15" s="110" customFormat="1" ht="24.95" customHeight="1" x14ac:dyDescent="0.2">
      <c r="A19" s="193" t="s">
        <v>146</v>
      </c>
      <c r="B19" s="199" t="s">
        <v>147</v>
      </c>
      <c r="C19" s="113">
        <v>17.426663315500342</v>
      </c>
      <c r="D19" s="115">
        <v>9707</v>
      </c>
      <c r="E19" s="114">
        <v>9671</v>
      </c>
      <c r="F19" s="114">
        <v>9681</v>
      </c>
      <c r="G19" s="114">
        <v>9416</v>
      </c>
      <c r="H19" s="140">
        <v>9415</v>
      </c>
      <c r="I19" s="115">
        <v>292</v>
      </c>
      <c r="J19" s="116">
        <v>3.1014338821030272</v>
      </c>
    </row>
    <row r="20" spans="1:15" s="287" customFormat="1" ht="24.95" customHeight="1" x14ac:dyDescent="0.2">
      <c r="A20" s="193" t="s">
        <v>148</v>
      </c>
      <c r="B20" s="199" t="s">
        <v>149</v>
      </c>
      <c r="C20" s="113">
        <v>4.2817134034684567</v>
      </c>
      <c r="D20" s="115">
        <v>2385</v>
      </c>
      <c r="E20" s="114">
        <v>2316</v>
      </c>
      <c r="F20" s="114">
        <v>2286</v>
      </c>
      <c r="G20" s="114">
        <v>2283</v>
      </c>
      <c r="H20" s="140">
        <v>2294</v>
      </c>
      <c r="I20" s="115">
        <v>91</v>
      </c>
      <c r="J20" s="116">
        <v>3.9668700959023542</v>
      </c>
      <c r="K20" s="110"/>
      <c r="L20" s="110"/>
      <c r="M20" s="110"/>
      <c r="N20" s="110"/>
      <c r="O20" s="110"/>
    </row>
    <row r="21" spans="1:15" s="110" customFormat="1" ht="24.95" customHeight="1" x14ac:dyDescent="0.2">
      <c r="A21" s="201" t="s">
        <v>150</v>
      </c>
      <c r="B21" s="202" t="s">
        <v>151</v>
      </c>
      <c r="C21" s="113">
        <v>2.552870633011382</v>
      </c>
      <c r="D21" s="115">
        <v>1422</v>
      </c>
      <c r="E21" s="114">
        <v>1422</v>
      </c>
      <c r="F21" s="114">
        <v>1469</v>
      </c>
      <c r="G21" s="114">
        <v>1461</v>
      </c>
      <c r="H21" s="140">
        <v>1473</v>
      </c>
      <c r="I21" s="115">
        <v>-51</v>
      </c>
      <c r="J21" s="116">
        <v>-3.4623217922606924</v>
      </c>
    </row>
    <row r="22" spans="1:15" s="110" customFormat="1" ht="24.95" customHeight="1" x14ac:dyDescent="0.2">
      <c r="A22" s="201" t="s">
        <v>152</v>
      </c>
      <c r="B22" s="199" t="s">
        <v>153</v>
      </c>
      <c r="C22" s="113">
        <v>1.5906071595274855</v>
      </c>
      <c r="D22" s="115">
        <v>886</v>
      </c>
      <c r="E22" s="114">
        <v>871</v>
      </c>
      <c r="F22" s="114">
        <v>877</v>
      </c>
      <c r="G22" s="114">
        <v>816</v>
      </c>
      <c r="H22" s="140">
        <v>805</v>
      </c>
      <c r="I22" s="115">
        <v>81</v>
      </c>
      <c r="J22" s="116">
        <v>10.062111801242237</v>
      </c>
    </row>
    <row r="23" spans="1:15" s="110" customFormat="1" ht="24.95" customHeight="1" x14ac:dyDescent="0.2">
      <c r="A23" s="193" t="s">
        <v>154</v>
      </c>
      <c r="B23" s="199" t="s">
        <v>155</v>
      </c>
      <c r="C23" s="113">
        <v>2.1848407597572796</v>
      </c>
      <c r="D23" s="115">
        <v>1217</v>
      </c>
      <c r="E23" s="114">
        <v>1218</v>
      </c>
      <c r="F23" s="114">
        <v>1232</v>
      </c>
      <c r="G23" s="114">
        <v>1204</v>
      </c>
      <c r="H23" s="140">
        <v>1202</v>
      </c>
      <c r="I23" s="115">
        <v>15</v>
      </c>
      <c r="J23" s="116">
        <v>1.2479201331114809</v>
      </c>
    </row>
    <row r="24" spans="1:15" s="110" customFormat="1" ht="24.95" customHeight="1" x14ac:dyDescent="0.2">
      <c r="A24" s="193" t="s">
        <v>156</v>
      </c>
      <c r="B24" s="199" t="s">
        <v>221</v>
      </c>
      <c r="C24" s="113">
        <v>5.0159778823022512</v>
      </c>
      <c r="D24" s="115">
        <v>2794</v>
      </c>
      <c r="E24" s="114">
        <v>2838</v>
      </c>
      <c r="F24" s="114">
        <v>2830</v>
      </c>
      <c r="G24" s="114">
        <v>2769</v>
      </c>
      <c r="H24" s="140">
        <v>2769</v>
      </c>
      <c r="I24" s="115">
        <v>25</v>
      </c>
      <c r="J24" s="116">
        <v>0.90285301552907182</v>
      </c>
    </row>
    <row r="25" spans="1:15" s="110" customFormat="1" ht="24.95" customHeight="1" x14ac:dyDescent="0.2">
      <c r="A25" s="193" t="s">
        <v>222</v>
      </c>
      <c r="B25" s="204" t="s">
        <v>159</v>
      </c>
      <c r="C25" s="113">
        <v>3.6066927578902015</v>
      </c>
      <c r="D25" s="115">
        <v>2009</v>
      </c>
      <c r="E25" s="114">
        <v>1954</v>
      </c>
      <c r="F25" s="114">
        <v>2083</v>
      </c>
      <c r="G25" s="114">
        <v>2012</v>
      </c>
      <c r="H25" s="140">
        <v>1950</v>
      </c>
      <c r="I25" s="115">
        <v>59</v>
      </c>
      <c r="J25" s="116">
        <v>3.0256410256410255</v>
      </c>
    </row>
    <row r="26" spans="1:15" s="110" customFormat="1" ht="24.95" customHeight="1" x14ac:dyDescent="0.2">
      <c r="A26" s="201">
        <v>782.78300000000002</v>
      </c>
      <c r="B26" s="203" t="s">
        <v>160</v>
      </c>
      <c r="C26" s="113">
        <v>1.8239919572008187</v>
      </c>
      <c r="D26" s="115">
        <v>1016</v>
      </c>
      <c r="E26" s="114">
        <v>1017</v>
      </c>
      <c r="F26" s="114">
        <v>1115</v>
      </c>
      <c r="G26" s="114">
        <v>1180</v>
      </c>
      <c r="H26" s="140">
        <v>1138</v>
      </c>
      <c r="I26" s="115">
        <v>-122</v>
      </c>
      <c r="J26" s="116">
        <v>-10.720562390158172</v>
      </c>
    </row>
    <row r="27" spans="1:15" s="110" customFormat="1" ht="24.95" customHeight="1" x14ac:dyDescent="0.2">
      <c r="A27" s="193" t="s">
        <v>161</v>
      </c>
      <c r="B27" s="199" t="s">
        <v>223</v>
      </c>
      <c r="C27" s="113">
        <v>5.2385910739291228</v>
      </c>
      <c r="D27" s="115">
        <v>2918</v>
      </c>
      <c r="E27" s="114">
        <v>2952</v>
      </c>
      <c r="F27" s="114">
        <v>2925</v>
      </c>
      <c r="G27" s="114">
        <v>2854</v>
      </c>
      <c r="H27" s="140">
        <v>2825</v>
      </c>
      <c r="I27" s="115">
        <v>93</v>
      </c>
      <c r="J27" s="116">
        <v>3.2920353982300883</v>
      </c>
    </row>
    <row r="28" spans="1:15" s="110" customFormat="1" ht="24.95" customHeight="1" x14ac:dyDescent="0.2">
      <c r="A28" s="193" t="s">
        <v>163</v>
      </c>
      <c r="B28" s="199" t="s">
        <v>164</v>
      </c>
      <c r="C28" s="113">
        <v>3.3409931420774837</v>
      </c>
      <c r="D28" s="115">
        <v>1861</v>
      </c>
      <c r="E28" s="114">
        <v>1851</v>
      </c>
      <c r="F28" s="114">
        <v>1811</v>
      </c>
      <c r="G28" s="114">
        <v>1789</v>
      </c>
      <c r="H28" s="140">
        <v>1851</v>
      </c>
      <c r="I28" s="115">
        <v>10</v>
      </c>
      <c r="J28" s="116">
        <v>0.5402485143165856</v>
      </c>
    </row>
    <row r="29" spans="1:15" s="110" customFormat="1" ht="24.95" customHeight="1" x14ac:dyDescent="0.2">
      <c r="A29" s="193">
        <v>86</v>
      </c>
      <c r="B29" s="199" t="s">
        <v>165</v>
      </c>
      <c r="C29" s="113">
        <v>10.033751032278913</v>
      </c>
      <c r="D29" s="115">
        <v>5589</v>
      </c>
      <c r="E29" s="114">
        <v>5583</v>
      </c>
      <c r="F29" s="114">
        <v>5518</v>
      </c>
      <c r="G29" s="114">
        <v>5445</v>
      </c>
      <c r="H29" s="140">
        <v>5444</v>
      </c>
      <c r="I29" s="115">
        <v>145</v>
      </c>
      <c r="J29" s="116">
        <v>2.6634827332843498</v>
      </c>
    </row>
    <row r="30" spans="1:15" s="110" customFormat="1" ht="24.95" customHeight="1" x14ac:dyDescent="0.2">
      <c r="A30" s="193">
        <v>87.88</v>
      </c>
      <c r="B30" s="204" t="s">
        <v>166</v>
      </c>
      <c r="C30" s="113">
        <v>6.9548669706653259</v>
      </c>
      <c r="D30" s="115">
        <v>3874</v>
      </c>
      <c r="E30" s="114">
        <v>3836</v>
      </c>
      <c r="F30" s="114">
        <v>3813</v>
      </c>
      <c r="G30" s="114">
        <v>3652</v>
      </c>
      <c r="H30" s="140">
        <v>3666</v>
      </c>
      <c r="I30" s="115">
        <v>208</v>
      </c>
      <c r="J30" s="116">
        <v>5.6737588652482271</v>
      </c>
    </row>
    <row r="31" spans="1:15" s="110" customFormat="1" ht="24.95" customHeight="1" x14ac:dyDescent="0.2">
      <c r="A31" s="193" t="s">
        <v>167</v>
      </c>
      <c r="B31" s="199" t="s">
        <v>168</v>
      </c>
      <c r="C31" s="113">
        <v>4.716168180675739</v>
      </c>
      <c r="D31" s="115">
        <v>2627</v>
      </c>
      <c r="E31" s="114">
        <v>2699</v>
      </c>
      <c r="F31" s="114">
        <v>2685</v>
      </c>
      <c r="G31" s="114">
        <v>2606</v>
      </c>
      <c r="H31" s="140">
        <v>2600</v>
      </c>
      <c r="I31" s="115">
        <v>27</v>
      </c>
      <c r="J31" s="116">
        <v>1.0384615384615385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0.40213995906789701</v>
      </c>
      <c r="D34" s="115">
        <v>224</v>
      </c>
      <c r="E34" s="114">
        <v>202</v>
      </c>
      <c r="F34" s="114">
        <v>218</v>
      </c>
      <c r="G34" s="114">
        <v>206</v>
      </c>
      <c r="H34" s="140">
        <v>200</v>
      </c>
      <c r="I34" s="115">
        <v>24</v>
      </c>
      <c r="J34" s="116">
        <v>12</v>
      </c>
    </row>
    <row r="35" spans="1:10" s="110" customFormat="1" ht="24.95" customHeight="1" x14ac:dyDescent="0.2">
      <c r="A35" s="292" t="s">
        <v>171</v>
      </c>
      <c r="B35" s="293" t="s">
        <v>172</v>
      </c>
      <c r="C35" s="113">
        <v>30.830131772647302</v>
      </c>
      <c r="D35" s="115">
        <v>17173</v>
      </c>
      <c r="E35" s="114">
        <v>17036</v>
      </c>
      <c r="F35" s="114">
        <v>17571</v>
      </c>
      <c r="G35" s="114">
        <v>17228</v>
      </c>
      <c r="H35" s="140">
        <v>17027</v>
      </c>
      <c r="I35" s="115">
        <v>146</v>
      </c>
      <c r="J35" s="116">
        <v>0.85746167851060084</v>
      </c>
    </row>
    <row r="36" spans="1:10" s="110" customFormat="1" ht="24.95" customHeight="1" x14ac:dyDescent="0.2">
      <c r="A36" s="294" t="s">
        <v>173</v>
      </c>
      <c r="B36" s="295" t="s">
        <v>174</v>
      </c>
      <c r="C36" s="125">
        <v>68.767728268284799</v>
      </c>
      <c r="D36" s="143">
        <v>38305</v>
      </c>
      <c r="E36" s="144">
        <v>38228</v>
      </c>
      <c r="F36" s="144">
        <v>38325</v>
      </c>
      <c r="G36" s="144">
        <v>37487</v>
      </c>
      <c r="H36" s="145">
        <v>37432</v>
      </c>
      <c r="I36" s="143">
        <v>873</v>
      </c>
      <c r="J36" s="146">
        <v>2.332229108783928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2020-09-25T08:52:03Z</dcterms:created>
  <dcterms:modified xsi:type="dcterms:W3CDTF">2020-09-28T08:08:35Z</dcterms:modified>
</cp:coreProperties>
</file>