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G75" i="24"/>
  <c r="F75" i="24"/>
  <c r="E75" i="24"/>
  <c r="L74" i="24"/>
  <c r="H74" i="24" s="1"/>
  <c r="G74" i="24"/>
  <c r="F74" i="24"/>
  <c r="E74" i="24"/>
  <c r="L73" i="24"/>
  <c r="H73" i="24" s="1"/>
  <c r="G73" i="24"/>
  <c r="F73" i="24"/>
  <c r="E73" i="24"/>
  <c r="L72" i="24"/>
  <c r="H72" i="24" s="1"/>
  <c r="G72" i="24"/>
  <c r="F72" i="24"/>
  <c r="E72" i="24"/>
  <c r="L71" i="24"/>
  <c r="H71" i="24" s="1"/>
  <c r="G71" i="24"/>
  <c r="F71" i="24"/>
  <c r="E71" i="24"/>
  <c r="L70" i="24"/>
  <c r="H70" i="24" s="1"/>
  <c r="G70" i="24"/>
  <c r="F70" i="24"/>
  <c r="E70" i="24"/>
  <c r="L69" i="24"/>
  <c r="H69" i="24" s="1"/>
  <c r="G69" i="24"/>
  <c r="F69" i="24"/>
  <c r="E69" i="24"/>
  <c r="L68" i="24"/>
  <c r="H68" i="24" s="1"/>
  <c r="G68" i="24"/>
  <c r="F68" i="24"/>
  <c r="E68" i="24"/>
  <c r="L67" i="24"/>
  <c r="H67" i="24" s="1"/>
  <c r="G67" i="24"/>
  <c r="F67" i="24"/>
  <c r="E67" i="24"/>
  <c r="L66" i="24"/>
  <c r="H66" i="24" s="1"/>
  <c r="G66" i="24"/>
  <c r="F66" i="24"/>
  <c r="E66" i="24"/>
  <c r="L65" i="24"/>
  <c r="H65" i="24" s="1"/>
  <c r="G65" i="24"/>
  <c r="F65" i="24"/>
  <c r="E65" i="24"/>
  <c r="L64" i="24"/>
  <c r="H64" i="24" s="1"/>
  <c r="G64" i="24"/>
  <c r="F64" i="24"/>
  <c r="E64" i="24"/>
  <c r="L63" i="24"/>
  <c r="H63" i="24" s="1"/>
  <c r="G63" i="24"/>
  <c r="F63" i="24"/>
  <c r="E63" i="24"/>
  <c r="L62" i="24"/>
  <c r="H62" i="24" s="1"/>
  <c r="G62" i="24"/>
  <c r="F62" i="24"/>
  <c r="E62" i="24"/>
  <c r="L61" i="24"/>
  <c r="H61" i="24" s="1"/>
  <c r="G61" i="24"/>
  <c r="F61" i="24"/>
  <c r="E61" i="24"/>
  <c r="L60" i="24"/>
  <c r="H60" i="24" s="1"/>
  <c r="G60" i="24"/>
  <c r="F60" i="24"/>
  <c r="E60" i="24"/>
  <c r="L59" i="24"/>
  <c r="H59" i="24" s="1"/>
  <c r="G59" i="24"/>
  <c r="F59" i="24"/>
  <c r="E59" i="24"/>
  <c r="L58" i="24"/>
  <c r="H58" i="24" s="1"/>
  <c r="G58" i="24"/>
  <c r="F58" i="24"/>
  <c r="E58" i="24"/>
  <c r="L57" i="24"/>
  <c r="H57" i="24" s="1"/>
  <c r="G57" i="24"/>
  <c r="F57" i="24"/>
  <c r="E57" i="24"/>
  <c r="L56" i="24"/>
  <c r="H56" i="24" s="1"/>
  <c r="G56" i="24"/>
  <c r="F56" i="24"/>
  <c r="E56" i="24"/>
  <c r="L55" i="24"/>
  <c r="H55" i="24" s="1"/>
  <c r="G55" i="24"/>
  <c r="F55" i="24"/>
  <c r="E55" i="24"/>
  <c r="L54" i="24"/>
  <c r="H54" i="24" s="1"/>
  <c r="G54" i="24"/>
  <c r="F54" i="24"/>
  <c r="E54" i="24"/>
  <c r="L53" i="24"/>
  <c r="H53" i="24" s="1"/>
  <c r="G53" i="24"/>
  <c r="F53" i="24"/>
  <c r="E53" i="24"/>
  <c r="L52" i="24"/>
  <c r="H52" i="24" s="1"/>
  <c r="G52" i="24"/>
  <c r="F52" i="24"/>
  <c r="E52" i="24"/>
  <c r="L51" i="24"/>
  <c r="H51" i="24" s="1"/>
  <c r="G51" i="24"/>
  <c r="F51" i="24"/>
  <c r="E51" i="24"/>
  <c r="K44" i="24"/>
  <c r="I44" i="24"/>
  <c r="H44" i="24"/>
  <c r="D44" i="24"/>
  <c r="C44" i="24"/>
  <c r="M44" i="24" s="1"/>
  <c r="B44" i="24"/>
  <c r="J44" i="24" s="1"/>
  <c r="M43" i="24"/>
  <c r="K43" i="24"/>
  <c r="H43" i="24"/>
  <c r="G43" i="24"/>
  <c r="F43" i="24"/>
  <c r="E43" i="24"/>
  <c r="D43" i="24"/>
  <c r="C43" i="24"/>
  <c r="I43" i="24" s="1"/>
  <c r="B43" i="24"/>
  <c r="J43" i="24" s="1"/>
  <c r="K42" i="24"/>
  <c r="I42" i="24"/>
  <c r="H42" i="24"/>
  <c r="D42" i="24"/>
  <c r="C42" i="24"/>
  <c r="M42" i="24" s="1"/>
  <c r="B42" i="24"/>
  <c r="J42" i="24" s="1"/>
  <c r="M41" i="24"/>
  <c r="L41" i="24"/>
  <c r="K41" i="24"/>
  <c r="H41" i="24"/>
  <c r="G41" i="24"/>
  <c r="F41" i="24"/>
  <c r="E41" i="24"/>
  <c r="D41" i="24"/>
  <c r="C41" i="24"/>
  <c r="I41" i="24" s="1"/>
  <c r="B41" i="24"/>
  <c r="J41" i="24" s="1"/>
  <c r="K40" i="24"/>
  <c r="I40" i="24"/>
  <c r="H40" i="24"/>
  <c r="D40" i="24"/>
  <c r="C40" i="24"/>
  <c r="M40" i="24" s="1"/>
  <c r="B40" i="24"/>
  <c r="J40" i="24" s="1"/>
  <c r="M36" i="24"/>
  <c r="L36" i="24"/>
  <c r="K36" i="24"/>
  <c r="J36" i="24"/>
  <c r="I36" i="24"/>
  <c r="H36" i="24"/>
  <c r="G36" i="24"/>
  <c r="F36" i="24"/>
  <c r="E36" i="24"/>
  <c r="D36" i="24"/>
  <c r="K57" i="15"/>
  <c r="L57" i="15" s="1"/>
  <c r="C38" i="24"/>
  <c r="C37" i="24"/>
  <c r="M37" i="24" s="1"/>
  <c r="C35" i="24"/>
  <c r="C34" i="24"/>
  <c r="G34" i="24" s="1"/>
  <c r="C33" i="24"/>
  <c r="C32" i="24"/>
  <c r="G32" i="24" s="1"/>
  <c r="C31" i="24"/>
  <c r="C30" i="24"/>
  <c r="C29" i="24"/>
  <c r="C28" i="24"/>
  <c r="G28" i="24" s="1"/>
  <c r="C27" i="24"/>
  <c r="C26" i="24"/>
  <c r="C25" i="24"/>
  <c r="C24" i="24"/>
  <c r="G24" i="24" s="1"/>
  <c r="C23" i="24"/>
  <c r="C22" i="24"/>
  <c r="C21" i="24"/>
  <c r="C20" i="24"/>
  <c r="G20" i="24" s="1"/>
  <c r="C19" i="24"/>
  <c r="C18" i="24"/>
  <c r="G18" i="24" s="1"/>
  <c r="C17" i="24"/>
  <c r="C16" i="24"/>
  <c r="I16" i="24" s="1"/>
  <c r="C15" i="24"/>
  <c r="C9" i="24"/>
  <c r="C8" i="24"/>
  <c r="I8" i="24" s="1"/>
  <c r="C7" i="24"/>
  <c r="B38" i="24"/>
  <c r="B37" i="24"/>
  <c r="B35" i="24"/>
  <c r="B34" i="24"/>
  <c r="B33" i="24"/>
  <c r="B32" i="24"/>
  <c r="B31" i="24"/>
  <c r="B30" i="24"/>
  <c r="B29" i="24"/>
  <c r="B28" i="24"/>
  <c r="B27" i="24"/>
  <c r="B26" i="24"/>
  <c r="B25" i="24"/>
  <c r="B24" i="24"/>
  <c r="B23" i="24"/>
  <c r="B22" i="24"/>
  <c r="B21" i="24"/>
  <c r="B20" i="24"/>
  <c r="B19" i="24"/>
  <c r="B18" i="24"/>
  <c r="B17" i="24"/>
  <c r="B16" i="24"/>
  <c r="B15" i="24"/>
  <c r="B9" i="24"/>
  <c r="B8" i="24"/>
  <c r="B7" i="24"/>
  <c r="D7" i="24" l="1"/>
  <c r="J7" i="24"/>
  <c r="H7" i="24"/>
  <c r="K7" i="24"/>
  <c r="F7" i="24"/>
  <c r="K8" i="24"/>
  <c r="H8" i="24"/>
  <c r="F8" i="24"/>
  <c r="D8" i="24"/>
  <c r="J8" i="24"/>
  <c r="D19" i="24"/>
  <c r="J19" i="24"/>
  <c r="H19" i="24"/>
  <c r="K19" i="24"/>
  <c r="F19" i="24"/>
  <c r="K22" i="24"/>
  <c r="H22" i="24"/>
  <c r="F22" i="24"/>
  <c r="D22" i="24"/>
  <c r="J22" i="24"/>
  <c r="F35" i="24"/>
  <c r="D35" i="24"/>
  <c r="J35" i="24"/>
  <c r="H35" i="24"/>
  <c r="K35" i="24"/>
  <c r="B45" i="24"/>
  <c r="B39" i="24"/>
  <c r="G29" i="24"/>
  <c r="M29" i="24"/>
  <c r="E29" i="24"/>
  <c r="L29" i="24"/>
  <c r="I29" i="24"/>
  <c r="K16" i="24"/>
  <c r="H16" i="24"/>
  <c r="F16" i="24"/>
  <c r="D16" i="24"/>
  <c r="J16" i="24"/>
  <c r="F29" i="24"/>
  <c r="D29" i="24"/>
  <c r="J29" i="24"/>
  <c r="H29" i="24"/>
  <c r="K29" i="24"/>
  <c r="K32" i="24"/>
  <c r="J32" i="24"/>
  <c r="H32" i="24"/>
  <c r="F32" i="24"/>
  <c r="D32" i="24"/>
  <c r="G23" i="24"/>
  <c r="M23" i="24"/>
  <c r="E23" i="24"/>
  <c r="L23" i="24"/>
  <c r="I23" i="24"/>
  <c r="D23" i="24"/>
  <c r="J23" i="24"/>
  <c r="H23" i="24"/>
  <c r="K23" i="24"/>
  <c r="F23" i="24"/>
  <c r="K26" i="24"/>
  <c r="J26" i="24"/>
  <c r="H26" i="24"/>
  <c r="F26" i="24"/>
  <c r="D26" i="24"/>
  <c r="G7" i="24"/>
  <c r="L7" i="24"/>
  <c r="I7" i="24"/>
  <c r="M7" i="24"/>
  <c r="E7" i="24"/>
  <c r="G9" i="24"/>
  <c r="L9" i="24"/>
  <c r="I9" i="24"/>
  <c r="M9" i="24"/>
  <c r="E9" i="24"/>
  <c r="G17" i="24"/>
  <c r="L17" i="24"/>
  <c r="I17" i="24"/>
  <c r="E17" i="24"/>
  <c r="M17" i="24"/>
  <c r="G33" i="24"/>
  <c r="M33" i="24"/>
  <c r="E33" i="24"/>
  <c r="L33" i="24"/>
  <c r="I33" i="24"/>
  <c r="D17" i="24"/>
  <c r="J17" i="24"/>
  <c r="H17" i="24"/>
  <c r="F17" i="24"/>
  <c r="K17" i="24"/>
  <c r="K20" i="24"/>
  <c r="H20" i="24"/>
  <c r="F20" i="24"/>
  <c r="D20" i="24"/>
  <c r="J20" i="24"/>
  <c r="F33" i="24"/>
  <c r="D33" i="24"/>
  <c r="J33" i="24"/>
  <c r="H33" i="24"/>
  <c r="K33" i="24"/>
  <c r="H37" i="24"/>
  <c r="F37" i="24"/>
  <c r="D37" i="24"/>
  <c r="K37" i="24"/>
  <c r="J37" i="24"/>
  <c r="G27" i="24"/>
  <c r="M27" i="24"/>
  <c r="E27" i="24"/>
  <c r="L27" i="24"/>
  <c r="I27" i="24"/>
  <c r="B6" i="24"/>
  <c r="B14" i="24"/>
  <c r="F27" i="24"/>
  <c r="D27" i="24"/>
  <c r="J27" i="24"/>
  <c r="H27" i="24"/>
  <c r="K27" i="24"/>
  <c r="K30" i="24"/>
  <c r="J30" i="24"/>
  <c r="H30" i="24"/>
  <c r="F30" i="24"/>
  <c r="D30" i="24"/>
  <c r="G21" i="24"/>
  <c r="M21" i="24"/>
  <c r="E21" i="24"/>
  <c r="L21" i="24"/>
  <c r="I21" i="24"/>
  <c r="M38" i="24"/>
  <c r="E38" i="24"/>
  <c r="L38" i="24"/>
  <c r="G38" i="24"/>
  <c r="I38" i="24"/>
  <c r="D21" i="24"/>
  <c r="J21" i="24"/>
  <c r="H21" i="24"/>
  <c r="K21" i="24"/>
  <c r="F21" i="24"/>
  <c r="K24" i="24"/>
  <c r="J24" i="24"/>
  <c r="H24" i="24"/>
  <c r="F24" i="24"/>
  <c r="D24" i="24"/>
  <c r="D38" i="24"/>
  <c r="K38" i="24"/>
  <c r="J38" i="24"/>
  <c r="H38" i="24"/>
  <c r="F38" i="24"/>
  <c r="G15" i="24"/>
  <c r="L15" i="24"/>
  <c r="I15" i="24"/>
  <c r="E15" i="24"/>
  <c r="M15" i="24"/>
  <c r="G31" i="24"/>
  <c r="M31" i="24"/>
  <c r="E31" i="24"/>
  <c r="L31" i="24"/>
  <c r="I31" i="24"/>
  <c r="D9" i="24"/>
  <c r="J9" i="24"/>
  <c r="H9" i="24"/>
  <c r="K9" i="24"/>
  <c r="F9" i="24"/>
  <c r="D15" i="24"/>
  <c r="J15" i="24"/>
  <c r="H15" i="24"/>
  <c r="K15" i="24"/>
  <c r="F15" i="24"/>
  <c r="K18" i="24"/>
  <c r="H18" i="24"/>
  <c r="F18" i="24"/>
  <c r="D18" i="24"/>
  <c r="J18" i="24"/>
  <c r="F31" i="24"/>
  <c r="D31" i="24"/>
  <c r="J31" i="24"/>
  <c r="H31" i="24"/>
  <c r="K31" i="24"/>
  <c r="K34" i="24"/>
  <c r="J34" i="24"/>
  <c r="H34" i="24"/>
  <c r="F34" i="24"/>
  <c r="D34" i="24"/>
  <c r="G25" i="24"/>
  <c r="M25" i="24"/>
  <c r="E25" i="24"/>
  <c r="L25" i="24"/>
  <c r="I25" i="24"/>
  <c r="F25" i="24"/>
  <c r="D25" i="24"/>
  <c r="J25" i="24"/>
  <c r="H25" i="24"/>
  <c r="K25" i="24"/>
  <c r="K28" i="24"/>
  <c r="J28" i="24"/>
  <c r="H28" i="24"/>
  <c r="F28" i="24"/>
  <c r="D28" i="24"/>
  <c r="G19" i="24"/>
  <c r="M19" i="24"/>
  <c r="E19" i="24"/>
  <c r="L19" i="24"/>
  <c r="I19" i="24"/>
  <c r="G35" i="24"/>
  <c r="M35" i="24"/>
  <c r="E35" i="24"/>
  <c r="L35" i="24"/>
  <c r="I35" i="24"/>
  <c r="G8" i="24"/>
  <c r="E37" i="24"/>
  <c r="C14" i="24"/>
  <c r="C6" i="24"/>
  <c r="I22" i="24"/>
  <c r="M22" i="24"/>
  <c r="E22" i="24"/>
  <c r="L22" i="24"/>
  <c r="I30" i="24"/>
  <c r="M30" i="24"/>
  <c r="E30" i="24"/>
  <c r="L30" i="24"/>
  <c r="C45" i="24"/>
  <c r="C39" i="24"/>
  <c r="G16" i="24"/>
  <c r="I20" i="24"/>
  <c r="M20" i="24"/>
  <c r="E20" i="24"/>
  <c r="L20" i="24"/>
  <c r="I28" i="24"/>
  <c r="M28" i="24"/>
  <c r="E28" i="24"/>
  <c r="L28" i="24"/>
  <c r="I37" i="24"/>
  <c r="G37" i="24"/>
  <c r="L37" i="24"/>
  <c r="K52" i="24"/>
  <c r="J52" i="24"/>
  <c r="I52" i="24"/>
  <c r="K54" i="24"/>
  <c r="J54" i="24"/>
  <c r="I54" i="24"/>
  <c r="K56" i="24"/>
  <c r="J56" i="24"/>
  <c r="I56" i="24"/>
  <c r="K58" i="24"/>
  <c r="J58" i="24"/>
  <c r="I58" i="24"/>
  <c r="K60" i="24"/>
  <c r="J60" i="24"/>
  <c r="I60" i="24"/>
  <c r="K62" i="24"/>
  <c r="J62" i="24"/>
  <c r="I62" i="24"/>
  <c r="K64" i="24"/>
  <c r="J64" i="24"/>
  <c r="I64" i="24"/>
  <c r="K66" i="24"/>
  <c r="J66" i="24"/>
  <c r="I66" i="24"/>
  <c r="K68" i="24"/>
  <c r="J68" i="24"/>
  <c r="I68" i="24"/>
  <c r="K70" i="24"/>
  <c r="J70" i="24"/>
  <c r="I70" i="24"/>
  <c r="K72" i="24"/>
  <c r="J72" i="24"/>
  <c r="I72" i="24"/>
  <c r="K74" i="24"/>
  <c r="J74" i="24"/>
  <c r="I74" i="24"/>
  <c r="M8" i="24"/>
  <c r="E8" i="24"/>
  <c r="L8" i="24"/>
  <c r="I18" i="24"/>
  <c r="M18" i="24"/>
  <c r="E18" i="24"/>
  <c r="L18" i="24"/>
  <c r="I26" i="24"/>
  <c r="M26" i="24"/>
  <c r="E26" i="24"/>
  <c r="L26" i="24"/>
  <c r="I34" i="24"/>
  <c r="M34" i="24"/>
  <c r="E34" i="24"/>
  <c r="L34" i="24"/>
  <c r="G30" i="24"/>
  <c r="M16" i="24"/>
  <c r="E16" i="24"/>
  <c r="L16" i="24"/>
  <c r="I24" i="24"/>
  <c r="M24" i="24"/>
  <c r="E24" i="24"/>
  <c r="L24" i="24"/>
  <c r="I32" i="24"/>
  <c r="M32" i="24"/>
  <c r="E32" i="24"/>
  <c r="L32" i="24"/>
  <c r="G22" i="24"/>
  <c r="G26" i="24"/>
  <c r="K51" i="24"/>
  <c r="J51" i="24"/>
  <c r="I51" i="24"/>
  <c r="K53" i="24"/>
  <c r="J53" i="24"/>
  <c r="I53" i="24"/>
  <c r="K55" i="24"/>
  <c r="J55" i="24"/>
  <c r="I55" i="24"/>
  <c r="K57" i="24"/>
  <c r="J57" i="24"/>
  <c r="I57" i="24"/>
  <c r="K59" i="24"/>
  <c r="J59" i="24"/>
  <c r="I59" i="24"/>
  <c r="K61" i="24"/>
  <c r="J61" i="24"/>
  <c r="I61" i="24"/>
  <c r="K63" i="24"/>
  <c r="J63" i="24"/>
  <c r="I63" i="24"/>
  <c r="K65" i="24"/>
  <c r="J65" i="24"/>
  <c r="I65" i="24"/>
  <c r="K67" i="24"/>
  <c r="J67" i="24"/>
  <c r="I67" i="24"/>
  <c r="K69" i="24"/>
  <c r="J69" i="24"/>
  <c r="I69" i="24"/>
  <c r="K71" i="24"/>
  <c r="J71" i="24"/>
  <c r="I71" i="24"/>
  <c r="K73" i="24"/>
  <c r="J73" i="24"/>
  <c r="I73" i="24"/>
  <c r="K75" i="24"/>
  <c r="K77" i="24" s="1"/>
  <c r="J75" i="24"/>
  <c r="J77" i="24" s="1"/>
  <c r="I75" i="24"/>
  <c r="F40" i="24"/>
  <c r="F42" i="24"/>
  <c r="F44" i="24"/>
  <c r="G40" i="24"/>
  <c r="G42" i="24"/>
  <c r="G44" i="24"/>
  <c r="L43" i="24"/>
  <c r="L40" i="24"/>
  <c r="L42" i="24"/>
  <c r="L44" i="24"/>
  <c r="E40" i="24"/>
  <c r="E42" i="24"/>
  <c r="E44" i="24"/>
  <c r="M6" i="24" l="1"/>
  <c r="E6" i="24"/>
  <c r="L6" i="24"/>
  <c r="G6" i="24"/>
  <c r="I6" i="24"/>
  <c r="K79" i="24"/>
  <c r="K78" i="24"/>
  <c r="M14" i="24"/>
  <c r="E14" i="24"/>
  <c r="L14" i="24"/>
  <c r="I14" i="24"/>
  <c r="G14" i="24"/>
  <c r="I77" i="24"/>
  <c r="K14" i="24"/>
  <c r="H14" i="24"/>
  <c r="F14" i="24"/>
  <c r="D14" i="24"/>
  <c r="J14" i="24"/>
  <c r="K6" i="24"/>
  <c r="H6" i="24"/>
  <c r="F6" i="24"/>
  <c r="D6" i="24"/>
  <c r="J6" i="24"/>
  <c r="J79" i="24"/>
  <c r="J78" i="24"/>
  <c r="H39" i="24"/>
  <c r="F39" i="24"/>
  <c r="D39" i="24"/>
  <c r="K39" i="24"/>
  <c r="J39" i="24"/>
  <c r="I39" i="24"/>
  <c r="G39" i="24"/>
  <c r="L39" i="24"/>
  <c r="M39" i="24"/>
  <c r="E39" i="24"/>
  <c r="H45" i="24"/>
  <c r="F45" i="24"/>
  <c r="D45" i="24"/>
  <c r="K45" i="24"/>
  <c r="J45" i="24"/>
  <c r="I45" i="24"/>
  <c r="G45" i="24"/>
  <c r="L45" i="24"/>
  <c r="M45" i="24"/>
  <c r="E45" i="24"/>
  <c r="I78" i="24" l="1"/>
  <c r="I79" i="24"/>
  <c r="I83" i="24" l="1"/>
  <c r="I82" i="24"/>
  <c r="I81" i="24"/>
</calcChain>
</file>

<file path=xl/sharedStrings.xml><?xml version="1.0" encoding="utf-8"?>
<sst xmlns="http://schemas.openxmlformats.org/spreadsheetml/2006/main" count="1705" uniqueCount="520">
  <si>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</si>
  <si>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</si>
  <si>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</si>
  <si>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</si>
  <si>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</si>
  <si>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</si>
  <si>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</si>
  <si>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</si>
  <si>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</si>
  <si>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</si>
  <si>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</si>
  <si>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</si>
  <si>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</si>
  <si>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Vogelsbergkreis (06535)</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</si>
  <si>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</si>
  <si>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</si>
  <si>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</si>
  <si>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</si>
  <si>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</si>
  <si>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</si>
  <si>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</si>
  <si>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</si>
  <si>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</si>
  <si>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</si>
  <si>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</si>
  <si>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</si>
  <si>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</si>
  <si>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</si>
  <si>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Südwest</t>
  </si>
  <si>
    <t>Saonestr. 2-4</t>
  </si>
  <si>
    <t>60528 Frankfurt a.M.</t>
  </si>
  <si>
    <t>E-Mail:</t>
  </si>
  <si>
    <t>Statistik-Service-Suedwest@arbeitsagentur.de</t>
  </si>
  <si>
    <t>Hotline:</t>
  </si>
  <si>
    <t>069/6670-601</t>
  </si>
  <si>
    <t>Fax:</t>
  </si>
  <si>
    <t>069/6670-910601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</si>
  <si>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</si>
  <si>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</si>
  <si>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</si>
  <si>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</si>
  <si>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</si>
  <si>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</si>
  <si>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</si>
  <si>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</si>
  <si>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</si>
  <si>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</si>
  <si>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</si>
  <si>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</si>
  <si>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</si>
  <si>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</si>
  <si>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</si>
  <si>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</si>
  <si>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</si>
  <si>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</si>
  <si>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</si>
  <si>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</si>
  <si>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</si>
  <si>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</si>
  <si>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</si>
  <si>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</si>
  <si>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</si>
  <si>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</si>
  <si>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</si>
  <si>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</si>
  <si>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</si>
  <si>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</si>
  <si>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</si>
  <si>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</si>
  <si>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</si>
  <si>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</si>
  <si>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</si>
  <si>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</si>
  <si>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</si>
  <si>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</si>
  <si>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</si>
  <si>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</si>
  <si>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</si>
  <si>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</si>
  <si>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</si>
  <si>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</si>
  <si>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</si>
  <si>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</si>
  <si>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</si>
  <si>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</si>
  <si>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</si>
  <si>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</si>
  <si>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</si>
  <si>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</si>
  <si>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</si>
  <si>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</si>
  <si>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</si>
  <si>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Vogelsbergkreis (06535);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</si>
  <si>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</si>
  <si>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</si>
  <si>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</si>
  <si>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</si>
  <si>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</si>
  <si>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</si>
  <si>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</si>
  <si>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</si>
  <si>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</si>
  <si>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</si>
  <si>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</si>
  <si>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</si>
  <si>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</si>
  <si>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</si>
  <si>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</si>
  <si>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</si>
  <si>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</si>
  <si>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</si>
  <si>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</si>
  <si>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</si>
  <si>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</si>
  <si>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</si>
  <si>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</si>
  <si>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</si>
  <si>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</si>
  <si>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</si>
  <si>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</si>
  <si>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</si>
  <si>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</si>
  <si>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</si>
  <si>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</si>
  <si>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</si>
  <si>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</si>
  <si>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</si>
  <si>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</si>
  <si>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</si>
  <si>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Bundesland Hessen</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</si>
  <si>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</si>
  <si>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</si>
  <si>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</si>
  <si>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</si>
  <si>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</si>
  <si>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</si>
  <si>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</si>
  <si>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</si>
  <si>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</si>
  <si>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</si>
  <si>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</si>
  <si>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</si>
  <si>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</si>
  <si>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</si>
  <si>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</si>
  <si>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</si>
  <si>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</si>
  <si>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</si>
  <si>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</si>
  <si>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</si>
  <si>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</si>
  <si>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</si>
  <si>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</si>
  <si>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</si>
  <si>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</si>
  <si>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</si>
  <si>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</si>
  <si>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</si>
  <si>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</si>
  <si>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</si>
  <si>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</si>
  <si>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</si>
  <si>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</si>
  <si>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</si>
  <si>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</si>
  <si>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</si>
  <si>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</si>
  <si>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</si>
  <si>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</si>
  <si>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</si>
  <si>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</si>
  <si>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</si>
  <si>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</si>
  <si>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</si>
  <si>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</si>
  <si>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</si>
  <si>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</si>
  <si>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</si>
  <si>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</si>
  <si>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</si>
  <si>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</si>
  <si>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</si>
  <si>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</si>
  <si>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Vogelsbergkreis (06535)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</si>
  <si>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</si>
  <si>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</si>
  <si>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</si>
  <si>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</si>
  <si>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</si>
  <si>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</si>
  <si>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</si>
  <si>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</si>
  <si>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</si>
  <si>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</si>
  <si>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</si>
  <si>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</si>
  <si>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</si>
  <si>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</si>
  <si>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</si>
  <si>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</si>
  <si>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</si>
  <si>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</si>
  <si>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</si>
  <si>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</si>
  <si>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</si>
  <si>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</si>
  <si>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</si>
  <si>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</si>
  <si>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</si>
  <si>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</si>
  <si>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</si>
  <si>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</si>
  <si>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</si>
  <si>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</si>
  <si>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</si>
  <si>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</si>
  <si>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</si>
  <si>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</si>
  <si>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</si>
  <si>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</si>
  <si>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</si>
  <si>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</si>
  <si>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</si>
  <si>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</si>
  <si>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</si>
  <si>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</si>
  <si>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</si>
  <si>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</si>
  <si>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</si>
  <si>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</si>
  <si>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</si>
  <si>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</si>
  <si>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</si>
  <si>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</si>
  <si>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</si>
  <si>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</si>
  <si>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</si>
  <si>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</si>
  <si>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</si>
  <si>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</si>
  <si>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</si>
  <si>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</si>
  <si>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</si>
  <si>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</si>
  <si>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</si>
  <si>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</si>
  <si>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</si>
  <si>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</si>
  <si>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</si>
  <si>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</si>
  <si>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</si>
  <si>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</si>
  <si>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</si>
  <si>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</si>
  <si>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</si>
  <si>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</si>
  <si>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</si>
  <si>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</si>
  <si>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</si>
  <si>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</si>
  <si>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</si>
  <si>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</si>
  <si>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</si>
  <si>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</si>
  <si>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</si>
  <si>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</si>
  <si>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</si>
  <si>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</si>
  <si>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</si>
  <si>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</si>
  <si>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</si>
  <si>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</si>
  <si>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</si>
  <si>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</si>
  <si>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</si>
  <si>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</si>
  <si>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</si>
  <si>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</si>
  <si>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</si>
  <si>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</si>
  <si>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</si>
  <si>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</si>
  <si>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</si>
  <si>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</si>
  <si>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</si>
  <si>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</si>
  <si>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</si>
  <si>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</si>
  <si>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</si>
  <si>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</si>
  <si>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</si>
  <si>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</si>
  <si>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</si>
  <si>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</si>
  <si>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</si>
  <si>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</si>
  <si>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</si>
  <si>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</si>
  <si>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</si>
  <si>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</si>
  <si>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</si>
  <si>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</si>
  <si>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</si>
  <si>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</si>
  <si>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</si>
  <si>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</si>
  <si>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</si>
  <si>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</si>
  <si>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</si>
  <si>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</si>
  <si>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</si>
  <si>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</si>
  <si>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</si>
  <si>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</si>
  <si>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</si>
  <si>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</si>
  <si>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</si>
  <si>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</si>
  <si>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</si>
  <si>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</si>
  <si>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</si>
  <si>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</si>
  <si>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</si>
  <si>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</si>
  <si>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</si>
  <si>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</si>
  <si>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</si>
  <si>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</si>
  <si>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</si>
  <si>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</si>
  <si>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</si>
  <si>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</si>
  <si>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</si>
  <si>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</si>
  <si>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</si>
  <si>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</si>
  <si>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</si>
  <si>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</si>
  <si>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</si>
  <si>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</si>
  <si>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</si>
  <si>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</si>
  <si>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</si>
  <si>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</si>
  <si>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</si>
  <si>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</si>
  <si>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</si>
  <si>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</si>
  <si>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</si>
  <si>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</si>
  <si>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</si>
  <si>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</si>
  <si>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</si>
  <si>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</si>
  <si>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</si>
  <si>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</si>
  <si>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</si>
  <si>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</si>
  <si>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</si>
  <si>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</si>
  <si>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</si>
  <si>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</si>
  <si>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</si>
  <si>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</si>
  <si>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</si>
  <si>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</si>
  <si>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</si>
  <si>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</si>
  <si>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</si>
  <si>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</si>
  <si>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</si>
  <si>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</si>
  <si>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</si>
  <si>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Vogelsbergkreis (06535);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</si>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</sst>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{66478552-E903-42EB-8B32-463787D74156}</c15:txfldGUID>
                      <c15:f>Daten_Diagramme!$D$6</c15:f>
                      <c15:dlblFieldTableCache>
                        <c:ptCount val="1"/>
                        <c:pt idx="0">
                          <c:v>0.2</c:v>
                        </c:pt>
                      </c15:dlblFieldTableCache>
                    </c15:dlblFTEntry>
                  </c15:dlblFieldTable>
                  <c15:showDataLabelsRange val="0"/>
                </c:ext>
                <c:ext xmlns:c16="http://schemas.microsoft.com/office/drawing/2014/chart" uri="{C3380CC4-5D6E-409C-BE32-E72D297353CC}">
                  <c16:uniqueId val="{00000000-BEEA-4C90-969D-23E7D6B72A80}"/>
                </c:ext>
              </c:extLst>
            </c:dLbl>
            <c:dLbl>
              <c:idx val="1"/>
              <c:tx>
                <c:strRef>
                  <c:f>Daten_Diagramme!$D$7</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{1D1C4DE7-1BAD-4A1F-B46C-7AD5D58B8EB6}</c15:txfldGUID>
                      <c15:f>Daten_Diagramme!$D$7</c15:f>
                      <c15:dlblFieldTableCache>
                        <c:ptCount val="1"/>
                        <c:pt idx="0">
                          <c:v>1.1</c:v>
                        </c:pt>
                      </c15:dlblFieldTableCache>
                    </c15:dlblFTEntry>
                  </c15:dlblFieldTable>
                  <c15:showDataLabelsRange val="0"/>
                </c:ext>
                <c:ext xmlns:c16="http://schemas.microsoft.com/office/drawing/2014/chart" uri="{C3380CC4-5D6E-409C-BE32-E72D297353CC}">
                  <c16:uniqueId val="{00000001-BEEA-4C90-969D-23E7D6B72A80}"/>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{38953E52-0813-4ED4-B299-E515992F1A00}</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BEEA-4C90-969D-23E7D6B72A80}"/>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{0E01DF64-F56B-4F05-937B-D4E88D285A18}</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BEEA-4C90-969D-23E7D6B72A80}"/>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0.23985239852398524</c:v>
                </c:pt>
                <c:pt idx="1">
                  <c:v>1.1168123612881518</c:v>
                </c:pt>
                <c:pt idx="2">
                  <c:v>1.1186464311118853</c:v>
                </c:pt>
                <c:pt idx="3">
                  <c:v>1.0875687030768</c:v>
                </c:pt>
              </c:numCache>
            </c:numRef>
          </c:val>
          <c:extLst>
            <c:ext xmlns:c16="http://schemas.microsoft.com/office/drawing/2014/chart" uri="{C3380CC4-5D6E-409C-BE32-E72D297353CC}">
              <c16:uniqueId val="{00000004-BEEA-4C90-969D-23E7D6B72A80}"/>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{BB477966-75EC-4725-B6D1-C9370F60812C}</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BEEA-4C90-969D-23E7D6B72A80}"/>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{56770D72-91EF-4808-9B92-2668B539129D}</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BEEA-4C90-969D-23E7D6B72A80}"/>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{E075AFB9-C281-42D5-AB94-52A0B9654980}</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BEEA-4C90-969D-23E7D6B72A80}"/>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{9B91BBD4-8EFE-4553-89F3-BBCF7A99E247}</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BEEA-4C90-969D-23E7D6B72A80}"/>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BEEA-4C90-969D-23E7D6B72A80}"/>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BEEA-4C90-969D-23E7D6B72A80}"/>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-8.7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{7E0B98C8-23C3-4AD5-AB39-B017A3773D9A}</c15:txfldGUID>
                      <c15:f>Daten_Diagramme!$E$6</c15:f>
                      <c15:dlblFieldTableCache>
                        <c:ptCount val="1"/>
                        <c:pt idx="0">
                          <c:v>-8.7</c:v>
                        </c:pt>
                      </c15:dlblFieldTableCache>
                    </c15:dlblFTEntry>
                  </c15:dlblFieldTable>
                  <c15:showDataLabelsRange val="0"/>
                </c:ext>
                <c:ext xmlns:c16="http://schemas.microsoft.com/office/drawing/2014/chart" uri="{C3380CC4-5D6E-409C-BE32-E72D297353CC}">
                  <c16:uniqueId val="{00000000-867F-45F4-B08A-89434B231924}"/>
                </c:ext>
              </c:extLst>
            </c:dLbl>
            <c:dLbl>
              <c:idx val="1"/>
              <c:tx>
                <c:strRef>
                  <c:f>Daten_Diagramme!$E$7</c:f>
                  <c:strCache>
                    <c:ptCount val="1"/>
                    <c:pt idx="0">
                      <c:v>-2.6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{B5E1090B-6B99-4EA5-9F9F-D357E7BD09EF}</c15:txfldGUID>
                      <c15:f>Daten_Diagramme!$E$7</c15:f>
                      <c15:dlblFieldTableCache>
                        <c:ptCount val="1"/>
                        <c:pt idx="0">
                          <c:v>-2.6</c:v>
                        </c:pt>
                      </c15:dlblFieldTableCache>
                    </c15:dlblFTEntry>
                  </c15:dlblFieldTable>
                  <c15:showDataLabelsRange val="0"/>
                </c:ext>
                <c:ext xmlns:c16="http://schemas.microsoft.com/office/drawing/2014/chart" uri="{C3380CC4-5D6E-409C-BE32-E72D297353CC}">
                  <c16:uniqueId val="{00000001-867F-45F4-B08A-89434B231924}"/>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{AEF1867F-84C5-44BD-99AA-A7D7DDF394D1}</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867F-45F4-B08A-89434B231924}"/>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{00093B39-5CA8-4880-8244-2E43D156D22F}</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867F-45F4-B08A-89434B231924}"/>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-8.6672967863894144</c:v>
                </c:pt>
                <c:pt idx="1">
                  <c:v>-2.6469525004774508</c:v>
                </c:pt>
                <c:pt idx="2">
                  <c:v>-2.7637010795899166</c:v>
                </c:pt>
                <c:pt idx="3">
                  <c:v>-2.8655893304673015</c:v>
                </c:pt>
              </c:numCache>
            </c:numRef>
          </c:val>
          <c:extLst>
            <c:ext xmlns:c16="http://schemas.microsoft.com/office/drawing/2014/chart" uri="{C3380CC4-5D6E-409C-BE32-E72D297353CC}">
              <c16:uniqueId val="{00000004-867F-45F4-B08A-89434B231924}"/>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{FA4D2501-23F2-4ADC-AF0A-359403F837A3}</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867F-45F4-B08A-89434B231924}"/>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{4B69DB16-42FB-4FA4-966C-42D36087A706}</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867F-45F4-B08A-89434B231924}"/>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{4F451909-23B7-4952-BA5D-40AA558ABCE8}</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867F-45F4-B08A-89434B231924}"/>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{DC2D1A2D-4307-4FE3-AD11-2633B083B81B}</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867F-45F4-B08A-89434B231924}"/>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867F-45F4-B08A-89434B231924}"/>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867F-45F4-B08A-89434B231924}"/>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{3822B076-42ED-4BF3-A033-E09E795D1BA0}</c15:txfldGUID>
                      <c15:f>Daten_Diagramme!$D$14</c15:f>
                      <c15:dlblFieldTableCache>
                        <c:ptCount val="1"/>
                        <c:pt idx="0">
                          <c:v>0.2</c:v>
                        </c:pt>
                      </c15:dlblFieldTableCache>
                    </c15:dlblFTEntry>
                  </c15:dlblFieldTable>
                  <c15:showDataLabelsRange val="0"/>
                </c:ext>
                <c:ext xmlns:c16="http://schemas.microsoft.com/office/drawing/2014/chart" uri="{C3380CC4-5D6E-409C-BE32-E72D297353CC}">
                  <c16:uniqueId val="{00000000-CE69-4928-B0D7-BDE38572543B}"/>
                </c:ext>
              </c:extLst>
            </c:dLbl>
            <c:dLbl>
              <c:idx val="1"/>
              <c:tx>
                <c:strRef>
                  <c:f>Daten_Diagramme!$D$15</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{230BD793-16FC-45C1-9DBC-47E9A18D79AB}</c15:txfldGUID>
                      <c15:f>Daten_Diagramme!$D$15</c15:f>
                      <c15:dlblFieldTableCache>
                        <c:ptCount val="1"/>
                        <c:pt idx="0">
                          <c:v>0.5</c:v>
                        </c:pt>
                      </c15:dlblFieldTableCache>
                    </c15:dlblFTEntry>
                  </c15:dlblFieldTable>
                  <c15:showDataLabelsRange val="0"/>
                </c:ext>
                <c:ext xmlns:c16="http://schemas.microsoft.com/office/drawing/2014/chart" uri="{C3380CC4-5D6E-409C-BE32-E72D297353CC}">
                  <c16:uniqueId val="{00000001-CE69-4928-B0D7-BDE38572543B}"/>
                </c:ext>
              </c:extLst>
            </c:dLbl>
            <c:dLbl>
              <c:idx val="2"/>
              <c:tx>
                <c:strRef>
                  <c:f>Daten_Diagramme!$D$16</c:f>
                  <c:strCache>
                    <c:ptCount val="1"/>
                    <c:pt idx="0">
                      <c:v>5.2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{C9D83D98-5C4F-4DC0-B31D-03BC7CDEF67C}</c15:txfldGUID>
                      <c15:f>Daten_Diagramme!$D$16</c15:f>
                      <c15:dlblFieldTableCache>
                        <c:ptCount val="1"/>
                        <c:pt idx="0">
                          <c:v>5.2</c:v>
                        </c:pt>
                      </c15:dlblFieldTableCache>
                    </c15:dlblFTEntry>
                  </c15:dlblFieldTable>
                  <c15:showDataLabelsRange val="0"/>
                </c:ext>
                <c:ext xmlns:c16="http://schemas.microsoft.com/office/drawing/2014/chart" uri="{C3380CC4-5D6E-409C-BE32-E72D297353CC}">
                  <c16:uniqueId val="{00000002-CE69-4928-B0D7-BDE38572543B}"/>
                </c:ext>
              </c:extLst>
            </c:dLbl>
            <c:dLbl>
              <c:idx val="3"/>
              <c:tx>
                <c:strRef>
                  <c:f>Daten_Diagramme!$D$17</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{753F864D-FFB7-4204-A520-04E4D829D182}</c15:txfldGUID>
                      <c15:f>Daten_Diagramme!$D$17</c15:f>
                      <c15:dlblFieldTableCache>
                        <c:ptCount val="1"/>
                        <c:pt idx="0">
                          <c:v>-2.3</c:v>
                        </c:pt>
                      </c15:dlblFieldTableCache>
                    </c15:dlblFTEntry>
                  </c15:dlblFieldTable>
                  <c15:showDataLabelsRange val="0"/>
                </c:ext>
                <c:ext xmlns:c16="http://schemas.microsoft.com/office/drawing/2014/chart" uri="{C3380CC4-5D6E-409C-BE32-E72D297353CC}">
                  <c16:uniqueId val="{00000003-CE69-4928-B0D7-BDE38572543B}"/>
                </c:ext>
              </c:extLst>
            </c:dLbl>
            <c:dLbl>
              <c:idx val="4"/>
              <c:tx>
                <c:strRef>
                  <c:f>Daten_Diagramme!$D$18</c:f>
                  <c:strCache>
                    <c:ptCount val="1"/>
                    <c:pt idx="0">
                      <c:v>-7.2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{86DFF787-598D-4962-869A-5CB3D9BB5865}</c15:txfldGUID>
                      <c15:f>Daten_Diagramme!$D$18</c15:f>
                      <c15:dlblFieldTableCache>
                        <c:ptCount val="1"/>
                        <c:pt idx="0">
                          <c:v>-7.2</c:v>
                        </c:pt>
                      </c15:dlblFieldTableCache>
                    </c15:dlblFTEntry>
                  </c15:dlblFieldTable>
                  <c15:showDataLabelsRange val="0"/>
                </c:ext>
                <c:ext xmlns:c16="http://schemas.microsoft.com/office/drawing/2014/chart" uri="{C3380CC4-5D6E-409C-BE32-E72D297353CC}">
                  <c16:uniqueId val="{00000004-CE69-4928-B0D7-BDE38572543B}"/>
                </c:ext>
              </c:extLst>
            </c:dLbl>
            <c:dLbl>
              <c:idx val="5"/>
              <c:tx>
                <c:strRef>
                  <c:f>Daten_Diagramme!$D$19</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{9F162C8C-1786-4C6D-A32D-282339297460}</c15:txfldGUID>
                      <c15:f>Daten_Diagramme!$D$19</c15:f>
                      <c15:dlblFieldTableCache>
                        <c:ptCount val="1"/>
                        <c:pt idx="0">
                          <c:v>-1.7</c:v>
                        </c:pt>
                      </c15:dlblFieldTableCache>
                    </c15:dlblFTEntry>
                  </c15:dlblFieldTable>
                  <c15:showDataLabelsRange val="0"/>
                </c:ext>
                <c:ext xmlns:c16="http://schemas.microsoft.com/office/drawing/2014/chart" uri="{C3380CC4-5D6E-409C-BE32-E72D297353CC}">
                  <c16:uniqueId val="{00000005-CE69-4928-B0D7-BDE38572543B}"/>
                </c:ext>
              </c:extLst>
            </c:dLbl>
            <c:dLbl>
              <c:idx val="6"/>
              <c:tx>
                <c:strRef>
                  <c:f>Daten_Diagramme!$D$20</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{A84D88CA-AC38-4B34-9995-21D302AF55EB}</c15:txfldGUID>
                      <c15:f>Daten_Diagramme!$D$20</c15:f>
                      <c15:dlblFieldTableCache>
                        <c:ptCount val="1"/>
                        <c:pt idx="0">
                          <c:v>-0.3</c:v>
                        </c:pt>
                      </c15:dlblFieldTableCache>
                    </c15:dlblFTEntry>
                  </c15:dlblFieldTable>
                  <c15:showDataLabelsRange val="0"/>
                </c:ext>
                <c:ext xmlns:c16="http://schemas.microsoft.com/office/drawing/2014/chart" uri="{C3380CC4-5D6E-409C-BE32-E72D297353CC}">
                  <c16:uniqueId val="{00000006-CE69-4928-B0D7-BDE38572543B}"/>
                </c:ext>
              </c:extLst>
            </c:dLbl>
            <c:dLbl>
              <c:idx val="7"/>
              <c:tx>
                <c:strRef>
                  <c:f>Daten_Diagramme!$D$21</c:f>
                  <c:strCache>
                    <c:ptCount val="1"/>
                    <c:pt idx="0">
                      <c:v>6.5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{D42737B1-E4B7-47B0-A455-0DDC2CDADE68}</c15:txfldGUID>
                      <c15:f>Daten_Diagramme!$D$21</c15:f>
                      <c15:dlblFieldTableCache>
                        <c:ptCount val="1"/>
                        <c:pt idx="0">
                          <c:v>6.5</c:v>
                        </c:pt>
                      </c15:dlblFieldTableCache>
                    </c15:dlblFTEntry>
                  </c15:dlblFieldTable>
                  <c15:showDataLabelsRange val="0"/>
                </c:ext>
                <c:ext xmlns:c16="http://schemas.microsoft.com/office/drawing/2014/chart" uri="{C3380CC4-5D6E-409C-BE32-E72D297353CC}">
                  <c16:uniqueId val="{00000007-CE69-4928-B0D7-BDE38572543B}"/>
                </c:ext>
              </c:extLst>
            </c:dLbl>
            <c:dLbl>
              <c:idx val="8"/>
              <c:tx>
                <c:strRef>
                  <c:f>Daten_Diagramme!$D$22</c:f>
                  <c:strCache>
                    <c:ptCount val="1"/>
                    <c:pt idx="0">
                      <c:v>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{DF7EA330-7305-48EB-89F2-CF1F20B9D140}</c15:txfldGUID>
                      <c15:f>Daten_Diagramme!$D$22</c15:f>
                      <c15:dlblFieldTableCache>
                        <c:ptCount val="1"/>
                        <c:pt idx="0">
                          <c:v>0.6</c:v>
                        </c:pt>
                      </c15:dlblFieldTableCache>
                    </c15:dlblFTEntry>
                  </c15:dlblFieldTable>
                  <c15:showDataLabelsRange val="0"/>
                </c:ext>
                <c:ext xmlns:c16="http://schemas.microsoft.com/office/drawing/2014/chart" uri="{C3380CC4-5D6E-409C-BE32-E72D297353CC}">
                  <c16:uniqueId val="{00000008-CE69-4928-B0D7-BDE38572543B}"/>
                </c:ext>
              </c:extLst>
            </c:dLbl>
            <c:dLbl>
              <c:idx val="9"/>
              <c:tx>
                <c:strRef>
                  <c:f>Daten_Diagramme!$D$23</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{7E24CBBD-3729-419A-8C39-0809B712EAF4}</c15:txfldGUID>
                      <c15:f>Daten_Diagramme!$D$23</c15:f>
                      <c15:dlblFieldTableCache>
                        <c:ptCount val="1"/>
                        <c:pt idx="0">
                          <c:v>0.5</c:v>
                        </c:pt>
                      </c15:dlblFieldTableCache>
                    </c15:dlblFTEntry>
                  </c15:dlblFieldTable>
                  <c15:showDataLabelsRange val="0"/>
                </c:ext>
                <c:ext xmlns:c16="http://schemas.microsoft.com/office/drawing/2014/chart" uri="{C3380CC4-5D6E-409C-BE32-E72D297353CC}">
                  <c16:uniqueId val="{00000009-CE69-4928-B0D7-BDE38572543B}"/>
                </c:ext>
              </c:extLst>
            </c:dLbl>
            <c:dLbl>
              <c:idx val="10"/>
              <c:tx>
                <c:strRef>
                  <c:f>Daten_Diagramme!$D$24</c:f>
                  <c:strCache>
                    <c:ptCount val="1"/>
                    <c:pt idx="0">
                      <c:v>-4.4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{78F08CAA-D2F3-449E-A259-9836A55DEE30}</c15:txfldGUID>
                      <c15:f>Daten_Diagramme!$D$24</c15:f>
                      <c15:dlblFieldTableCache>
                        <c:ptCount val="1"/>
                        <c:pt idx="0">
                          <c:v>-4.4</c:v>
                        </c:pt>
                      </c15:dlblFieldTableCache>
                    </c15:dlblFTEntry>
                  </c15:dlblFieldTable>
                  <c15:showDataLabelsRange val="0"/>
                </c:ext>
                <c:ext xmlns:c16="http://schemas.microsoft.com/office/drawing/2014/chart" uri="{C3380CC4-5D6E-409C-BE32-E72D297353CC}">
                  <c16:uniqueId val="{0000000A-CE69-4928-B0D7-BDE38572543B}"/>
                </c:ext>
              </c:extLst>
            </c:dLbl>
            <c:dLbl>
              <c:idx val="11"/>
              <c:tx>
                <c:strRef>
                  <c:f>Daten_Diagramme!$D$25</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{513BE7F6-1DB1-469B-9DC1-0072B4A7FBCC}</c15:txfldGUID>
                      <c15:f>Daten_Diagramme!$D$25</c15:f>
                      <c15:dlblFieldTableCache>
                        <c:ptCount val="1"/>
                        <c:pt idx="0">
                          <c:v>-2.8</c:v>
                        </c:pt>
                      </c15:dlblFieldTableCache>
                    </c15:dlblFTEntry>
                  </c15:dlblFieldTable>
                  <c15:showDataLabelsRange val="0"/>
                </c:ext>
                <c:ext xmlns:c16="http://schemas.microsoft.com/office/drawing/2014/chart" uri="{C3380CC4-5D6E-409C-BE32-E72D297353CC}">
                  <c16:uniqueId val="{0000000B-CE69-4928-B0D7-BDE38572543B}"/>
                </c:ext>
              </c:extLst>
            </c:dLbl>
            <c:dLbl>
              <c:idx val="12"/>
              <c:tx>
                <c:strRef>
                  <c:f>Daten_Diagramme!$D$26</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{BD248E01-F10F-4D9D-A097-5CDB1E104709}</c15:txfldGUID>
                      <c15:f>Daten_Diagramme!$D$26</c15:f>
                      <c15:dlblFieldTableCache>
                        <c:ptCount val="1"/>
                        <c:pt idx="0">
                          <c:v>-0.1</c:v>
                        </c:pt>
                      </c15:dlblFieldTableCache>
                    </c15:dlblFTEntry>
                  </c15:dlblFieldTable>
                  <c15:showDataLabelsRange val="0"/>
                </c:ext>
                <c:ext xmlns:c16="http://schemas.microsoft.com/office/drawing/2014/chart" uri="{C3380CC4-5D6E-409C-BE32-E72D297353CC}">
                  <c16:uniqueId val="{0000000C-CE69-4928-B0D7-BDE38572543B}"/>
                </c:ext>
              </c:extLst>
            </c:dLbl>
            <c:dLbl>
              <c:idx val="13"/>
              <c:tx>
                <c:strRef>
                  <c:f>Daten_Diagramme!$D$27</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{7C5770EE-0C28-469D-ACEB-74A07A1CDE2B}</c15:txfldGUID>
                      <c15:f>Daten_Diagramme!$D$27</c15:f>
                      <c15:dlblFieldTableCache>
                        <c:ptCount val="1"/>
                        <c:pt idx="0">
                          <c:v>0.5</c:v>
                        </c:pt>
                      </c15:dlblFieldTableCache>
                    </c15:dlblFTEntry>
                  </c15:dlblFieldTable>
                  <c15:showDataLabelsRange val="0"/>
                </c:ext>
                <c:ext xmlns:c16="http://schemas.microsoft.com/office/drawing/2014/chart" uri="{C3380CC4-5D6E-409C-BE32-E72D297353CC}">
                  <c16:uniqueId val="{0000000D-CE69-4928-B0D7-BDE38572543B}"/>
                </c:ext>
              </c:extLst>
            </c:dLbl>
            <c:dLbl>
              <c:idx val="14"/>
              <c:tx>
                <c:strRef>
                  <c:f>Daten_Diagramme!$D$28</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{BD4CEB31-7934-4D5A-8BA7-CB93EC066100}</c15:txfldGUID>
                      <c15:f>Daten_Diagramme!$D$28</c15:f>
                      <c15:dlblFieldTableCache>
                        <c:ptCount val="1"/>
                        <c:pt idx="0">
                          <c:v>2.7</c:v>
                        </c:pt>
                      </c15:dlblFieldTableCache>
                    </c15:dlblFTEntry>
                  </c15:dlblFieldTable>
                  <c15:showDataLabelsRange val="0"/>
                </c:ext>
                <c:ext xmlns:c16="http://schemas.microsoft.com/office/drawing/2014/chart" uri="{C3380CC4-5D6E-409C-BE32-E72D297353CC}">
                  <c16:uniqueId val="{0000000E-CE69-4928-B0D7-BDE38572543B}"/>
                </c:ext>
              </c:extLst>
            </c:dLbl>
            <c:dLbl>
              <c:idx val="15"/>
              <c:tx>
                <c:strRef>
                  <c:f>Daten_Diagramme!$D$29</c:f>
                  <c:strCache>
                    <c:ptCount val="1"/>
                    <c:pt idx="0">
                      <c:v>-17.3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{E01CB519-853E-4097-B6E6-6A4DE693F585}</c15:txfldGUID>
                      <c15:f>Daten_Diagramme!$D$29</c15:f>
                      <c15:dlblFieldTableCache>
                        <c:ptCount val="1"/>
                        <c:pt idx="0">
                          <c:v>-17.3</c:v>
                        </c:pt>
                      </c15:dlblFieldTableCache>
                    </c15:dlblFTEntry>
                  </c15:dlblFieldTable>
                  <c15:showDataLabelsRange val="0"/>
                </c:ext>
                <c:ext xmlns:c16="http://schemas.microsoft.com/office/drawing/2014/chart" uri="{C3380CC4-5D6E-409C-BE32-E72D297353CC}">
                  <c16:uniqueId val="{0000000F-CE69-4928-B0D7-BDE38572543B}"/>
                </c:ext>
              </c:extLst>
            </c:dLbl>
            <c:dLbl>
              <c:idx val="16"/>
              <c:tx>
                <c:strRef>
                  <c:f>Daten_Diagramme!$D$30</c:f>
                  <c:strCache>
                    <c:ptCount val="1"/>
                    <c:pt idx="0">
                      <c:v>5.6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{4D773C18-36E0-4333-80BE-460F8E8B73B8}</c15:txfldGUID>
                      <c15:f>Daten_Diagramme!$D$30</c15:f>
                      <c15:dlblFieldTableCache>
                        <c:ptCount val="1"/>
                        <c:pt idx="0">
                          <c:v>5.6</c:v>
                        </c:pt>
                      </c15:dlblFieldTableCache>
                    </c15:dlblFTEntry>
                  </c15:dlblFieldTable>
                  <c15:showDataLabelsRange val="0"/>
                </c:ext>
                <c:ext xmlns:c16="http://schemas.microsoft.com/office/drawing/2014/chart" uri="{C3380CC4-5D6E-409C-BE32-E72D297353CC}">
                  <c16:uniqueId val="{00000010-CE69-4928-B0D7-BDE38572543B}"/>
                </c:ext>
              </c:extLst>
            </c:dLbl>
            <c:dLbl>
              <c:idx val="17"/>
              <c:tx>
                <c:strRef>
                  <c:f>Daten_Diagramme!$D$31</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{C6AA957F-619F-4730-88A8-D485036A4955}</c15:txfldGUID>
                      <c15:f>Daten_Diagramme!$D$31</c15:f>
                      <c15:dlblFieldTableCache>
                        <c:ptCount val="1"/>
                        <c:pt idx="0">
                          <c:v>1.5</c:v>
                        </c:pt>
                      </c15:dlblFieldTableCache>
                    </c15:dlblFTEntry>
                  </c15:dlblFieldTable>
                  <c15:showDataLabelsRange val="0"/>
                </c:ext>
                <c:ext xmlns:c16="http://schemas.microsoft.com/office/drawing/2014/chart" uri="{C3380CC4-5D6E-409C-BE32-E72D297353CC}">
                  <c16:uniqueId val="{00000011-CE69-4928-B0D7-BDE38572543B}"/>
                </c:ext>
              </c:extLst>
            </c:dLbl>
            <c:dLbl>
              <c:idx val="18"/>
              <c:tx>
                <c:strRef>
                  <c:f>Daten_Diagramme!$D$32</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{346E0F40-A432-445A-8C0D-628DAE0F5DA0}</c15:txfldGUID>
                      <c15:f>Daten_Diagramme!$D$32</c15:f>
                      <c15:dlblFieldTableCache>
                        <c:ptCount val="1"/>
                        <c:pt idx="0">
                          <c:v>-0.1</c:v>
                        </c:pt>
                      </c15:dlblFieldTableCache>
                    </c15:dlblFTEntry>
                  </c15:dlblFieldTable>
                  <c15:showDataLabelsRange val="0"/>
                </c:ext>
                <c:ext xmlns:c16="http://schemas.microsoft.com/office/drawing/2014/chart" uri="{C3380CC4-5D6E-409C-BE32-E72D297353CC}">
                  <c16:uniqueId val="{00000012-CE69-4928-B0D7-BDE38572543B}"/>
                </c:ext>
              </c:extLst>
            </c:dLbl>
            <c:dLbl>
              <c:idx val="19"/>
              <c:tx>
                <c:strRef>
                  <c:f>Daten_Diagramme!$D$33</c:f>
                  <c:strCache>
                    <c:ptCount val="1"/>
                    <c:pt idx="0">
                      <c:v>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{5ED8751C-76BE-4754-8D2B-864292CE91BF}</c15:txfldGUID>
                      <c15:f>Daten_Diagramme!$D$33</c15:f>
                      <c15:dlblFieldTableCache>
                        <c:ptCount val="1"/>
                        <c:pt idx="0">
                          <c:v>0.4</c:v>
                        </c:pt>
                      </c15:dlblFieldTableCache>
                    </c15:dlblFTEntry>
                  </c15:dlblFieldTable>
                  <c15:showDataLabelsRange val="0"/>
                </c:ext>
                <c:ext xmlns:c16="http://schemas.microsoft.com/office/drawing/2014/chart" uri="{C3380CC4-5D6E-409C-BE32-E72D297353CC}">
                  <c16:uniqueId val="{00000013-CE69-4928-B0D7-BDE38572543B}"/>
                </c:ext>
              </c:extLst>
            </c:dLbl>
            <c:dLbl>
              <c:idx val="20"/>
              <c:tx>
                <c:strRef>
                  <c:f>Daten_Diagramme!$D$34</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{36AF6432-C2BF-4E3E-AC97-7F7F748BDB05}</c15:txfldGUID>
                      <c15:f>Daten_Diagramme!$D$34</c15:f>
                      <c15:dlblFieldTableCache>
                        <c:ptCount val="1"/>
                        <c:pt idx="0">
                          <c:v>-1.5</c:v>
                        </c:pt>
                      </c15:dlblFieldTableCache>
                    </c15:dlblFTEntry>
                  </c15:dlblFieldTable>
                  <c15:showDataLabelsRange val="0"/>
                </c:ext>
                <c:ext xmlns:c16="http://schemas.microsoft.com/office/drawing/2014/chart" uri="{C3380CC4-5D6E-409C-BE32-E72D297353CC}">
                  <c16:uniqueId val="{00000014-CE69-4928-B0D7-BDE38572543B}"/>
                </c:ext>
              </c:extLst>
            </c:dLbl>
            <c:dLbl>
              <c:idx val="21"/>
              <c:tx>
                <c:strRef>
                  <c:f>Daten_Diagramme!$D$35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{C06534EC-70D8-4752-80F9-0D637137890B}</c15:txfldGUID>
                      <c15:f>Daten_Diagramme!$D$35</c15:f>
                      <c15:dlblFieldTableCache>
                        <c:ptCount val="1"/>
                        <c:pt idx="0">
                          <c:v>0.0</c:v>
                        </c:pt>
                      </c15:dlblFieldTableCache>
                    </c15:dlblFTEntry>
                  </c15:dlblFieldTable>
                  <c15:showDataLabelsRange val="0"/>
                </c:ext>
                <c:ext xmlns:c16="http://schemas.microsoft.com/office/drawing/2014/chart" uri="{C3380CC4-5D6E-409C-BE32-E72D297353CC}">
                  <c16:uniqueId val="{00000015-CE69-4928-B0D7-BDE38572543B}"/>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{5ACE6FD9-6A66-42DA-AD25-4FBD14FF34B2}</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CE69-4928-B0D7-BDE38572543B}"/>
                </c:ext>
              </c:extLst>
            </c:dLbl>
            <c:dLbl>
              <c:idx val="23"/>
              <c:tx>
                <c:strRef>
                  <c:f>Daten_Diagramme!$D$37</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{18DF7EE3-256D-4A44-B478-7F50BA5A65AA}</c15:txfldGUID>
                      <c15:f>Daten_Diagramme!$D$37</c15:f>
                      <c15:dlblFieldTableCache>
                        <c:ptCount val="1"/>
                        <c:pt idx="0">
                          <c:v>0.5</c:v>
                        </c:pt>
                      </c15:dlblFieldTableCache>
                    </c15:dlblFTEntry>
                  </c15:dlblFieldTable>
                  <c15:showDataLabelsRange val="0"/>
                </c:ext>
                <c:ext xmlns:c16="http://schemas.microsoft.com/office/drawing/2014/chart" uri="{C3380CC4-5D6E-409C-BE32-E72D297353CC}">
                  <c16:uniqueId val="{00000017-CE69-4928-B0D7-BDE38572543B}"/>
                </c:ext>
              </c:extLst>
            </c:dLbl>
            <c:dLbl>
              <c:idx val="24"/>
              <c:layout>
                <c:manualLayout>
                  <c:x val="4.7769028871392123E-3"/>
                  <c:y val="-4.6876052205785108E-5"/>
                </c:manualLayout>
              </c:layout>
              <c:tx>
                <c:strRef>
                  <c:f>Daten_Diagramme!$D$38</c:f>
                  <c:strCache>
                    <c:ptCount val="1"/>
                    <c:pt idx="0">
                      <c:v>-0.3</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{B138D563-0207-47E5-A343-76B85A085CBE}</c15:txfldGUID>
                      <c15:f>Daten_Diagramme!$D$38</c15:f>
                      <c15:dlblFieldTableCache>
                        <c:ptCount val="1"/>
                        <c:pt idx="0">
                          <c:v>-0.3</c:v>
                        </c:pt>
                      </c15:dlblFieldTableCache>
                    </c15:dlblFTEntry>
                  </c15:dlblFieldTable>
                  <c15:showDataLabelsRange val="0"/>
                </c:ext>
                <c:ext xmlns:c16="http://schemas.microsoft.com/office/drawing/2014/chart" uri="{C3380CC4-5D6E-409C-BE32-E72D297353CC}">
                  <c16:uniqueId val="{00000018-CE69-4928-B0D7-BDE38572543B}"/>
                </c:ext>
              </c:extLst>
            </c:dLbl>
            <c:dLbl>
              <c:idx val="25"/>
              <c:tx>
                <c:strRef>
                  <c:f>Daten_Diagramme!$D$39</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{8D72843D-A6C7-4751-B962-8095EFCE0B38}</c15:txfldGUID>
                      <c15:f>Daten_Diagramme!$D$39</c15:f>
                      <c15:dlblFieldTableCache>
                        <c:ptCount val="1"/>
                        <c:pt idx="0">
                          <c:v>0.5</c:v>
                        </c:pt>
                      </c15:dlblFieldTableCache>
                    </c15:dlblFTEntry>
                  </c15:dlblFieldTable>
                  <c15:showDataLabelsRange val="0"/>
                </c:ext>
                <c:ext xmlns:c16="http://schemas.microsoft.com/office/drawing/2014/chart" uri="{C3380CC4-5D6E-409C-BE32-E72D297353CC}">
                  <c16:uniqueId val="{00000019-CE69-4928-B0D7-BDE38572543B}"/>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{44518220-7A46-4C27-8867-20762D1EB161}</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CE69-4928-B0D7-BDE38572543B}"/>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{1E4643BE-1602-46A2-970A-1DE915CC44CF}</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CE69-4928-B0D7-BDE38572543B}"/>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{29F51E23-44F3-4C88-BD11-85537A087630}</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CE69-4928-B0D7-BDE38572543B}"/>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{78165A1A-19E8-4926-8FB9-918B9AEEFD94}</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CE69-4928-B0D7-BDE38572543B}"/>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{624C7A35-96B8-49B5-B65C-ED144735A535}</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CE69-4928-B0D7-BDE38572543B}"/>
                </c:ext>
              </c:extLst>
            </c:dLbl>
            <c:dLbl>
              <c:idx val="31"/>
              <c:tx>
                <c:strRef>
                  <c:f>Daten_Diagramme!$D$45</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{1C081030-2495-4A91-AE38-A4DCC99C8FEF}</c15:txfldGUID>
                      <c15:f>Daten_Diagramme!$D$45</c15:f>
                      <c15:dlblFieldTableCache>
                        <c:ptCount val="1"/>
                        <c:pt idx="0">
                          <c:v>0.5</c:v>
                        </c:pt>
                      </c15:dlblFieldTableCache>
                    </c15:dlblFTEntry>
                  </c15:dlblFieldTable>
                  <c15:showDataLabelsRange val="0"/>
                </c:ext>
                <c:ext xmlns:c16="http://schemas.microsoft.com/office/drawing/2014/chart" uri="{C3380CC4-5D6E-409C-BE32-E72D297353CC}">
                  <c16:uniqueId val="{0000001F-CE69-4928-B0D7-BDE38572543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0.23985239852398524</c:v>
                </c:pt>
                <c:pt idx="1">
                  <c:v>0.4784688995215311</c:v>
                </c:pt>
                <c:pt idx="2">
                  <c:v>5.1724137931034484</c:v>
                </c:pt>
                <c:pt idx="3">
                  <c:v>-2.2894707015754276</c:v>
                </c:pt>
                <c:pt idx="4">
                  <c:v>-7.211231652839821</c:v>
                </c:pt>
                <c:pt idx="5">
                  <c:v>-1.7369201440372803</c:v>
                </c:pt>
                <c:pt idx="6">
                  <c:v>-0.27613412228796846</c:v>
                </c:pt>
                <c:pt idx="7">
                  <c:v>6.4947029018885303</c:v>
                </c:pt>
                <c:pt idx="8">
                  <c:v>0.62681889411237968</c:v>
                </c:pt>
                <c:pt idx="9">
                  <c:v>0.52798310454065467</c:v>
                </c:pt>
                <c:pt idx="10">
                  <c:v>-4.4176706827309236</c:v>
                </c:pt>
                <c:pt idx="11">
                  <c:v>-2.834008097165992</c:v>
                </c:pt>
                <c:pt idx="12">
                  <c:v>-0.13422818791946309</c:v>
                </c:pt>
                <c:pt idx="13">
                  <c:v>0.51652892561983466</c:v>
                </c:pt>
                <c:pt idx="14">
                  <c:v>2.7329192546583849</c:v>
                </c:pt>
                <c:pt idx="15">
                  <c:v>-17.261904761904763</c:v>
                </c:pt>
                <c:pt idx="16">
                  <c:v>5.6410256410256414</c:v>
                </c:pt>
                <c:pt idx="17">
                  <c:v>1.4925373134328359</c:v>
                </c:pt>
                <c:pt idx="18">
                  <c:v>-7.3827980804724996E-2</c:v>
                </c:pt>
                <c:pt idx="19">
                  <c:v>0.4010977411864049</c:v>
                </c:pt>
                <c:pt idx="20">
                  <c:v>-1.5416238437821173</c:v>
                </c:pt>
                <c:pt idx="21">
                  <c:v>0</c:v>
                </c:pt>
                <c:pt idx="23">
                  <c:v>0.4784688995215311</c:v>
                </c:pt>
                <c:pt idx="24">
                  <c:v>-0.32291848490137892</c:v>
                </c:pt>
                <c:pt idx="25">
                  <c:v>0.54737453981786477</c:v>
                </c:pt>
              </c:numCache>
            </c:numRef>
          </c:val>
          <c:extLst>
            <c:ext xmlns:c16="http://schemas.microsoft.com/office/drawing/2014/chart" uri="{C3380CC4-5D6E-409C-BE32-E72D297353CC}">
              <c16:uniqueId val="{00000020-CE69-4928-B0D7-BDE38572543B}"/>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{F89E2780-2DBE-4E65-B004-F568D617AD1B}</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CE69-4928-B0D7-BDE38572543B}"/>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{555F29E2-706B-4C02-8FF9-57692DA76E61}</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CE69-4928-B0D7-BDE38572543B}"/>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{42B02561-B17F-43CA-A64A-48C1049212C5}</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CE69-4928-B0D7-BDE38572543B}"/>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{16E5DA50-A6A9-4373-B3CA-CC0844F2050C}</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CE69-4928-B0D7-BDE38572543B}"/>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{2313E3B3-BB2A-4583-8DE3-DAAF200A7B0C}</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CE69-4928-B0D7-BDE38572543B}"/>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{9B0572D6-D555-4078-B3A4-C24D8D2A67A9}</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CE69-4928-B0D7-BDE38572543B}"/>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{91D9368B-F658-4F12-B040-825BA824AB61}</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CE69-4928-B0D7-BDE38572543B}"/>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{94E5D3A5-E6B8-447B-8613-FEA5C3103A2D}</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CE69-4928-B0D7-BDE38572543B}"/>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{89A16966-0964-44B4-930C-1EA8EADBFD8B}</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CE69-4928-B0D7-BDE38572543B}"/>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{2E13C324-CF07-451D-9724-8E2A9B6F1319}</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CE69-4928-B0D7-BDE38572543B}"/>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{89149F2C-2A5E-4CF8-B3D4-425049F61A71}</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CE69-4928-B0D7-BDE38572543B}"/>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{DFFB0384-4DA2-404F-AA86-C41816D6FF24}</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CE69-4928-B0D7-BDE38572543B}"/>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{62779897-6A21-4D1D-BAB3-5E9AC6EA2B80}</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CE69-4928-B0D7-BDE38572543B}"/>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{F05D5341-C497-4ABC-9FDB-23301E38D31C}</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CE69-4928-B0D7-BDE38572543B}"/>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{595A672F-B8EF-4DE5-AFAA-E66E8ADFD451}</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CE69-4928-B0D7-BDE38572543B}"/>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{24011E92-14C1-4BBB-AB68-3D16BD39DBCA}</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CE69-4928-B0D7-BDE38572543B}"/>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{EF64DC45-C928-43BB-AB87-2E243E480833}</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CE69-4928-B0D7-BDE38572543B}"/>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{BE8A3C38-6891-4A6E-A247-13D8D18A4DD4}</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CE69-4928-B0D7-BDE38572543B}"/>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{B5021F8D-CE25-4DAB-9C18-A812E6BCDAE5}</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CE69-4928-B0D7-BDE38572543B}"/>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{39113289-4536-4F5C-99D2-D852C3C0F471}</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CE69-4928-B0D7-BDE38572543B}"/>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{F251DD04-83D1-4F48-A4DD-B47CFEE9CA33}</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CE69-4928-B0D7-BDE38572543B}"/>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{13225770-DE50-43F8-BBD2-202E58914175}</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CE69-4928-B0D7-BDE38572543B}"/>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{43E74148-3B58-4D85-B597-95597FA0F2CA}</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CE69-4928-B0D7-BDE38572543B}"/>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{81191B31-596A-4658-9DC5-F00279D51A25}</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CE69-4928-B0D7-BDE38572543B}"/>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{4CD58149-1D0F-4EB7-B80F-7D143395175F}</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CE69-4928-B0D7-BDE38572543B}"/>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{DBCF6197-DE38-492D-996E-216EB88B693A}</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CE69-4928-B0D7-BDE38572543B}"/>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{F96ACCE9-672A-4767-98EC-FA2573C7A312}</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CE69-4928-B0D7-BDE38572543B}"/>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{F9AD5669-38FE-4170-9CD6-4B43E11D5EEB}</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CE69-4928-B0D7-BDE38572543B}"/>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{B961F378-F21F-462A-9A22-195179A6507A}</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CE69-4928-B0D7-BDE38572543B}"/>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{428B8D7C-F142-4D47-BFDB-558C75792166}</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CE69-4928-B0D7-BDE38572543B}"/>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{F0FF0726-C1B1-45FA-A536-A13FE8E3101C}</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CE69-4928-B0D7-BDE38572543B}"/>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{BCD6ED69-2AC3-45CD-9949-226B44096750}</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CE69-4928-B0D7-BDE38572543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CE69-4928-B0D7-BDE38572543B}"/>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CE69-4928-B0D7-BDE38572543B}"/>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-8.7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{691537D7-8C04-4C84-BD38-6AA72CC0DBAB}</c15:txfldGUID>
                      <c15:f>Daten_Diagramme!$E$14</c15:f>
                      <c15:dlblFieldTableCache>
                        <c:ptCount val="1"/>
                        <c:pt idx="0">
                          <c:v>-8.7</c:v>
                        </c:pt>
                      </c15:dlblFieldTableCache>
                    </c15:dlblFTEntry>
                  </c15:dlblFieldTable>
                  <c15:showDataLabelsRange val="0"/>
                </c:ext>
                <c:ext xmlns:c16="http://schemas.microsoft.com/office/drawing/2014/chart" uri="{C3380CC4-5D6E-409C-BE32-E72D297353CC}">
                  <c16:uniqueId val="{00000000-8E00-4754-B1D9-161EE5ABB7AA}"/>
                </c:ext>
              </c:extLst>
            </c:dLbl>
            <c:dLbl>
              <c:idx val="1"/>
              <c:tx>
                <c:strRef>
                  <c:f>Daten_Diagramme!$E$15</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{719654CE-EA81-4F52-BB8B-F9CCC5C2B6F5}</c15:txfldGUID>
                      <c15:f>Daten_Diagramme!$E$15</c15:f>
                      <c15:dlblFieldTableCache>
                        <c:ptCount val="1"/>
                        <c:pt idx="0">
                          <c:v>4.2</c:v>
                        </c:pt>
                      </c15:dlblFieldTableCache>
                    </c15:dlblFTEntry>
                  </c15:dlblFieldTable>
                  <c15:showDataLabelsRange val="0"/>
                </c:ext>
                <c:ext xmlns:c16="http://schemas.microsoft.com/office/drawing/2014/chart" uri="{C3380CC4-5D6E-409C-BE32-E72D297353CC}">
                  <c16:uniqueId val="{00000001-8E00-4754-B1D9-161EE5ABB7AA}"/>
                </c:ext>
              </c:extLst>
            </c:dLbl>
            <c:dLbl>
              <c:idx val="2"/>
              <c:tx>
                <c:strRef>
                  <c:f>Daten_Diagramme!$E$16</c:f>
                  <c:strCache>
                    <c:ptCount val="1"/>
                    <c:pt idx="0">
                      <c:v>8.7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{A0E5F3CF-B9DB-42F3-8A08-7C9338745091}</c15:txfldGUID>
                      <c15:f>Daten_Diagramme!$E$16</c15:f>
                      <c15:dlblFieldTableCache>
                        <c:ptCount val="1"/>
                        <c:pt idx="0">
                          <c:v>8.7</c:v>
                        </c:pt>
                      </c15:dlblFieldTableCache>
                    </c15:dlblFTEntry>
                  </c15:dlblFieldTable>
                  <c15:showDataLabelsRange val="0"/>
                </c:ext>
                <c:ext xmlns:c16="http://schemas.microsoft.com/office/drawing/2014/chart" uri="{C3380CC4-5D6E-409C-BE32-E72D297353CC}">
                  <c16:uniqueId val="{00000002-8E00-4754-B1D9-161EE5ABB7AA}"/>
                </c:ext>
              </c:extLst>
            </c:dLbl>
            <c:dLbl>
              <c:idx val="3"/>
              <c:tx>
                <c:strRef>
                  <c:f>Daten_Diagramme!$E$17</c:f>
                  <c:strCache>
                    <c:ptCount val="1"/>
                    <c:pt idx="0">
                      <c:v>-8.6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{CAF725D6-B009-4D3D-AF9E-588B32CF8C00}</c15:txfldGUID>
                      <c15:f>Daten_Diagramme!$E$17</c15:f>
                      <c15:dlblFieldTableCache>
                        <c:ptCount val="1"/>
                        <c:pt idx="0">
                          <c:v>-8.6</c:v>
                        </c:pt>
                      </c15:dlblFieldTableCache>
                    </c15:dlblFTEntry>
                  </c15:dlblFieldTable>
                  <c15:showDataLabelsRange val="0"/>
                </c:ext>
                <c:ext xmlns:c16="http://schemas.microsoft.com/office/drawing/2014/chart" uri="{C3380CC4-5D6E-409C-BE32-E72D297353CC}">
                  <c16:uniqueId val="{00000003-8E00-4754-B1D9-161EE5ABB7AA}"/>
                </c:ext>
              </c:extLst>
            </c:dLbl>
            <c:dLbl>
              <c:idx val="4"/>
              <c:tx>
                <c:strRef>
                  <c:f>Daten_Diagramme!$E$18</c:f>
                  <c:strCache>
                    <c:ptCount val="1"/>
                    <c:pt idx="0">
                      <c:v>-12.4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{CE735A2C-FC0A-46E3-8E5E-564383E1957B}</c15:txfldGUID>
                      <c15:f>Daten_Diagramme!$E$18</c15:f>
                      <c15:dlblFieldTableCache>
                        <c:ptCount val="1"/>
                        <c:pt idx="0">
                          <c:v>-12.4</c:v>
                        </c:pt>
                      </c15:dlblFieldTableCache>
                    </c15:dlblFTEntry>
                  </c15:dlblFieldTable>
                  <c15:showDataLabelsRange val="0"/>
                </c:ext>
                <c:ext xmlns:c16="http://schemas.microsoft.com/office/drawing/2014/chart" uri="{C3380CC4-5D6E-409C-BE32-E72D297353CC}">
                  <c16:uniqueId val="{00000004-8E00-4754-B1D9-161EE5ABB7AA}"/>
                </c:ext>
              </c:extLst>
            </c:dLbl>
            <c:dLbl>
              <c:idx val="5"/>
              <c:tx>
                <c:strRef>
                  <c:f>Daten_Diagramme!$E$19</c:f>
                  <c:strCache>
                    <c:ptCount val="1"/>
                    <c:pt idx="0">
                      <c:v>-9.1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{479BC3C3-8B0C-48BC-A3B2-5B1BDA643A6D}</c15:txfldGUID>
                      <c15:f>Daten_Diagramme!$E$19</c15:f>
                      <c15:dlblFieldTableCache>
                        <c:ptCount val="1"/>
                        <c:pt idx="0">
                          <c:v>-9.1</c:v>
                        </c:pt>
                      </c15:dlblFieldTableCache>
                    </c15:dlblFTEntry>
                  </c15:dlblFieldTable>
                  <c15:showDataLabelsRange val="0"/>
                </c:ext>
                <c:ext xmlns:c16="http://schemas.microsoft.com/office/drawing/2014/chart" uri="{C3380CC4-5D6E-409C-BE32-E72D297353CC}">
                  <c16:uniqueId val="{00000005-8E00-4754-B1D9-161EE5ABB7AA}"/>
                </c:ext>
              </c:extLst>
            </c:dLbl>
            <c:dLbl>
              <c:idx val="6"/>
              <c:tx>
                <c:strRef>
                  <c:f>Daten_Diagramme!$E$20</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{FA10D38F-A026-45CC-8A85-44B145E0B2E8}</c15:txfldGUID>
                      <c15:f>Daten_Diagramme!$E$20</c15:f>
                      <c15:dlblFieldTableCache>
                        <c:ptCount val="1"/>
                        <c:pt idx="0">
                          <c:v>0.5</c:v>
                        </c:pt>
                      </c15:dlblFieldTableCache>
                    </c15:dlblFTEntry>
                  </c15:dlblFieldTable>
                  <c15:showDataLabelsRange val="0"/>
                </c:ext>
                <c:ext xmlns:c16="http://schemas.microsoft.com/office/drawing/2014/chart" uri="{C3380CC4-5D6E-409C-BE32-E72D297353CC}">
                  <c16:uniqueId val="{00000006-8E00-4754-B1D9-161EE5ABB7AA}"/>
                </c:ext>
              </c:extLst>
            </c:dLbl>
            <c:dLbl>
              <c:idx val="7"/>
              <c:tx>
                <c:strRef>
                  <c:f>Daten_Diagramme!$E$21</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{3F21CE3F-570B-4EC2-BACA-9FC7DA4C8824}</c15:txfldGUID>
                      <c15:f>Daten_Diagramme!$E$21</c15:f>
                      <c15:dlblFieldTableCache>
                        <c:ptCount val="1"/>
                        <c:pt idx="0">
                          <c:v>1.6</c:v>
                        </c:pt>
                      </c15:dlblFieldTableCache>
                    </c15:dlblFTEntry>
                  </c15:dlblFieldTable>
                  <c15:showDataLabelsRange val="0"/>
                </c:ext>
                <c:ext xmlns:c16="http://schemas.microsoft.com/office/drawing/2014/chart" uri="{C3380CC4-5D6E-409C-BE32-E72D297353CC}">
                  <c16:uniqueId val="{00000007-8E00-4754-B1D9-161EE5ABB7AA}"/>
                </c:ext>
              </c:extLst>
            </c:dLbl>
            <c:dLbl>
              <c:idx val="8"/>
              <c:tx>
                <c:strRef>
                  <c:f>Daten_Diagramme!$E$22</c:f>
                  <c:strCache>
                    <c:ptCount val="1"/>
                    <c:pt idx="0">
                      <c:v>-2.6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{EC095E06-80CC-44BC-92BB-6BA3C3CD9759}</c15:txfldGUID>
                      <c15:f>Daten_Diagramme!$E$22</c15:f>
                      <c15:dlblFieldTableCache>
                        <c:ptCount val="1"/>
                        <c:pt idx="0">
                          <c:v>-2.6</c:v>
                        </c:pt>
                      </c15:dlblFieldTableCache>
                    </c15:dlblFTEntry>
                  </c15:dlblFieldTable>
                  <c15:showDataLabelsRange val="0"/>
                </c:ext>
                <c:ext xmlns:c16="http://schemas.microsoft.com/office/drawing/2014/chart" uri="{C3380CC4-5D6E-409C-BE32-E72D297353CC}">
                  <c16:uniqueId val="{00000008-8E00-4754-B1D9-161EE5ABB7AA}"/>
                </c:ext>
              </c:extLst>
            </c:dLbl>
            <c:dLbl>
              <c:idx val="9"/>
              <c:tx>
                <c:strRef>
                  <c:f>Daten_Diagramme!$E$23</c:f>
                  <c:strCache>
                    <c:ptCount val="1"/>
                    <c:pt idx="0">
                      <c:v>-27.9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{DCA97F79-FB81-4921-AD92-666ABC7860A9}</c15:txfldGUID>
                      <c15:f>Daten_Diagramme!$E$23</c15:f>
                      <c15:dlblFieldTableCache>
                        <c:ptCount val="1"/>
                        <c:pt idx="0">
                          <c:v>-27.9</c:v>
                        </c:pt>
                      </c15:dlblFieldTableCache>
                    </c15:dlblFTEntry>
                  </c15:dlblFieldTable>
                  <c15:showDataLabelsRange val="0"/>
                </c:ext>
                <c:ext xmlns:c16="http://schemas.microsoft.com/office/drawing/2014/chart" uri="{C3380CC4-5D6E-409C-BE32-E72D297353CC}">
                  <c16:uniqueId val="{00000009-8E00-4754-B1D9-161EE5ABB7AA}"/>
                </c:ext>
              </c:extLst>
            </c:dLbl>
            <c:dLbl>
              <c:idx val="10"/>
              <c:tx>
                <c:strRef>
                  <c:f>Daten_Diagramme!$E$24</c:f>
                  <c:strCache>
                    <c:ptCount val="1"/>
                    <c:pt idx="0">
                      <c:v>-13.8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{D7894F23-57BD-4366-BE4C-AF71D21B69BC}</c15:txfldGUID>
                      <c15:f>Daten_Diagramme!$E$24</c15:f>
                      <c15:dlblFieldTableCache>
                        <c:ptCount val="1"/>
                        <c:pt idx="0">
                          <c:v>-13.8</c:v>
                        </c:pt>
                      </c15:dlblFieldTableCache>
                    </c15:dlblFTEntry>
                  </c15:dlblFieldTable>
                  <c15:showDataLabelsRange val="0"/>
                </c:ext>
                <c:ext xmlns:c16="http://schemas.microsoft.com/office/drawing/2014/chart" uri="{C3380CC4-5D6E-409C-BE32-E72D297353CC}">
                  <c16:uniqueId val="{0000000A-8E00-4754-B1D9-161EE5ABB7AA}"/>
                </c:ext>
              </c:extLst>
            </c:dLbl>
            <c:dLbl>
              <c:idx val="11"/>
              <c:tx>
                <c:strRef>
                  <c:f>Daten_Diagramme!$E$25</c:f>
                  <c:strCache>
                    <c:ptCount val="1"/>
                    <c:pt idx="0">
                      <c:v>-31.0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{544DBADF-727A-49C7-BF99-4D556C82A186}</c15:txfldGUID>
                      <c15:f>Daten_Diagramme!$E$25</c15:f>
                      <c15:dlblFieldTableCache>
                        <c:ptCount val="1"/>
                        <c:pt idx="0">
                          <c:v>-31.0</c:v>
                        </c:pt>
                      </c15:dlblFieldTableCache>
                    </c15:dlblFTEntry>
                  </c15:dlblFieldTable>
                  <c15:showDataLabelsRange val="0"/>
                </c:ext>
                <c:ext xmlns:c16="http://schemas.microsoft.com/office/drawing/2014/chart" uri="{C3380CC4-5D6E-409C-BE32-E72D297353CC}">
                  <c16:uniqueId val="{0000000B-8E00-4754-B1D9-161EE5ABB7AA}"/>
                </c:ext>
              </c:extLst>
            </c:dLbl>
            <c:dLbl>
              <c:idx val="12"/>
              <c:tx>
                <c:strRef>
                  <c:f>Daten_Diagramme!$E$26</c:f>
                  <c:strCache>
                    <c:ptCount val="1"/>
                    <c:pt idx="0">
                      <c:v>5.1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{EFC8E954-4586-480F-8B5E-4B3C5E4CE2F0}</c15:txfldGUID>
                      <c15:f>Daten_Diagramme!$E$26</c15:f>
                      <c15:dlblFieldTableCache>
                        <c:ptCount val="1"/>
                        <c:pt idx="0">
                          <c:v>5.1</c:v>
                        </c:pt>
                      </c15:dlblFieldTableCache>
                    </c15:dlblFTEntry>
                  </c15:dlblFieldTable>
                  <c15:showDataLabelsRange val="0"/>
                </c:ext>
                <c:ext xmlns:c16="http://schemas.microsoft.com/office/drawing/2014/chart" uri="{C3380CC4-5D6E-409C-BE32-E72D297353CC}">
                  <c16:uniqueId val="{0000000C-8E00-4754-B1D9-161EE5ABB7AA}"/>
                </c:ext>
              </c:extLst>
            </c:dLbl>
            <c:dLbl>
              <c:idx val="13"/>
              <c:tx>
                <c:strRef>
                  <c:f>Daten_Diagramme!$E$27</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{C613D421-C1D7-4BD3-8EDB-B6907D675463}</c15:txfldGUID>
                      <c15:f>Daten_Diagramme!$E$27</c15:f>
                      <c15:dlblFieldTableCache>
                        <c:ptCount val="1"/>
                        <c:pt idx="0">
                          <c:v>-0.7</c:v>
                        </c:pt>
                      </c15:dlblFieldTableCache>
                    </c15:dlblFTEntry>
                  </c15:dlblFieldTable>
                  <c15:showDataLabelsRange val="0"/>
                </c:ext>
                <c:ext xmlns:c16="http://schemas.microsoft.com/office/drawing/2014/chart" uri="{C3380CC4-5D6E-409C-BE32-E72D297353CC}">
                  <c16:uniqueId val="{0000000D-8E00-4754-B1D9-161EE5ABB7AA}"/>
                </c:ext>
              </c:extLst>
            </c:dLbl>
            <c:dLbl>
              <c:idx val="14"/>
              <c:tx>
                <c:strRef>
                  <c:f>Daten_Diagramme!$E$28</c:f>
                  <c:strCache>
                    <c:ptCount val="1"/>
                    <c:pt idx="0">
                      <c:v>8.0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{48745050-72D9-4ACE-8FED-5D90028336F7}</c15:txfldGUID>
                      <c15:f>Daten_Diagramme!$E$28</c15:f>
                      <c15:dlblFieldTableCache>
                        <c:ptCount val="1"/>
                        <c:pt idx="0">
                          <c:v>8.0</c:v>
                        </c:pt>
                      </c15:dlblFieldTableCache>
                    </c15:dlblFTEntry>
                  </c15:dlblFieldTable>
                  <c15:showDataLabelsRange val="0"/>
                </c:ext>
                <c:ext xmlns:c16="http://schemas.microsoft.com/office/drawing/2014/chart" uri="{C3380CC4-5D6E-409C-BE32-E72D297353CC}">
                  <c16:uniqueId val="{0000000E-8E00-4754-B1D9-161EE5ABB7AA}"/>
                </c:ext>
              </c:extLst>
            </c:dLbl>
            <c:dLbl>
              <c:idx val="15"/>
              <c:tx>
                <c:strRef>
                  <c:f>Daten_Diagramme!$E$29</c:f>
                  <c:strCache>
                    <c:ptCount val="1"/>
                    <c:pt idx="0">
                      <c:v>36.4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{920CB404-E7F8-424F-BAFE-21F943DEFE58}</c15:txfldGUID>
                      <c15:f>Daten_Diagramme!$E$29</c15:f>
                      <c15:dlblFieldTableCache>
                        <c:ptCount val="1"/>
                        <c:pt idx="0">
                          <c:v>36.4</c:v>
                        </c:pt>
                      </c15:dlblFieldTableCache>
                    </c15:dlblFTEntry>
                  </c15:dlblFieldTable>
                  <c15:showDataLabelsRange val="0"/>
                </c:ext>
                <c:ext xmlns:c16="http://schemas.microsoft.com/office/drawing/2014/chart" uri="{C3380CC4-5D6E-409C-BE32-E72D297353CC}">
                  <c16:uniqueId val="{0000000F-8E00-4754-B1D9-161EE5ABB7AA}"/>
                </c:ext>
              </c:extLst>
            </c:dLbl>
            <c:dLbl>
              <c:idx val="16"/>
              <c:tx>
                <c:strRef>
                  <c:f>Daten_Diagramme!$E$30</c:f>
                  <c:strCache>
                    <c:ptCount val="1"/>
                    <c:pt idx="0">
                      <c:v>-11.5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{DEFA3679-9924-4A3A-98D8-8D048379202F}</c15:txfldGUID>
                      <c15:f>Daten_Diagramme!$E$30</c15:f>
                      <c15:dlblFieldTableCache>
                        <c:ptCount val="1"/>
                        <c:pt idx="0">
                          <c:v>-11.5</c:v>
                        </c:pt>
                      </c15:dlblFieldTableCache>
                    </c15:dlblFTEntry>
                  </c15:dlblFieldTable>
                  <c15:showDataLabelsRange val="0"/>
                </c:ext>
                <c:ext xmlns:c16="http://schemas.microsoft.com/office/drawing/2014/chart" uri="{C3380CC4-5D6E-409C-BE32-E72D297353CC}">
                  <c16:uniqueId val="{00000010-8E00-4754-B1D9-161EE5ABB7AA}"/>
                </c:ext>
              </c:extLst>
            </c:dLbl>
            <c:dLbl>
              <c:idx val="17"/>
              <c:tx>
                <c:strRef>
                  <c:f>Daten_Diagramme!$E$31</c:f>
                  <c:strCache>
                    <c:ptCount val="1"/>
                    <c:pt idx="0">
                      <c:v>-5.7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{564077E9-CC90-48C4-B54C-050A693882B5}</c15:txfldGUID>
                      <c15:f>Daten_Diagramme!$E$31</c15:f>
                      <c15:dlblFieldTableCache>
                        <c:ptCount val="1"/>
                        <c:pt idx="0">
                          <c:v>-5.7</c:v>
                        </c:pt>
                      </c15:dlblFieldTableCache>
                    </c15:dlblFTEntry>
                  </c15:dlblFieldTable>
                  <c15:showDataLabelsRange val="0"/>
                </c:ext>
                <c:ext xmlns:c16="http://schemas.microsoft.com/office/drawing/2014/chart" uri="{C3380CC4-5D6E-409C-BE32-E72D297353CC}">
                  <c16:uniqueId val="{00000011-8E00-4754-B1D9-161EE5ABB7AA}"/>
                </c:ext>
              </c:extLst>
            </c:dLbl>
            <c:dLbl>
              <c:idx val="18"/>
              <c:tx>
                <c:strRef>
                  <c:f>Daten_Diagramme!$E$32</c:f>
                  <c:strCache>
                    <c:ptCount val="1"/>
                    <c:pt idx="0">
                      <c:v>-4.0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{402506E4-E28A-47A8-96BA-4AFBA5135B13}</c15:txfldGUID>
                      <c15:f>Daten_Diagramme!$E$32</c15:f>
                      <c15:dlblFieldTableCache>
                        <c:ptCount val="1"/>
                        <c:pt idx="0">
                          <c:v>-4.0</c:v>
                        </c:pt>
                      </c15:dlblFieldTableCache>
                    </c15:dlblFTEntry>
                  </c15:dlblFieldTable>
                  <c15:showDataLabelsRange val="0"/>
                </c:ext>
                <c:ext xmlns:c16="http://schemas.microsoft.com/office/drawing/2014/chart" uri="{C3380CC4-5D6E-409C-BE32-E72D297353CC}">
                  <c16:uniqueId val="{00000012-8E00-4754-B1D9-161EE5ABB7AA}"/>
                </c:ext>
              </c:extLst>
            </c:dLbl>
            <c:dLbl>
              <c:idx val="19"/>
              <c:tx>
                <c:strRef>
                  <c:f>Daten_Diagramme!$E$33</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{D4E7EC1F-66C7-4F14-B35E-DC213A4DDA1C}</c15:txfldGUID>
                      <c15:f>Daten_Diagramme!$E$33</c15:f>
                      <c15:dlblFieldTableCache>
                        <c:ptCount val="1"/>
                        <c:pt idx="0">
                          <c:v>-1.4</c:v>
                        </c:pt>
                      </c15:dlblFieldTableCache>
                    </c15:dlblFTEntry>
                  </c15:dlblFieldTable>
                  <c15:showDataLabelsRange val="0"/>
                </c:ext>
                <c:ext xmlns:c16="http://schemas.microsoft.com/office/drawing/2014/chart" uri="{C3380CC4-5D6E-409C-BE32-E72D297353CC}">
                  <c16:uniqueId val="{00000013-8E00-4754-B1D9-161EE5ABB7AA}"/>
                </c:ext>
              </c:extLst>
            </c:dLbl>
            <c:dLbl>
              <c:idx val="20"/>
              <c:tx>
                <c:strRef>
                  <c:f>Daten_Diagramme!$E$34</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{C381D5F7-0F77-4958-80CD-39977A52BE1C}</c15:txfldGUID>
                      <c15:f>Daten_Diagramme!$E$34</c15:f>
                      <c15:dlblFieldTableCache>
                        <c:ptCount val="1"/>
                        <c:pt idx="0">
                          <c:v>-1.5</c:v>
                        </c:pt>
                      </c15:dlblFieldTableCache>
                    </c15:dlblFTEntry>
                  </c15:dlblFieldTable>
                  <c15:showDataLabelsRange val="0"/>
                </c:ext>
                <c:ext xmlns:c16="http://schemas.microsoft.com/office/drawing/2014/chart" uri="{C3380CC4-5D6E-409C-BE32-E72D297353CC}">
                  <c16:uniqueId val="{00000014-8E00-4754-B1D9-161EE5ABB7AA}"/>
                </c:ext>
              </c:extLst>
            </c:dLbl>
            <c:dLbl>
              <c:idx val="21"/>
              <c:tx>
                <c:strRef>
                  <c:f>Daten_Diagramme!$E$35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{3A4C7689-DAAD-4F72-98A4-E4CB9EA25FB9}</c15:txfldGUID>
                      <c15:f>Daten_Diagramme!$E$35</c15:f>
                      <c15:dlblFieldTableCache>
                        <c:ptCount val="1"/>
                        <c:pt idx="0">
                          <c:v>0.0</c:v>
                        </c:pt>
                      </c15:dlblFieldTableCache>
                    </c15:dlblFTEntry>
                  </c15:dlblFieldTable>
                  <c15:showDataLabelsRange val="0"/>
                </c:ext>
                <c:ext xmlns:c16="http://schemas.microsoft.com/office/drawing/2014/chart" uri="{C3380CC4-5D6E-409C-BE32-E72D297353CC}">
                  <c16:uniqueId val="{00000015-8E00-4754-B1D9-161EE5ABB7AA}"/>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{195C0441-69C5-406A-ACF0-618DB49FB84A}</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8E00-4754-B1D9-161EE5ABB7AA}"/>
                </c:ext>
              </c:extLst>
            </c:dLbl>
            <c:dLbl>
              <c:idx val="23"/>
              <c:tx>
                <c:strRef>
                  <c:f>Daten_Diagramme!$E$37</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{5EA23A58-3758-4B06-8A8D-386225661231}</c15:txfldGUID>
                      <c15:f>Daten_Diagramme!$E$37</c15:f>
                      <c15:dlblFieldTableCache>
                        <c:ptCount val="1"/>
                        <c:pt idx="0">
                          <c:v>4.2</c:v>
                        </c:pt>
                      </c15:dlblFieldTableCache>
                    </c15:dlblFTEntry>
                  </c15:dlblFieldTable>
                  <c15:showDataLabelsRange val="0"/>
                </c:ext>
                <c:ext xmlns:c16="http://schemas.microsoft.com/office/drawing/2014/chart" uri="{C3380CC4-5D6E-409C-BE32-E72D297353CC}">
                  <c16:uniqueId val="{00000017-8E00-4754-B1D9-161EE5ABB7AA}"/>
                </c:ext>
              </c:extLst>
            </c:dLbl>
            <c:dLbl>
              <c:idx val="24"/>
              <c:tx>
                <c:strRef>
                  <c:f>Daten_Diagramme!$E$38</c:f>
                  <c:strCache>
                    <c:ptCount val="1"/>
                    <c:pt idx="0">
                      <c:v>-4.7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{60761D13-23F2-47BB-B9B2-FFFB8C2061EF}</c15:txfldGUID>
                      <c15:f>Daten_Diagramme!$E$38</c15:f>
                      <c15:dlblFieldTableCache>
                        <c:ptCount val="1"/>
                        <c:pt idx="0">
                          <c:v>-4.7</c:v>
                        </c:pt>
                      </c15:dlblFieldTableCache>
                    </c15:dlblFTEntry>
                  </c15:dlblFieldTable>
                  <c15:showDataLabelsRange val="0"/>
                </c:ext>
                <c:ext xmlns:c16="http://schemas.microsoft.com/office/drawing/2014/chart" uri="{C3380CC4-5D6E-409C-BE32-E72D297353CC}">
                  <c16:uniqueId val="{00000018-8E00-4754-B1D9-161EE5ABB7AA}"/>
                </c:ext>
              </c:extLst>
            </c:dLbl>
            <c:dLbl>
              <c:idx val="25"/>
              <c:tx>
                <c:strRef>
                  <c:f>Daten_Diagramme!$E$39</c:f>
                  <c:strCache>
                    <c:ptCount val="1"/>
                    <c:pt idx="0">
                      <c:v>-9.9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{BC1786C7-7291-4D34-913C-18A075B1EB55}</c15:txfldGUID>
                      <c15:f>Daten_Diagramme!$E$39</c15:f>
                      <c15:dlblFieldTableCache>
                        <c:ptCount val="1"/>
                        <c:pt idx="0">
                          <c:v>-9.9</c:v>
                        </c:pt>
                      </c15:dlblFieldTableCache>
                    </c15:dlblFTEntry>
                  </c15:dlblFieldTable>
                  <c15:showDataLabelsRange val="0"/>
                </c:ext>
                <c:ext xmlns:c16="http://schemas.microsoft.com/office/drawing/2014/chart" uri="{C3380CC4-5D6E-409C-BE32-E72D297353CC}">
                  <c16:uniqueId val="{00000019-8E00-4754-B1D9-161EE5ABB7AA}"/>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{811A1F33-0D23-4FFA-884E-7D67F0C37EF7}</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8E00-4754-B1D9-161EE5ABB7AA}"/>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{39A01D68-823D-4208-84FF-DC3E32D9AD33}</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8E00-4754-B1D9-161EE5ABB7AA}"/>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{9FD5864C-738F-41C1-B7A7-2FD0628014E0}</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8E00-4754-B1D9-161EE5ABB7AA}"/>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{3B8B182B-8C7A-442E-93B2-03636AC79946}</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8E00-4754-B1D9-161EE5ABB7AA}"/>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{4FC5514A-E26E-406C-AA2F-FE9F5FAC0922}</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8E00-4754-B1D9-161EE5ABB7AA}"/>
                </c:ext>
              </c:extLst>
            </c:dLbl>
            <c:dLbl>
              <c:idx val="31"/>
              <c:tx>
                <c:strRef>
                  <c:f>Daten_Diagramme!$E$45</c:f>
                  <c:strCache>
                    <c:ptCount val="1"/>
                    <c:pt idx="0">
                      <c:v>-9.9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{B56FD844-F4BC-4235-A0CF-48542F0C7A78}</c15:txfldGUID>
                      <c15:f>Daten_Diagramme!$E$45</c15:f>
                      <c15:dlblFieldTableCache>
                        <c:ptCount val="1"/>
                        <c:pt idx="0">
                          <c:v>-9.9</c:v>
                        </c:pt>
                      </c15:dlblFieldTableCache>
                    </c15:dlblFTEntry>
                  </c15:dlblFieldTable>
                  <c15:showDataLabelsRange val="0"/>
                </c:ext>
                <c:ext xmlns:c16="http://schemas.microsoft.com/office/drawing/2014/chart" uri="{C3380CC4-5D6E-409C-BE32-E72D297353CC}">
                  <c16:uniqueId val="{0000001F-8E00-4754-B1D9-161EE5ABB7AA}"/>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-8.6672967863894144</c:v>
                </c:pt>
                <c:pt idx="1">
                  <c:v>4.1916167664670656</c:v>
                </c:pt>
                <c:pt idx="2">
                  <c:v>8.695652173913043</c:v>
                </c:pt>
                <c:pt idx="3">
                  <c:v>-8.6309523809523814</c:v>
                </c:pt>
                <c:pt idx="4">
                  <c:v>-12.415349887133182</c:v>
                </c:pt>
                <c:pt idx="5">
                  <c:v>-9.1160220994475143</c:v>
                </c:pt>
                <c:pt idx="6">
                  <c:v>0.49261083743842365</c:v>
                </c:pt>
                <c:pt idx="7">
                  <c:v>1.6018306636155606</c:v>
                </c:pt>
                <c:pt idx="8">
                  <c:v>-2.5818639798488663</c:v>
                </c:pt>
                <c:pt idx="9">
                  <c:v>-27.920792079207921</c:v>
                </c:pt>
                <c:pt idx="10">
                  <c:v>-13.802083333333334</c:v>
                </c:pt>
                <c:pt idx="11">
                  <c:v>-31.009365244536941</c:v>
                </c:pt>
                <c:pt idx="12">
                  <c:v>5.1282051282051286</c:v>
                </c:pt>
                <c:pt idx="13">
                  <c:v>-0.65075921908893708</c:v>
                </c:pt>
                <c:pt idx="14">
                  <c:v>8</c:v>
                </c:pt>
                <c:pt idx="15">
                  <c:v>36.363636363636367</c:v>
                </c:pt>
                <c:pt idx="16">
                  <c:v>-11.518324607329843</c:v>
                </c:pt>
                <c:pt idx="17">
                  <c:v>-5.7142857142857144</c:v>
                </c:pt>
                <c:pt idx="18">
                  <c:v>-4.0139616055846421</c:v>
                </c:pt>
                <c:pt idx="19">
                  <c:v>-1.4198782961460445</c:v>
                </c:pt>
                <c:pt idx="20">
                  <c:v>-1.4766201804757999</c:v>
                </c:pt>
                <c:pt idx="21">
                  <c:v>0</c:v>
                </c:pt>
                <c:pt idx="23">
                  <c:v>4.1916167664670656</c:v>
                </c:pt>
                <c:pt idx="24">
                  <c:v>-4.6844502277163302</c:v>
                </c:pt>
                <c:pt idx="25">
                  <c:v>-9.8633597427948096</c:v>
                </c:pt>
              </c:numCache>
            </c:numRef>
          </c:val>
          <c:extLst>
            <c:ext xmlns:c16="http://schemas.microsoft.com/office/drawing/2014/chart" uri="{C3380CC4-5D6E-409C-BE32-E72D297353CC}">
              <c16:uniqueId val="{00000020-8E00-4754-B1D9-161EE5ABB7AA}"/>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{A301A3FD-2567-429C-A7C7-7E904D67CE84}</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8E00-4754-B1D9-161EE5ABB7AA}"/>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{8B0359E7-3210-4E8C-A7B3-CBFA31371AA2}</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8E00-4754-B1D9-161EE5ABB7AA}"/>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{C4392CB8-1F4F-4E85-B506-0967B59110F5}</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8E00-4754-B1D9-161EE5ABB7AA}"/>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{3CBE969B-07C1-441E-B4C4-7596A9874EF6}</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8E00-4754-B1D9-161EE5ABB7AA}"/>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{7B94FA5C-0D71-4CC9-8E5C-3C5E10AB73B7}</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8E00-4754-B1D9-161EE5ABB7AA}"/>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{773F83E3-61A3-4279-8790-FFC9BDDD9A45}</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8E00-4754-B1D9-161EE5ABB7AA}"/>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{C4821072-F683-4447-A6ED-A7ABEE84FA72}</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8E00-4754-B1D9-161EE5ABB7AA}"/>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{7CC23750-86FE-4A15-AE47-72295C9309C7}</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8E00-4754-B1D9-161EE5ABB7AA}"/>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{3DE917A9-18BA-4CA7-A44E-8828D377C969}</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8E00-4754-B1D9-161EE5ABB7AA}"/>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{4A529CCD-2CFE-40D9-8915-E79F1417C241}</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8E00-4754-B1D9-161EE5ABB7AA}"/>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{2759C675-144D-45BD-A351-9EC78F17D2F6}</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8E00-4754-B1D9-161EE5ABB7AA}"/>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{F0392B94-4D5A-460C-A46E-80FD768AFB07}</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8E00-4754-B1D9-161EE5ABB7AA}"/>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{AF59EC10-CCDB-4F21-9118-708AAFA409FF}</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8E00-4754-B1D9-161EE5ABB7AA}"/>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{67BCEC8A-91FD-4C76-AE3D-008857C5D8CC}</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8E00-4754-B1D9-161EE5ABB7AA}"/>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{298F1335-4FCF-49F1-8BE1-9A5FB52A9A0B}</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8E00-4754-B1D9-161EE5ABB7AA}"/>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{818EBEE1-F733-42A7-AB30-7450216E7E52}</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8E00-4754-B1D9-161EE5ABB7AA}"/>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{05BA7210-34A5-4CD3-82D1-C1251EB9BAF9}</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8E00-4754-B1D9-161EE5ABB7AA}"/>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{1987FA68-1004-4335-A3A1-55531364B93F}</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8E00-4754-B1D9-161EE5ABB7AA}"/>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{A2D88828-ACE2-406D-9C2E-EC1CB3F5DE44}</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8E00-4754-B1D9-161EE5ABB7AA}"/>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{F11F6CE7-2F21-4F70-A2CA-1A92FAB69825}</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8E00-4754-B1D9-161EE5ABB7AA}"/>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{5E196DFC-6961-4CDE-A5DC-7AACCD389E9E}</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8E00-4754-B1D9-161EE5ABB7AA}"/>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{99586622-787E-4E6F-AEA8-837F86EB7CB1}</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8E00-4754-B1D9-161EE5ABB7AA}"/>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{0F4BE4C2-AC34-451D-9BA9-5621B5F4275C}</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8E00-4754-B1D9-161EE5ABB7AA}"/>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{96F9EDF6-989B-498A-BF3E-AA3DAD33BD52}</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8E00-4754-B1D9-161EE5ABB7AA}"/>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{BF34FD5F-95AA-491F-BDE8-E32CC7C41C35}</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8E00-4754-B1D9-161EE5ABB7AA}"/>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{0032448D-DD75-4124-929F-36135520A1D5}</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8E00-4754-B1D9-161EE5ABB7AA}"/>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{E8A41668-2EC8-4504-BCB6-38AB1C609FA9}</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8E00-4754-B1D9-161EE5ABB7AA}"/>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{24E0876F-B663-4B2F-8041-DDE50E2B7A5F}</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8E00-4754-B1D9-161EE5ABB7AA}"/>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{BE5AA2F4-5B08-4749-8A72-10474A866E34}</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8E00-4754-B1D9-161EE5ABB7AA}"/>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{87B04767-1347-43C0-9656-4C8D647A9FAC}</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8E00-4754-B1D9-161EE5ABB7AA}"/>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{6F0F2615-3DA0-4D37-A9AC-508857FBB5EF}</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8E00-4754-B1D9-161EE5ABB7AA}"/>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{AC38562F-B8C9-4105-A738-4E117B0A1585}</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8E00-4754-B1D9-161EE5ABB7AA}"/>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8E00-4754-B1D9-161EE5ABB7AA}"/>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8E00-4754-B1D9-161EE5ABB7AA}"/>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{F8BD4AA6-93B5-4470-856B-85EF7E68E72A}</c15:txfldGUID>
                      <c15:f>Diagramm!$I$46</c15:f>
                      <c15:dlblFieldTableCache>
                        <c:ptCount val="1"/>
                      </c15:dlblFieldTableCache>
                    </c15:dlblFTEntry>
                  </c15:dlblFieldTable>
                  <c15:showDataLabelsRange val="0"/>
                </c:ext>
                <c:ext xmlns:c16="http://schemas.microsoft.com/office/drawing/2014/chart" uri="{C3380CC4-5D6E-409C-BE32-E72D297353CC}">
                  <c16:uniqueId val="{00000000-4694-46E9-A2D0-0175E71C0D84}"/>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{4EAC4587-03E3-40DB-BB58-4566DCF4671C}</c15:txfldGUID>
                      <c15:f>Diagramm!$I$47</c15:f>
                      <c15:dlblFieldTableCache>
                        <c:ptCount val="1"/>
                      </c15:dlblFieldTableCache>
                    </c15:dlblFTEntry>
                  </c15:dlblFieldTable>
                  <c15:showDataLabelsRange val="0"/>
                </c:ext>
                <c:ext xmlns:c16="http://schemas.microsoft.com/office/drawing/2014/chart" uri="{C3380CC4-5D6E-409C-BE32-E72D297353CC}">
                  <c16:uniqueId val="{00000001-4694-46E9-A2D0-0175E71C0D84}"/>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{C1648709-7019-4C42-B663-47F5191B1CD1}</c15:txfldGUID>
                      <c15:f>Diagramm!$I$48</c15:f>
                      <c15:dlblFieldTableCache>
                        <c:ptCount val="1"/>
                      </c15:dlblFieldTableCache>
                    </c15:dlblFTEntry>
                  </c15:dlblFieldTable>
                  <c15:showDataLabelsRange val="0"/>
                </c:ext>
                <c:ext xmlns:c16="http://schemas.microsoft.com/office/drawing/2014/chart" uri="{C3380CC4-5D6E-409C-BE32-E72D297353CC}">
                  <c16:uniqueId val="{00000002-4694-46E9-A2D0-0175E71C0D84}"/>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{2858F5DE-7490-4C01-8C29-3B5C7D12F2B6}</c15:txfldGUID>
                      <c15:f>Diagramm!$I$49</c15:f>
                      <c15:dlblFieldTableCache>
                        <c:ptCount val="1"/>
                      </c15:dlblFieldTableCache>
                    </c15:dlblFTEntry>
                  </c15:dlblFieldTable>
                  <c15:showDataLabelsRange val="0"/>
                </c:ext>
                <c:ext xmlns:c16="http://schemas.microsoft.com/office/drawing/2014/chart" uri="{C3380CC4-5D6E-409C-BE32-E72D297353CC}">
                  <c16:uniqueId val="{00000003-4694-46E9-A2D0-0175E71C0D84}"/>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{C01E1868-4741-4C0B-9891-B47B6E8CCA8D}</c15:txfldGUID>
                      <c15:f>Diagramm!$I$50</c15:f>
                      <c15:dlblFieldTableCache>
                        <c:ptCount val="1"/>
                      </c15:dlblFieldTableCache>
                    </c15:dlblFTEntry>
                  </c15:dlblFieldTable>
                  <c15:showDataLabelsRange val="0"/>
                </c:ext>
                <c:ext xmlns:c16="http://schemas.microsoft.com/office/drawing/2014/chart" uri="{C3380CC4-5D6E-409C-BE32-E72D297353CC}">
                  <c16:uniqueId val="{00000004-4694-46E9-A2D0-0175E71C0D84}"/>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{446B936C-9369-4BE8-BA4E-D9C3A2C0EE76}</c15:txfldGUID>
                      <c15:f>Diagramm!$I$51</c15:f>
                      <c15:dlblFieldTableCache>
                        <c:ptCount val="1"/>
                      </c15:dlblFieldTableCache>
                    </c15:dlblFTEntry>
                  </c15:dlblFieldTable>
                  <c15:showDataLabelsRange val="0"/>
                </c:ext>
                <c:ext xmlns:c16="http://schemas.microsoft.com/office/drawing/2014/chart" uri="{C3380CC4-5D6E-409C-BE32-E72D297353CC}">
                  <c16:uniqueId val="{00000005-4694-46E9-A2D0-0175E71C0D84}"/>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{92B940A8-0966-455D-AD15-2449F1EC604D}</c15:txfldGUID>
                      <c15:f>Diagramm!$I$52</c15:f>
                      <c15:dlblFieldTableCache>
                        <c:ptCount val="1"/>
                      </c15:dlblFieldTableCache>
                    </c15:dlblFTEntry>
                  </c15:dlblFieldTable>
                  <c15:showDataLabelsRange val="0"/>
                </c:ext>
                <c:ext xmlns:c16="http://schemas.microsoft.com/office/drawing/2014/chart" uri="{C3380CC4-5D6E-409C-BE32-E72D297353CC}">
                  <c16:uniqueId val="{00000006-4694-46E9-A2D0-0175E71C0D84}"/>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{34C77083-9641-4D3F-A630-5B5194CEEE1D}</c15:txfldGUID>
                      <c15:f>Diagramm!$I$53</c15:f>
                      <c15:dlblFieldTableCache>
                        <c:ptCount val="1"/>
                      </c15:dlblFieldTableCache>
                    </c15:dlblFTEntry>
                  </c15:dlblFieldTable>
                  <c15:showDataLabelsRange val="0"/>
                </c:ext>
                <c:ext xmlns:c16="http://schemas.microsoft.com/office/drawing/2014/chart" uri="{C3380CC4-5D6E-409C-BE32-E72D297353CC}">
                  <c16:uniqueId val="{00000007-4694-46E9-A2D0-0175E71C0D84}"/>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{2C7D4791-AA0D-433B-A8EC-E0F46EAB097F}</c15:txfldGUID>
                      <c15:f>Diagramm!$I$54</c15:f>
                      <c15:dlblFieldTableCache>
                        <c:ptCount val="1"/>
                      </c15:dlblFieldTableCache>
                    </c15:dlblFTEntry>
                  </c15:dlblFieldTable>
                  <c15:showDataLabelsRange val="0"/>
                </c:ext>
                <c:ext xmlns:c16="http://schemas.microsoft.com/office/drawing/2014/chart" uri="{C3380CC4-5D6E-409C-BE32-E72D297353CC}">
                  <c16:uniqueId val="{00000008-4694-46E9-A2D0-0175E71C0D84}"/>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{440F3275-8522-4DDE-93FA-7010F6AB4346}</c15:txfldGUID>
                      <c15:f>Diagramm!$I$55</c15:f>
                      <c15:dlblFieldTableCache>
                        <c:ptCount val="1"/>
                      </c15:dlblFieldTableCache>
                    </c15:dlblFTEntry>
                  </c15:dlblFieldTable>
                  <c15:showDataLabelsRange val="0"/>
                </c:ext>
                <c:ext xmlns:c16="http://schemas.microsoft.com/office/drawing/2014/chart" uri="{C3380CC4-5D6E-409C-BE32-E72D297353CC}">
                  <c16:uniqueId val="{00000009-4694-46E9-A2D0-0175E71C0D84}"/>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{D1770C64-F527-4F94-B0D0-2B67FE155E05}</c15:txfldGUID>
                      <c15:f>Diagramm!$I$56</c15:f>
                      <c15:dlblFieldTableCache>
                        <c:ptCount val="1"/>
                      </c15:dlblFieldTableCache>
                    </c15:dlblFTEntry>
                  </c15:dlblFieldTable>
                  <c15:showDataLabelsRange val="0"/>
                </c:ext>
                <c:ext xmlns:c16="http://schemas.microsoft.com/office/drawing/2014/chart" uri="{C3380CC4-5D6E-409C-BE32-E72D297353CC}">
                  <c16:uniqueId val="{0000000A-4694-46E9-A2D0-0175E71C0D84}"/>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{0D3624F1-E887-4A40-B322-F4DE09CECEDB}</c15:txfldGUID>
                      <c15:f>Diagramm!$I$57</c15:f>
                      <c15:dlblFieldTableCache>
                        <c:ptCount val="1"/>
                      </c15:dlblFieldTableCache>
                    </c15:dlblFTEntry>
                  </c15:dlblFieldTable>
                  <c15:showDataLabelsRange val="0"/>
                </c:ext>
                <c:ext xmlns:c16="http://schemas.microsoft.com/office/drawing/2014/chart" uri="{C3380CC4-5D6E-409C-BE32-E72D297353CC}">
                  <c16:uniqueId val="{0000000B-4694-46E9-A2D0-0175E71C0D84}"/>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{BE1D8E15-A1C3-4F20-AA6D-4CC8B9B0DFAB}</c15:txfldGUID>
                      <c15:f>Diagramm!$I$58</c15:f>
                      <c15:dlblFieldTableCache>
                        <c:ptCount val="1"/>
                      </c15:dlblFieldTableCache>
                    </c15:dlblFTEntry>
                  </c15:dlblFieldTable>
                  <c15:showDataLabelsRange val="0"/>
                </c:ext>
                <c:ext xmlns:c16="http://schemas.microsoft.com/office/drawing/2014/chart" uri="{C3380CC4-5D6E-409C-BE32-E72D297353CC}">
                  <c16:uniqueId val="{0000000C-4694-46E9-A2D0-0175E71C0D84}"/>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{1C0C5E08-4455-4B27-9124-2259A289E692}</c15:txfldGUID>
                      <c15:f>Diagramm!$I$59</c15:f>
                      <c15:dlblFieldTableCache>
                        <c:ptCount val="1"/>
                      </c15:dlblFieldTableCache>
                    </c15:dlblFTEntry>
                  </c15:dlblFieldTable>
                  <c15:showDataLabelsRange val="0"/>
                </c:ext>
                <c:ext xmlns:c16="http://schemas.microsoft.com/office/drawing/2014/chart" uri="{C3380CC4-5D6E-409C-BE32-E72D297353CC}">
                  <c16:uniqueId val="{0000000D-4694-46E9-A2D0-0175E71C0D84}"/>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{8EDF4BCE-197E-4C2F-AF44-9B98639E7029}</c15:txfldGUID>
                      <c15:f>Diagramm!$I$60</c15:f>
                      <c15:dlblFieldTableCache>
                        <c:ptCount val="1"/>
                      </c15:dlblFieldTableCache>
                    </c15:dlblFTEntry>
                  </c15:dlblFieldTable>
                  <c15:showDataLabelsRange val="0"/>
                </c:ext>
                <c:ext xmlns:c16="http://schemas.microsoft.com/office/drawing/2014/chart" uri="{C3380CC4-5D6E-409C-BE32-E72D297353CC}">
                  <c16:uniqueId val="{0000000E-4694-46E9-A2D0-0175E71C0D84}"/>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{9CB23071-AAB9-444F-A72B-0FF1B5B58C3F}</c15:txfldGUID>
                      <c15:f>Diagramm!$I$61</c15:f>
                      <c15:dlblFieldTableCache>
                        <c:ptCount val="1"/>
                      </c15:dlblFieldTableCache>
                    </c15:dlblFTEntry>
                  </c15:dlblFieldTable>
                  <c15:showDataLabelsRange val="0"/>
                </c:ext>
                <c:ext xmlns:c16="http://schemas.microsoft.com/office/drawing/2014/chart" uri="{C3380CC4-5D6E-409C-BE32-E72D297353CC}">
                  <c16:uniqueId val="{0000000F-4694-46E9-A2D0-0175E71C0D84}"/>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{505C7AED-EFD2-4C02-8019-4DD5DD39CFA7}</c15:txfldGUID>
                      <c15:f>Diagramm!$I$62</c15:f>
                      <c15:dlblFieldTableCache>
                        <c:ptCount val="1"/>
                      </c15:dlblFieldTableCache>
                    </c15:dlblFTEntry>
                  </c15:dlblFieldTable>
                  <c15:showDataLabelsRange val="0"/>
                </c:ext>
                <c:ext xmlns:c16="http://schemas.microsoft.com/office/drawing/2014/chart" uri="{C3380CC4-5D6E-409C-BE32-E72D297353CC}">
                  <c16:uniqueId val="{00000010-4694-46E9-A2D0-0175E71C0D84}"/>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{6E38B03D-39AC-49E1-8CA8-EE1C5CACF72B}</c15:txfldGUID>
                      <c15:f>Diagramm!$I$63</c15:f>
                      <c15:dlblFieldTableCache>
                        <c:ptCount val="1"/>
                      </c15:dlblFieldTableCache>
                    </c15:dlblFTEntry>
                  </c15:dlblFieldTable>
                  <c15:showDataLabelsRange val="0"/>
                </c:ext>
                <c:ext xmlns:c16="http://schemas.microsoft.com/office/drawing/2014/chart" uri="{C3380CC4-5D6E-409C-BE32-E72D297353CC}">
                  <c16:uniqueId val="{00000011-4694-46E9-A2D0-0175E71C0D84}"/>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{07BE8D50-51D3-493E-9BB5-C7E0E061773B}</c15:txfldGUID>
                      <c15:f>Diagramm!$I$64</c15:f>
                      <c15:dlblFieldTableCache>
                        <c:ptCount val="1"/>
                      </c15:dlblFieldTableCache>
                    </c15:dlblFTEntry>
                  </c15:dlblFieldTable>
                  <c15:showDataLabelsRange val="0"/>
                </c:ext>
                <c:ext xmlns:c16="http://schemas.microsoft.com/office/drawing/2014/chart" uri="{C3380CC4-5D6E-409C-BE32-E72D297353CC}">
                  <c16:uniqueId val="{00000012-4694-46E9-A2D0-0175E71C0D84}"/>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{F7ECE443-A840-430D-B749-7956FA16B273}</c15:txfldGUID>
                      <c15:f>Diagramm!$I$65</c15:f>
                      <c15:dlblFieldTableCache>
                        <c:ptCount val="1"/>
                      </c15:dlblFieldTableCache>
                    </c15:dlblFTEntry>
                  </c15:dlblFieldTable>
                  <c15:showDataLabelsRange val="0"/>
                </c:ext>
                <c:ext xmlns:c16="http://schemas.microsoft.com/office/drawing/2014/chart" uri="{C3380CC4-5D6E-409C-BE32-E72D297353CC}">
                  <c16:uniqueId val="{00000013-4694-46E9-A2D0-0175E71C0D84}"/>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{E64FB43D-B138-4696-98D2-B884A0C9D87B}</c15:txfldGUID>
                      <c15:f>Diagramm!$I$66</c15:f>
                      <c15:dlblFieldTableCache>
                        <c:ptCount val="1"/>
                      </c15:dlblFieldTableCache>
                    </c15:dlblFTEntry>
                  </c15:dlblFieldTable>
                  <c15:showDataLabelsRange val="0"/>
                </c:ext>
                <c:ext xmlns:c16="http://schemas.microsoft.com/office/drawing/2014/chart" uri="{C3380CC4-5D6E-409C-BE32-E72D297353CC}">
                  <c16:uniqueId val="{00000014-4694-46E9-A2D0-0175E71C0D84}"/>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{AB57E76F-3447-4E45-92E5-3F31CFB987EC}</c15:txfldGUID>
                      <c15:f>Diagramm!$I$67</c15:f>
                      <c15:dlblFieldTableCache>
                        <c:ptCount val="1"/>
                      </c15:dlblFieldTableCache>
                    </c15:dlblFTEntry>
                  </c15:dlblFieldTable>
                  <c15:showDataLabelsRange val="0"/>
                </c:ext>
                <c:ext xmlns:c16="http://schemas.microsoft.com/office/drawing/2014/chart" uri="{C3380CC4-5D6E-409C-BE32-E72D297353CC}">
                  <c16:uniqueId val="{00000015-4694-46E9-A2D0-0175E71C0D84}"/>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4694-46E9-A2D0-0175E71C0D84}"/>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{5346FDF6-2258-4F2D-8E8E-A544B1396485}</c15:txfldGUID>
                      <c15:f>Diagramm!$K$46</c15:f>
                      <c15:dlblFieldTableCache>
                        <c:ptCount val="1"/>
                      </c15:dlblFieldTableCache>
                    </c15:dlblFTEntry>
                  </c15:dlblFieldTable>
                  <c15:showDataLabelsRange val="0"/>
                </c:ext>
                <c:ext xmlns:c16="http://schemas.microsoft.com/office/drawing/2014/chart" uri="{C3380CC4-5D6E-409C-BE32-E72D297353CC}">
                  <c16:uniqueId val="{00000017-4694-46E9-A2D0-0175E71C0D84}"/>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{E71654C4-39DE-4C46-B0A2-CB7C622AA597}</c15:txfldGUID>
                      <c15:f>Diagramm!$K$47</c15:f>
                      <c15:dlblFieldTableCache>
                        <c:ptCount val="1"/>
                      </c15:dlblFieldTableCache>
                    </c15:dlblFTEntry>
                  </c15:dlblFieldTable>
                  <c15:showDataLabelsRange val="0"/>
                </c:ext>
                <c:ext xmlns:c16="http://schemas.microsoft.com/office/drawing/2014/chart" uri="{C3380CC4-5D6E-409C-BE32-E72D297353CC}">
                  <c16:uniqueId val="{00000018-4694-46E9-A2D0-0175E71C0D84}"/>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{DFE8DD0B-1AF1-46B9-809E-23F482D29311}</c15:txfldGUID>
                      <c15:f>Diagramm!$K$48</c15:f>
                      <c15:dlblFieldTableCache>
                        <c:ptCount val="1"/>
                      </c15:dlblFieldTableCache>
                    </c15:dlblFTEntry>
                  </c15:dlblFieldTable>
                  <c15:showDataLabelsRange val="0"/>
                </c:ext>
                <c:ext xmlns:c16="http://schemas.microsoft.com/office/drawing/2014/chart" uri="{C3380CC4-5D6E-409C-BE32-E72D297353CC}">
                  <c16:uniqueId val="{00000019-4694-46E9-A2D0-0175E71C0D84}"/>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{5BAE9AD8-A5E3-4A00-BCFE-BE20518D2071}</c15:txfldGUID>
                      <c15:f>Diagramm!$K$49</c15:f>
                      <c15:dlblFieldTableCache>
                        <c:ptCount val="1"/>
                      </c15:dlblFieldTableCache>
                    </c15:dlblFTEntry>
                  </c15:dlblFieldTable>
                  <c15:showDataLabelsRange val="0"/>
                </c:ext>
                <c:ext xmlns:c16="http://schemas.microsoft.com/office/drawing/2014/chart" uri="{C3380CC4-5D6E-409C-BE32-E72D297353CC}">
                  <c16:uniqueId val="{0000001A-4694-46E9-A2D0-0175E71C0D84}"/>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{950FDF85-5E25-4A52-B1A6-FCDFB0438EE0}</c15:txfldGUID>
                      <c15:f>Diagramm!$K$50</c15:f>
                      <c15:dlblFieldTableCache>
                        <c:ptCount val="1"/>
                      </c15:dlblFieldTableCache>
                    </c15:dlblFTEntry>
                  </c15:dlblFieldTable>
                  <c15:showDataLabelsRange val="0"/>
                </c:ext>
                <c:ext xmlns:c16="http://schemas.microsoft.com/office/drawing/2014/chart" uri="{C3380CC4-5D6E-409C-BE32-E72D297353CC}">
                  <c16:uniqueId val="{0000001B-4694-46E9-A2D0-0175E71C0D84}"/>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{50CED977-5071-4317-9DDB-64858DDCA591}</c15:txfldGUID>
                      <c15:f>Diagramm!$K$51</c15:f>
                      <c15:dlblFieldTableCache>
                        <c:ptCount val="1"/>
                      </c15:dlblFieldTableCache>
                    </c15:dlblFTEntry>
                  </c15:dlblFieldTable>
                  <c15:showDataLabelsRange val="0"/>
                </c:ext>
                <c:ext xmlns:c16="http://schemas.microsoft.com/office/drawing/2014/chart" uri="{C3380CC4-5D6E-409C-BE32-E72D297353CC}">
                  <c16:uniqueId val="{0000001C-4694-46E9-A2D0-0175E71C0D84}"/>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{8AFEED0B-FDF0-408D-A688-1D8FFF53C085}</c15:txfldGUID>
                      <c15:f>Diagramm!$K$52</c15:f>
                      <c15:dlblFieldTableCache>
                        <c:ptCount val="1"/>
                      </c15:dlblFieldTableCache>
                    </c15:dlblFTEntry>
                  </c15:dlblFieldTable>
                  <c15:showDataLabelsRange val="0"/>
                </c:ext>
                <c:ext xmlns:c16="http://schemas.microsoft.com/office/drawing/2014/chart" uri="{C3380CC4-5D6E-409C-BE32-E72D297353CC}">
                  <c16:uniqueId val="{0000001D-4694-46E9-A2D0-0175E71C0D84}"/>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{139E2812-A924-4248-91FC-2CFF30BAD460}</c15:txfldGUID>
                      <c15:f>Diagramm!$K$53</c15:f>
                      <c15:dlblFieldTableCache>
                        <c:ptCount val="1"/>
                      </c15:dlblFieldTableCache>
                    </c15:dlblFTEntry>
                  </c15:dlblFieldTable>
                  <c15:showDataLabelsRange val="0"/>
                </c:ext>
                <c:ext xmlns:c16="http://schemas.microsoft.com/office/drawing/2014/chart" uri="{C3380CC4-5D6E-409C-BE32-E72D297353CC}">
                  <c16:uniqueId val="{0000001E-4694-46E9-A2D0-0175E71C0D84}"/>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{9E0E6DC2-B41A-479A-90F2-3AFE30B6396E}</c15:txfldGUID>
                      <c15:f>Diagramm!$K$54</c15:f>
                      <c15:dlblFieldTableCache>
                        <c:ptCount val="1"/>
                      </c15:dlblFieldTableCache>
                    </c15:dlblFTEntry>
                  </c15:dlblFieldTable>
                  <c15:showDataLabelsRange val="0"/>
                </c:ext>
                <c:ext xmlns:c16="http://schemas.microsoft.com/office/drawing/2014/chart" uri="{C3380CC4-5D6E-409C-BE32-E72D297353CC}">
                  <c16:uniqueId val="{0000001F-4694-46E9-A2D0-0175E71C0D84}"/>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{39D1E3FA-D0D9-4409-8804-FD7F0183D5EF}</c15:txfldGUID>
                      <c15:f>Diagramm!$K$55</c15:f>
                      <c15:dlblFieldTableCache>
                        <c:ptCount val="1"/>
                      </c15:dlblFieldTableCache>
                    </c15:dlblFTEntry>
                  </c15:dlblFieldTable>
                  <c15:showDataLabelsRange val="0"/>
                </c:ext>
                <c:ext xmlns:c16="http://schemas.microsoft.com/office/drawing/2014/chart" uri="{C3380CC4-5D6E-409C-BE32-E72D297353CC}">
                  <c16:uniqueId val="{00000020-4694-46E9-A2D0-0175E71C0D84}"/>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{EC374B90-8DE4-4B9B-800E-D83051E1CFF4}</c15:txfldGUID>
                      <c15:f>Diagramm!$K$56</c15:f>
                      <c15:dlblFieldTableCache>
                        <c:ptCount val="1"/>
                      </c15:dlblFieldTableCache>
                    </c15:dlblFTEntry>
                  </c15:dlblFieldTable>
                  <c15:showDataLabelsRange val="0"/>
                </c:ext>
                <c:ext xmlns:c16="http://schemas.microsoft.com/office/drawing/2014/chart" uri="{C3380CC4-5D6E-409C-BE32-E72D297353CC}">
                  <c16:uniqueId val="{00000021-4694-46E9-A2D0-0175E71C0D84}"/>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{048FDE25-75AC-4403-A58B-57D9F5C5DF84}</c15:txfldGUID>
                      <c15:f>Diagramm!$K$57</c15:f>
                      <c15:dlblFieldTableCache>
                        <c:ptCount val="1"/>
                      </c15:dlblFieldTableCache>
                    </c15:dlblFTEntry>
                  </c15:dlblFieldTable>
                  <c15:showDataLabelsRange val="0"/>
                </c:ext>
                <c:ext xmlns:c16="http://schemas.microsoft.com/office/drawing/2014/chart" uri="{C3380CC4-5D6E-409C-BE32-E72D297353CC}">
                  <c16:uniqueId val="{00000022-4694-46E9-A2D0-0175E71C0D84}"/>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{77721E4B-EDFC-468A-99F9-0279429BDB20}</c15:txfldGUID>
                      <c15:f>Diagramm!$K$58</c15:f>
                      <c15:dlblFieldTableCache>
                        <c:ptCount val="1"/>
                      </c15:dlblFieldTableCache>
                    </c15:dlblFTEntry>
                  </c15:dlblFieldTable>
                  <c15:showDataLabelsRange val="0"/>
                </c:ext>
                <c:ext xmlns:c16="http://schemas.microsoft.com/office/drawing/2014/chart" uri="{C3380CC4-5D6E-409C-BE32-E72D297353CC}">
                  <c16:uniqueId val="{00000023-4694-46E9-A2D0-0175E71C0D84}"/>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{887219F5-7CD9-4B05-9BCC-960134A67DD3}</c15:txfldGUID>
                      <c15:f>Diagramm!$K$59</c15:f>
                      <c15:dlblFieldTableCache>
                        <c:ptCount val="1"/>
                      </c15:dlblFieldTableCache>
                    </c15:dlblFTEntry>
                  </c15:dlblFieldTable>
                  <c15:showDataLabelsRange val="0"/>
                </c:ext>
                <c:ext xmlns:c16="http://schemas.microsoft.com/office/drawing/2014/chart" uri="{C3380CC4-5D6E-409C-BE32-E72D297353CC}">
                  <c16:uniqueId val="{00000024-4694-46E9-A2D0-0175E71C0D84}"/>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{C0FDCE1B-CC67-4E1D-8EFA-85E2B708EA9D}</c15:txfldGUID>
                      <c15:f>Diagramm!$K$60</c15:f>
                      <c15:dlblFieldTableCache>
                        <c:ptCount val="1"/>
                      </c15:dlblFieldTableCache>
                    </c15:dlblFTEntry>
                  </c15:dlblFieldTable>
                  <c15:showDataLabelsRange val="0"/>
                </c:ext>
                <c:ext xmlns:c16="http://schemas.microsoft.com/office/drawing/2014/chart" uri="{C3380CC4-5D6E-409C-BE32-E72D297353CC}">
                  <c16:uniqueId val="{00000025-4694-46E9-A2D0-0175E71C0D84}"/>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{763DF7B6-DFC3-4A35-8670-92CDBE42C3D1}</c15:txfldGUID>
                      <c15:f>Diagramm!$K$61</c15:f>
                      <c15:dlblFieldTableCache>
                        <c:ptCount val="1"/>
                      </c15:dlblFieldTableCache>
                    </c15:dlblFTEntry>
                  </c15:dlblFieldTable>
                  <c15:showDataLabelsRange val="0"/>
                </c:ext>
                <c:ext xmlns:c16="http://schemas.microsoft.com/office/drawing/2014/chart" uri="{C3380CC4-5D6E-409C-BE32-E72D297353CC}">
                  <c16:uniqueId val="{00000026-4694-46E9-A2D0-0175E71C0D84}"/>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{AC07ADEB-E958-477C-90B3-E598D0D39881}</c15:txfldGUID>
                      <c15:f>Diagramm!$K$62</c15:f>
                      <c15:dlblFieldTableCache>
                        <c:ptCount val="1"/>
                      </c15:dlblFieldTableCache>
                    </c15:dlblFTEntry>
                  </c15:dlblFieldTable>
                  <c15:showDataLabelsRange val="0"/>
                </c:ext>
                <c:ext xmlns:c16="http://schemas.microsoft.com/office/drawing/2014/chart" uri="{C3380CC4-5D6E-409C-BE32-E72D297353CC}">
                  <c16:uniqueId val="{00000027-4694-46E9-A2D0-0175E71C0D84}"/>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{C797E7EA-9F3F-4301-8D75-11D93D5EEB83}</c15:txfldGUID>
                      <c15:f>Diagramm!$K$63</c15:f>
                      <c15:dlblFieldTableCache>
                        <c:ptCount val="1"/>
                      </c15:dlblFieldTableCache>
                    </c15:dlblFTEntry>
                  </c15:dlblFieldTable>
                  <c15:showDataLabelsRange val="0"/>
                </c:ext>
                <c:ext xmlns:c16="http://schemas.microsoft.com/office/drawing/2014/chart" uri="{C3380CC4-5D6E-409C-BE32-E72D297353CC}">
                  <c16:uniqueId val="{00000028-4694-46E9-A2D0-0175E71C0D84}"/>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{277C78E5-7959-40E8-A129-AEEF917A5CC1}</c15:txfldGUID>
                      <c15:f>Diagramm!$K$64</c15:f>
                      <c15:dlblFieldTableCache>
                        <c:ptCount val="1"/>
                      </c15:dlblFieldTableCache>
                    </c15:dlblFTEntry>
                  </c15:dlblFieldTable>
                  <c15:showDataLabelsRange val="0"/>
                </c:ext>
                <c:ext xmlns:c16="http://schemas.microsoft.com/office/drawing/2014/chart" uri="{C3380CC4-5D6E-409C-BE32-E72D297353CC}">
                  <c16:uniqueId val="{00000029-4694-46E9-A2D0-0175E71C0D84}"/>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{A2124C2C-B03E-43F3-A9E4-B99BDCBCCB4A}</c15:txfldGUID>
                      <c15:f>Diagramm!$K$65</c15:f>
                      <c15:dlblFieldTableCache>
                        <c:ptCount val="1"/>
                      </c15:dlblFieldTableCache>
                    </c15:dlblFTEntry>
                  </c15:dlblFieldTable>
                  <c15:showDataLabelsRange val="0"/>
                </c:ext>
                <c:ext xmlns:c16="http://schemas.microsoft.com/office/drawing/2014/chart" uri="{C3380CC4-5D6E-409C-BE32-E72D297353CC}">
                  <c16:uniqueId val="{0000002A-4694-46E9-A2D0-0175E71C0D84}"/>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{24E882DA-21FE-43AD-810C-D0AF9CF59925}</c15:txfldGUID>
                      <c15:f>Diagramm!$K$66</c15:f>
                      <c15:dlblFieldTableCache>
                        <c:ptCount val="1"/>
                      </c15:dlblFieldTableCache>
                    </c15:dlblFTEntry>
                  </c15:dlblFieldTable>
                  <c15:showDataLabelsRange val="0"/>
                </c:ext>
                <c:ext xmlns:c16="http://schemas.microsoft.com/office/drawing/2014/chart" uri="{C3380CC4-5D6E-409C-BE32-E72D297353CC}">
                  <c16:uniqueId val="{0000002B-4694-46E9-A2D0-0175E71C0D84}"/>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{9729501E-E6CD-4C6C-9DD0-B004496FC731}</c15:txfldGUID>
                      <c15:f>Diagramm!$K$67</c15:f>
                      <c15:dlblFieldTableCache>
                        <c:ptCount val="1"/>
                      </c15:dlblFieldTableCache>
                    </c15:dlblFTEntry>
                  </c15:dlblFieldTable>
                  <c15:showDataLabelsRange val="0"/>
                </c:ext>
                <c:ext xmlns:c16="http://schemas.microsoft.com/office/drawing/2014/chart" uri="{C3380CC4-5D6E-409C-BE32-E72D297353CC}">
                  <c16:uniqueId val="{0000002C-4694-46E9-A2D0-0175E71C0D84}"/>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4694-46E9-A2D0-0175E71C0D84}"/>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{C666C953-AD2F-42A0-9E12-74F377A8CAF0}</c15:txfldGUID>
                      <c15:f>Diagramm!$J$46</c15:f>
                      <c15:dlblFieldTableCache>
                        <c:ptCount val="1"/>
                      </c15:dlblFieldTableCache>
                    </c15:dlblFTEntry>
                  </c15:dlblFieldTable>
                  <c15:showDataLabelsRange val="0"/>
                </c:ext>
                <c:ext xmlns:c16="http://schemas.microsoft.com/office/drawing/2014/chart" uri="{C3380CC4-5D6E-409C-BE32-E72D297353CC}">
                  <c16:uniqueId val="{0000002E-4694-46E9-A2D0-0175E71C0D84}"/>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{9D0E02F2-6A10-4234-9053-1D69875E08F5}</c15:txfldGUID>
                      <c15:f>Diagramm!$J$47</c15:f>
                      <c15:dlblFieldTableCache>
                        <c:ptCount val="1"/>
                      </c15:dlblFieldTableCache>
                    </c15:dlblFTEntry>
                  </c15:dlblFieldTable>
                  <c15:showDataLabelsRange val="0"/>
                </c:ext>
                <c:ext xmlns:c16="http://schemas.microsoft.com/office/drawing/2014/chart" uri="{C3380CC4-5D6E-409C-BE32-E72D297353CC}">
                  <c16:uniqueId val="{0000002F-4694-46E9-A2D0-0175E71C0D84}"/>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{55106C54-8510-4319-8E14-FEEE224485E3}</c15:txfldGUID>
                      <c15:f>Diagramm!$J$48</c15:f>
                      <c15:dlblFieldTableCache>
                        <c:ptCount val="1"/>
                      </c15:dlblFieldTableCache>
                    </c15:dlblFTEntry>
                  </c15:dlblFieldTable>
                  <c15:showDataLabelsRange val="0"/>
                </c:ext>
                <c:ext xmlns:c16="http://schemas.microsoft.com/office/drawing/2014/chart" uri="{C3380CC4-5D6E-409C-BE32-E72D297353CC}">
                  <c16:uniqueId val="{00000030-4694-46E9-A2D0-0175E71C0D84}"/>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{EAC0E9E9-19BE-4BF1-AE66-C9C53885D7B9}</c15:txfldGUID>
                      <c15:f>Diagramm!$J$49</c15:f>
                      <c15:dlblFieldTableCache>
                        <c:ptCount val="1"/>
                      </c15:dlblFieldTableCache>
                    </c15:dlblFTEntry>
                  </c15:dlblFieldTable>
                  <c15:showDataLabelsRange val="0"/>
                </c:ext>
                <c:ext xmlns:c16="http://schemas.microsoft.com/office/drawing/2014/chart" uri="{C3380CC4-5D6E-409C-BE32-E72D297353CC}">
                  <c16:uniqueId val="{00000031-4694-46E9-A2D0-0175E71C0D84}"/>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{58032B0B-493C-4644-8D43-C8266C69D37B}</c15:txfldGUID>
                      <c15:f>Diagramm!$J$50</c15:f>
                      <c15:dlblFieldTableCache>
                        <c:ptCount val="1"/>
                      </c15:dlblFieldTableCache>
                    </c15:dlblFTEntry>
                  </c15:dlblFieldTable>
                  <c15:showDataLabelsRange val="0"/>
                </c:ext>
                <c:ext xmlns:c16="http://schemas.microsoft.com/office/drawing/2014/chart" uri="{C3380CC4-5D6E-409C-BE32-E72D297353CC}">
                  <c16:uniqueId val="{00000032-4694-46E9-A2D0-0175E71C0D84}"/>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{76A4DDB1-6BDF-499D-879C-A405D3AA0360}</c15:txfldGUID>
                      <c15:f>Diagramm!$J$51</c15:f>
                      <c15:dlblFieldTableCache>
                        <c:ptCount val="1"/>
                      </c15:dlblFieldTableCache>
                    </c15:dlblFTEntry>
                  </c15:dlblFieldTable>
                  <c15:showDataLabelsRange val="0"/>
                </c:ext>
                <c:ext xmlns:c16="http://schemas.microsoft.com/office/drawing/2014/chart" uri="{C3380CC4-5D6E-409C-BE32-E72D297353CC}">
                  <c16:uniqueId val="{00000033-4694-46E9-A2D0-0175E71C0D84}"/>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{FE30B4D7-92EE-4A59-B1D2-1B5A3F7E566C}</c15:txfldGUID>
                      <c15:f>Diagramm!$J$52</c15:f>
                      <c15:dlblFieldTableCache>
                        <c:ptCount val="1"/>
                      </c15:dlblFieldTableCache>
                    </c15:dlblFTEntry>
                  </c15:dlblFieldTable>
                  <c15:showDataLabelsRange val="0"/>
                </c:ext>
                <c:ext xmlns:c16="http://schemas.microsoft.com/office/drawing/2014/chart" uri="{C3380CC4-5D6E-409C-BE32-E72D297353CC}">
                  <c16:uniqueId val="{00000034-4694-46E9-A2D0-0175E71C0D84}"/>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{5241A129-4D0A-441E-974D-EBD1D86B94D2}</c15:txfldGUID>
                      <c15:f>Diagramm!$J$53</c15:f>
                      <c15:dlblFieldTableCache>
                        <c:ptCount val="1"/>
                      </c15:dlblFieldTableCache>
                    </c15:dlblFTEntry>
                  </c15:dlblFieldTable>
                  <c15:showDataLabelsRange val="0"/>
                </c:ext>
                <c:ext xmlns:c16="http://schemas.microsoft.com/office/drawing/2014/chart" uri="{C3380CC4-5D6E-409C-BE32-E72D297353CC}">
                  <c16:uniqueId val="{00000035-4694-46E9-A2D0-0175E71C0D84}"/>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{81D1D0D2-7FC5-4F61-B879-CB29CCC499D7}</c15:txfldGUID>
                      <c15:f>Diagramm!$J$54</c15:f>
                      <c15:dlblFieldTableCache>
                        <c:ptCount val="1"/>
                      </c15:dlblFieldTableCache>
                    </c15:dlblFTEntry>
                  </c15:dlblFieldTable>
                  <c15:showDataLabelsRange val="0"/>
                </c:ext>
                <c:ext xmlns:c16="http://schemas.microsoft.com/office/drawing/2014/chart" uri="{C3380CC4-5D6E-409C-BE32-E72D297353CC}">
                  <c16:uniqueId val="{00000036-4694-46E9-A2D0-0175E71C0D84}"/>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{0E23F6B0-2513-4129-A757-594E28C14636}</c15:txfldGUID>
                      <c15:f>Diagramm!$J$55</c15:f>
                      <c15:dlblFieldTableCache>
                        <c:ptCount val="1"/>
                      </c15:dlblFieldTableCache>
                    </c15:dlblFTEntry>
                  </c15:dlblFieldTable>
                  <c15:showDataLabelsRange val="0"/>
                </c:ext>
                <c:ext xmlns:c16="http://schemas.microsoft.com/office/drawing/2014/chart" uri="{C3380CC4-5D6E-409C-BE32-E72D297353CC}">
                  <c16:uniqueId val="{00000037-4694-46E9-A2D0-0175E71C0D84}"/>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{89B3FA80-1852-4A35-8659-B95F529E076B}</c15:txfldGUID>
                      <c15:f>Diagramm!$J$56</c15:f>
                      <c15:dlblFieldTableCache>
                        <c:ptCount val="1"/>
                      </c15:dlblFieldTableCache>
                    </c15:dlblFTEntry>
                  </c15:dlblFieldTable>
                  <c15:showDataLabelsRange val="0"/>
                </c:ext>
                <c:ext xmlns:c16="http://schemas.microsoft.com/office/drawing/2014/chart" uri="{C3380CC4-5D6E-409C-BE32-E72D297353CC}">
                  <c16:uniqueId val="{00000038-4694-46E9-A2D0-0175E71C0D84}"/>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{45B58812-33A2-4247-8369-18E6A5E14246}</c15:txfldGUID>
                      <c15:f>Diagramm!$J$57</c15:f>
                      <c15:dlblFieldTableCache>
                        <c:ptCount val="1"/>
                      </c15:dlblFieldTableCache>
                    </c15:dlblFTEntry>
                  </c15:dlblFieldTable>
                  <c15:showDataLabelsRange val="0"/>
                </c:ext>
                <c:ext xmlns:c16="http://schemas.microsoft.com/office/drawing/2014/chart" uri="{C3380CC4-5D6E-409C-BE32-E72D297353CC}">
                  <c16:uniqueId val="{00000039-4694-46E9-A2D0-0175E71C0D84}"/>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{8C1E75DA-C3E1-4419-B114-B339E9A6EDF4}</c15:txfldGUID>
                      <c15:f>Diagramm!$J$58</c15:f>
                      <c15:dlblFieldTableCache>
                        <c:ptCount val="1"/>
                      </c15:dlblFieldTableCache>
                    </c15:dlblFTEntry>
                  </c15:dlblFieldTable>
                  <c15:showDataLabelsRange val="0"/>
                </c:ext>
                <c:ext xmlns:c16="http://schemas.microsoft.com/office/drawing/2014/chart" uri="{C3380CC4-5D6E-409C-BE32-E72D297353CC}">
                  <c16:uniqueId val="{0000003A-4694-46E9-A2D0-0175E71C0D84}"/>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{71B14C50-F9AB-488B-A549-7FCA5E8C859C}</c15:txfldGUID>
                      <c15:f>Diagramm!$J$59</c15:f>
                      <c15:dlblFieldTableCache>
                        <c:ptCount val="1"/>
                      </c15:dlblFieldTableCache>
                    </c15:dlblFTEntry>
                  </c15:dlblFieldTable>
                  <c15:showDataLabelsRange val="0"/>
                </c:ext>
                <c:ext xmlns:c16="http://schemas.microsoft.com/office/drawing/2014/chart" uri="{C3380CC4-5D6E-409C-BE32-E72D297353CC}">
                  <c16:uniqueId val="{0000003B-4694-46E9-A2D0-0175E71C0D84}"/>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{0B6B537B-B02E-43F9-9FB7-2528F342E60A}</c15:txfldGUID>
                      <c15:f>Diagramm!$J$60</c15:f>
                      <c15:dlblFieldTableCache>
                        <c:ptCount val="1"/>
                      </c15:dlblFieldTableCache>
                    </c15:dlblFTEntry>
                  </c15:dlblFieldTable>
                  <c15:showDataLabelsRange val="0"/>
                </c:ext>
                <c:ext xmlns:c16="http://schemas.microsoft.com/office/drawing/2014/chart" uri="{C3380CC4-5D6E-409C-BE32-E72D297353CC}">
                  <c16:uniqueId val="{0000003C-4694-46E9-A2D0-0175E71C0D84}"/>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{3CCC924F-3E66-4D91-A341-55C0188AA852}</c15:txfldGUID>
                      <c15:f>Diagramm!$J$61</c15:f>
                      <c15:dlblFieldTableCache>
                        <c:ptCount val="1"/>
                      </c15:dlblFieldTableCache>
                    </c15:dlblFTEntry>
                  </c15:dlblFieldTable>
                  <c15:showDataLabelsRange val="0"/>
                </c:ext>
                <c:ext xmlns:c16="http://schemas.microsoft.com/office/drawing/2014/chart" uri="{C3380CC4-5D6E-409C-BE32-E72D297353CC}">
                  <c16:uniqueId val="{0000003D-4694-46E9-A2D0-0175E71C0D84}"/>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{5D8C0CE2-1920-4058-A758-CBDB09E383DC}</c15:txfldGUID>
                      <c15:f>Diagramm!$J$62</c15:f>
                      <c15:dlblFieldTableCache>
                        <c:ptCount val="1"/>
                      </c15:dlblFieldTableCache>
                    </c15:dlblFTEntry>
                  </c15:dlblFieldTable>
                  <c15:showDataLabelsRange val="0"/>
                </c:ext>
                <c:ext xmlns:c16="http://schemas.microsoft.com/office/drawing/2014/chart" uri="{C3380CC4-5D6E-409C-BE32-E72D297353CC}">
                  <c16:uniqueId val="{0000003E-4694-46E9-A2D0-0175E71C0D84}"/>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{435FAAD5-BCD3-4B78-A9DB-76B8512292A5}</c15:txfldGUID>
                      <c15:f>Diagramm!$J$63</c15:f>
                      <c15:dlblFieldTableCache>
                        <c:ptCount val="1"/>
                      </c15:dlblFieldTableCache>
                    </c15:dlblFTEntry>
                  </c15:dlblFieldTable>
                  <c15:showDataLabelsRange val="0"/>
                </c:ext>
                <c:ext xmlns:c16="http://schemas.microsoft.com/office/drawing/2014/chart" uri="{C3380CC4-5D6E-409C-BE32-E72D297353CC}">
                  <c16:uniqueId val="{0000003F-4694-46E9-A2D0-0175E71C0D84}"/>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{A718AD64-7BBB-4A06-BEA9-19DBC0C9837F}</c15:txfldGUID>
                      <c15:f>Diagramm!$J$64</c15:f>
                      <c15:dlblFieldTableCache>
                        <c:ptCount val="1"/>
                      </c15:dlblFieldTableCache>
                    </c15:dlblFTEntry>
                  </c15:dlblFieldTable>
                  <c15:showDataLabelsRange val="0"/>
                </c:ext>
                <c:ext xmlns:c16="http://schemas.microsoft.com/office/drawing/2014/chart" uri="{C3380CC4-5D6E-409C-BE32-E72D297353CC}">
                  <c16:uniqueId val="{00000040-4694-46E9-A2D0-0175E71C0D84}"/>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{F777C77C-D4F9-4783-AE0E-F56A87DE63D0}</c15:txfldGUID>
                      <c15:f>Diagramm!$J$65</c15:f>
                      <c15:dlblFieldTableCache>
                        <c:ptCount val="1"/>
                      </c15:dlblFieldTableCache>
                    </c15:dlblFTEntry>
                  </c15:dlblFieldTable>
                  <c15:showDataLabelsRange val="0"/>
                </c:ext>
                <c:ext xmlns:c16="http://schemas.microsoft.com/office/drawing/2014/chart" uri="{C3380CC4-5D6E-409C-BE32-E72D297353CC}">
                  <c16:uniqueId val="{00000041-4694-46E9-A2D0-0175E71C0D84}"/>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{B7A1CB43-5F9D-411D-B5D9-14270B261B17}</c15:txfldGUID>
                      <c15:f>Diagramm!$J$66</c15:f>
                      <c15:dlblFieldTableCache>
                        <c:ptCount val="1"/>
                      </c15:dlblFieldTableCache>
                    </c15:dlblFTEntry>
                  </c15:dlblFieldTable>
                  <c15:showDataLabelsRange val="0"/>
                </c:ext>
                <c:ext xmlns:c16="http://schemas.microsoft.com/office/drawing/2014/chart" uri="{C3380CC4-5D6E-409C-BE32-E72D297353CC}">
                  <c16:uniqueId val="{00000042-4694-46E9-A2D0-0175E71C0D84}"/>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{0C2DC5AF-A115-4AF1-A669-A028FB2C7B2A}</c15:txfldGUID>
                      <c15:f>Diagramm!$J$67</c15:f>
                      <c15:dlblFieldTableCache>
                        <c:ptCount val="1"/>
                      </c15:dlblFieldTableCache>
                    </c15:dlblFTEntry>
                  </c15:dlblFieldTable>
                  <c15:showDataLabelsRange val="0"/>
                </c:ext>
                <c:ext xmlns:c16="http://schemas.microsoft.com/office/drawing/2014/chart" uri="{C3380CC4-5D6E-409C-BE32-E72D297353CC}">
                  <c16:uniqueId val="{00000043-4694-46E9-A2D0-0175E71C0D84}"/>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4694-46E9-A2D0-0175E71C0D84}"/>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FD6-48EA-8A1D-951BF188DAEE}"/>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FD6-48EA-8A1D-951BF188DAEE}"/>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FD6-48EA-8A1D-951BF188DAEE}"/>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FD6-48EA-8A1D-951BF188DAEE}"/>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FD6-48EA-8A1D-951BF188DAEE}"/>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FD6-48EA-8A1D-951BF188DAEE}"/>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FD6-48EA-8A1D-951BF188DAEE}"/>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FD6-48EA-8A1D-951BF188DAEE}"/>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FD6-48EA-8A1D-951BF188DAEE}"/>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FD6-48EA-8A1D-951BF188DAEE}"/>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1FD6-48EA-8A1D-951BF188DAEE}"/>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1FD6-48EA-8A1D-951BF188DAEE}"/>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1FD6-48EA-8A1D-951BF188DAEE}"/>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1FD6-48EA-8A1D-951BF188DAEE}"/>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1FD6-48EA-8A1D-951BF188DAEE}"/>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1FD6-48EA-8A1D-951BF188DAEE}"/>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1FD6-48EA-8A1D-951BF188DAEE}"/>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1FD6-48EA-8A1D-951BF188DAEE}"/>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1FD6-48EA-8A1D-951BF188DAEE}"/>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1FD6-48EA-8A1D-951BF188DAEE}"/>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1FD6-48EA-8A1D-951BF188DAEE}"/>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1FD6-48EA-8A1D-951BF188DAEE}"/>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1FD6-48EA-8A1D-951BF188DAEE}"/>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1FD6-48EA-8A1D-951BF188DAEE}"/>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1FD6-48EA-8A1D-951BF188DAEE}"/>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1FD6-48EA-8A1D-951BF188DAEE}"/>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1FD6-48EA-8A1D-951BF188DAEE}"/>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1FD6-48EA-8A1D-951BF188DAEE}"/>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1FD6-48EA-8A1D-951BF188DAEE}"/>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1FD6-48EA-8A1D-951BF188DAEE}"/>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1FD6-48EA-8A1D-951BF188DAEE}"/>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1FD6-48EA-8A1D-951BF188DAEE}"/>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1FD6-48EA-8A1D-951BF188DAEE}"/>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1FD6-48EA-8A1D-951BF188DAEE}"/>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1FD6-48EA-8A1D-951BF188DAEE}"/>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1FD6-48EA-8A1D-951BF188DAEE}"/>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1FD6-48EA-8A1D-951BF188DAEE}"/>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1FD6-48EA-8A1D-951BF188DAEE}"/>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1FD6-48EA-8A1D-951BF188DAEE}"/>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1FD6-48EA-8A1D-951BF188DAEE}"/>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1FD6-48EA-8A1D-951BF188DAEE}"/>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1FD6-48EA-8A1D-951BF188DAEE}"/>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1FD6-48EA-8A1D-951BF188DAEE}"/>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1FD6-48EA-8A1D-951BF188DAEE}"/>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1FD6-48EA-8A1D-951BF188DAEE}"/>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1FD6-48EA-8A1D-951BF188DAEE}"/>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1FD6-48EA-8A1D-951BF188DAEE}"/>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1FD6-48EA-8A1D-951BF188DAEE}"/>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1FD6-48EA-8A1D-951BF188DAEE}"/>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1FD6-48EA-8A1D-951BF188DAEE}"/>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1FD6-48EA-8A1D-951BF188DAEE}"/>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1FD6-48EA-8A1D-951BF188DAEE}"/>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1FD6-48EA-8A1D-951BF188DAEE}"/>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1FD6-48EA-8A1D-951BF188DAEE}"/>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1FD6-48EA-8A1D-951BF188DAEE}"/>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1FD6-48EA-8A1D-951BF188DAEE}"/>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1FD6-48EA-8A1D-951BF188DAEE}"/>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1FD6-48EA-8A1D-951BF188DAEE}"/>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1FD6-48EA-8A1D-951BF188DAEE}"/>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1FD6-48EA-8A1D-951BF188DAEE}"/>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1FD6-48EA-8A1D-951BF188DAEE}"/>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1FD6-48EA-8A1D-951BF188DAEE}"/>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1FD6-48EA-8A1D-951BF188DAEE}"/>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1FD6-48EA-8A1D-951BF188DAEE}"/>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1FD6-48EA-8A1D-951BF188DAEE}"/>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1FD6-48EA-8A1D-951BF188DAEE}"/>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1FD6-48EA-8A1D-951BF188DAEE}"/>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1FD6-48EA-8A1D-951BF188DAEE}"/>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1FD6-48EA-8A1D-951BF188DAEE}"/>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100.2933711309622</c:v>
                </c:pt>
                <c:pt idx="2">
                  <c:v>102.03052378283944</c:v>
                </c:pt>
                <c:pt idx="3">
                  <c:v>101.44048521607279</c:v>
                </c:pt>
                <c:pt idx="4">
                  <c:v>102.03052378283944</c:v>
                </c:pt>
                <c:pt idx="5">
                  <c:v>102.31070969443255</c:v>
                </c:pt>
                <c:pt idx="6">
                  <c:v>103.93908428651481</c:v>
                </c:pt>
                <c:pt idx="7">
                  <c:v>103.21060091637275</c:v>
                </c:pt>
                <c:pt idx="8">
                  <c:v>102.66011800771335</c:v>
                </c:pt>
                <c:pt idx="9">
                  <c:v>103.25345287932228</c:v>
                </c:pt>
                <c:pt idx="10">
                  <c:v>104.90160530045817</c:v>
                </c:pt>
                <c:pt idx="11">
                  <c:v>104.49286350001647</c:v>
                </c:pt>
                <c:pt idx="12">
                  <c:v>104.54230807265057</c:v>
                </c:pt>
                <c:pt idx="13">
                  <c:v>104.73349375350232</c:v>
                </c:pt>
                <c:pt idx="14">
                  <c:v>106.45746118601048</c:v>
                </c:pt>
                <c:pt idx="15">
                  <c:v>105.85094109503245</c:v>
                </c:pt>
                <c:pt idx="16">
                  <c:v>105.66305171902297</c:v>
                </c:pt>
                <c:pt idx="17">
                  <c:v>106.16079375020601</c:v>
                </c:pt>
                <c:pt idx="18">
                  <c:v>107.82542769555327</c:v>
                </c:pt>
                <c:pt idx="19">
                  <c:v>107.79905725681512</c:v>
                </c:pt>
                <c:pt idx="20">
                  <c:v>107.19583347067936</c:v>
                </c:pt>
                <c:pt idx="21">
                  <c:v>107.12661106899166</c:v>
                </c:pt>
                <c:pt idx="22">
                  <c:v>109.00220852424431</c:v>
                </c:pt>
                <c:pt idx="23">
                  <c:v>108.29350298315588</c:v>
                </c:pt>
                <c:pt idx="24">
                  <c:v>107.45294524837657</c:v>
                </c:pt>
              </c:numCache>
            </c:numRef>
          </c:val>
          <c:smooth val="0"/>
          <c:extLst>
            <c:ext xmlns:c16="http://schemas.microsoft.com/office/drawing/2014/chart" uri="{C3380CC4-5D6E-409C-BE32-E72D297353CC}">
              <c16:uniqueId val="{00000000-57A3-40AF-AC1E-CFEDF678A0BF}"/>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101.8481182795699</c:v>
                </c:pt>
                <c:pt idx="2">
                  <c:v>106.88844086021506</c:v>
                </c:pt>
                <c:pt idx="3">
                  <c:v>106.65322580645163</c:v>
                </c:pt>
                <c:pt idx="4">
                  <c:v>104.06586021505377</c:v>
                </c:pt>
                <c:pt idx="5">
                  <c:v>107.59408602150538</c:v>
                </c:pt>
                <c:pt idx="6">
                  <c:v>110.81989247311827</c:v>
                </c:pt>
                <c:pt idx="7">
                  <c:v>109.34139784946237</c:v>
                </c:pt>
                <c:pt idx="8">
                  <c:v>109.44220430107528</c:v>
                </c:pt>
                <c:pt idx="9">
                  <c:v>112.5</c:v>
                </c:pt>
                <c:pt idx="10">
                  <c:v>117.40591397849462</c:v>
                </c:pt>
                <c:pt idx="11">
                  <c:v>116.43145161290323</c:v>
                </c:pt>
                <c:pt idx="12">
                  <c:v>115.35618279569893</c:v>
                </c:pt>
                <c:pt idx="13">
                  <c:v>119.75806451612902</c:v>
                </c:pt>
                <c:pt idx="14">
                  <c:v>123.65591397849462</c:v>
                </c:pt>
                <c:pt idx="15">
                  <c:v>123.75672043010752</c:v>
                </c:pt>
                <c:pt idx="16">
                  <c:v>121.63978494623655</c:v>
                </c:pt>
                <c:pt idx="17">
                  <c:v>124.73118279569893</c:v>
                </c:pt>
                <c:pt idx="18">
                  <c:v>126.00806451612902</c:v>
                </c:pt>
                <c:pt idx="19">
                  <c:v>124.2271505376344</c:v>
                </c:pt>
                <c:pt idx="20">
                  <c:v>123.48790322580645</c:v>
                </c:pt>
                <c:pt idx="21">
                  <c:v>123.42069892473117</c:v>
                </c:pt>
                <c:pt idx="22">
                  <c:v>127.48655913978494</c:v>
                </c:pt>
                <c:pt idx="23">
                  <c:v>124.39516129032258</c:v>
                </c:pt>
                <c:pt idx="24">
                  <c:v>118.8508064516129</c:v>
                </c:pt>
              </c:numCache>
            </c:numRef>
          </c:val>
          <c:smooth val="0"/>
          <c:extLst>
            <c:ext xmlns:c16="http://schemas.microsoft.com/office/drawing/2014/chart" uri="{C3380CC4-5D6E-409C-BE32-E72D297353CC}">
              <c16:uniqueId val="{00000001-57A3-40AF-AC1E-CFEDF678A0BF}"/>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103.33793103448276</c:v>
                </c:pt>
                <c:pt idx="2">
                  <c:v>102.23448275862069</c:v>
                </c:pt>
                <c:pt idx="3">
                  <c:v>102.45517241379309</c:v>
                </c:pt>
                <c:pt idx="4">
                  <c:v>98.951724137931024</c:v>
                </c:pt>
                <c:pt idx="5">
                  <c:v>99.020689655172418</c:v>
                </c:pt>
                <c:pt idx="6">
                  <c:v>97.668965517241375</c:v>
                </c:pt>
                <c:pt idx="7">
                  <c:v>97.062068965517241</c:v>
                </c:pt>
                <c:pt idx="8">
                  <c:v>96.455172413793093</c:v>
                </c:pt>
                <c:pt idx="9">
                  <c:v>98.524137931034488</c:v>
                </c:pt>
                <c:pt idx="10">
                  <c:v>98.068965517241381</c:v>
                </c:pt>
                <c:pt idx="11">
                  <c:v>98.41379310344827</c:v>
                </c:pt>
                <c:pt idx="12">
                  <c:v>97.255172413793105</c:v>
                </c:pt>
                <c:pt idx="13">
                  <c:v>98.57931034482759</c:v>
                </c:pt>
                <c:pt idx="14">
                  <c:v>97.337931034482764</c:v>
                </c:pt>
                <c:pt idx="15">
                  <c:v>96.634482758620692</c:v>
                </c:pt>
                <c:pt idx="16">
                  <c:v>96.34482758620689</c:v>
                </c:pt>
                <c:pt idx="17">
                  <c:v>98.179310344827584</c:v>
                </c:pt>
                <c:pt idx="18">
                  <c:v>96.717241379310352</c:v>
                </c:pt>
                <c:pt idx="19">
                  <c:v>95.751724137931035</c:v>
                </c:pt>
                <c:pt idx="20">
                  <c:v>95.241379310344826</c:v>
                </c:pt>
                <c:pt idx="21">
                  <c:v>93.696551724137933</c:v>
                </c:pt>
                <c:pt idx="22">
                  <c:v>90.634482758620692</c:v>
                </c:pt>
                <c:pt idx="23">
                  <c:v>89.33793103448275</c:v>
                </c:pt>
                <c:pt idx="24">
                  <c:v>84.49655172413793</c:v>
                </c:pt>
              </c:numCache>
            </c:numRef>
          </c:val>
          <c:smooth val="0"/>
          <c:extLst>
            <c:ext xmlns:c16="http://schemas.microsoft.com/office/drawing/2014/chart" uri="{C3380CC4-5D6E-409C-BE32-E72D297353CC}">
              <c16:uniqueId val="{00000002-57A3-40AF-AC1E-CFEDF678A0BF}"/>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57A3-40AF-AC1E-CFEDF678A0BF}"/>
                </c:ext>
              </c:extLst>
            </c:dLbl>
            <c:dLbl>
              <c:idx val="1"/>
              <c:delete val="1"/>
              <c:extLst>
                <c:ext xmlns:c15="http://schemas.microsoft.com/office/drawing/2012/chart" uri="{CE6537A1-D6FC-4f65-9D91-7224C49458BB}"/>
                <c:ext xmlns:c16="http://schemas.microsoft.com/office/drawing/2014/chart" uri="{C3380CC4-5D6E-409C-BE32-E72D297353CC}">
                  <c16:uniqueId val="{00000004-57A3-40AF-AC1E-CFEDF678A0BF}"/>
                </c:ext>
              </c:extLst>
            </c:dLbl>
            <c:dLbl>
              <c:idx val="2"/>
              <c:delete val="1"/>
              <c:extLst>
                <c:ext xmlns:c15="http://schemas.microsoft.com/office/drawing/2012/chart" uri="{CE6537A1-D6FC-4f65-9D91-7224C49458BB}"/>
                <c:ext xmlns:c16="http://schemas.microsoft.com/office/drawing/2014/chart" uri="{C3380CC4-5D6E-409C-BE32-E72D297353CC}">
                  <c16:uniqueId val="{00000005-57A3-40AF-AC1E-CFEDF678A0BF}"/>
                </c:ext>
              </c:extLst>
            </c:dLbl>
            <c:dLbl>
              <c:idx val="3"/>
              <c:delete val="1"/>
              <c:extLst>
                <c:ext xmlns:c15="http://schemas.microsoft.com/office/drawing/2012/chart" uri="{CE6537A1-D6FC-4f65-9D91-7224C49458BB}"/>
                <c:ext xmlns:c16="http://schemas.microsoft.com/office/drawing/2014/chart" uri="{C3380CC4-5D6E-409C-BE32-E72D297353CC}">
                  <c16:uniqueId val="{00000006-57A3-40AF-AC1E-CFEDF678A0BF}"/>
                </c:ext>
              </c:extLst>
            </c:dLbl>
            <c:dLbl>
              <c:idx val="4"/>
              <c:delete val="1"/>
              <c:extLst>
                <c:ext xmlns:c15="http://schemas.microsoft.com/office/drawing/2012/chart" uri="{CE6537A1-D6FC-4f65-9D91-7224C49458BB}"/>
                <c:ext xmlns:c16="http://schemas.microsoft.com/office/drawing/2014/chart" uri="{C3380CC4-5D6E-409C-BE32-E72D297353CC}">
                  <c16:uniqueId val="{00000007-57A3-40AF-AC1E-CFEDF678A0BF}"/>
                </c:ext>
              </c:extLst>
            </c:dLbl>
            <c:dLbl>
              <c:idx val="5"/>
              <c:delete val="1"/>
              <c:extLst>
                <c:ext xmlns:c15="http://schemas.microsoft.com/office/drawing/2012/chart" uri="{CE6537A1-D6FC-4f65-9D91-7224C49458BB}"/>
                <c:ext xmlns:c16="http://schemas.microsoft.com/office/drawing/2014/chart" uri="{C3380CC4-5D6E-409C-BE32-E72D297353CC}">
                  <c16:uniqueId val="{00000008-57A3-40AF-AC1E-CFEDF678A0BF}"/>
                </c:ext>
              </c:extLst>
            </c:dLbl>
            <c:dLbl>
              <c:idx val="6"/>
              <c:delete val="1"/>
              <c:extLst>
                <c:ext xmlns:c15="http://schemas.microsoft.com/office/drawing/2012/chart" uri="{CE6537A1-D6FC-4f65-9D91-7224C49458BB}"/>
                <c:ext xmlns:c16="http://schemas.microsoft.com/office/drawing/2014/chart" uri="{C3380CC4-5D6E-409C-BE32-E72D297353CC}">
                  <c16:uniqueId val="{00000009-57A3-40AF-AC1E-CFEDF678A0BF}"/>
                </c:ext>
              </c:extLst>
            </c:dLbl>
            <c:dLbl>
              <c:idx val="7"/>
              <c:delete val="1"/>
              <c:extLst>
                <c:ext xmlns:c15="http://schemas.microsoft.com/office/drawing/2012/chart" uri="{CE6537A1-D6FC-4f65-9D91-7224C49458BB}"/>
                <c:ext xmlns:c16="http://schemas.microsoft.com/office/drawing/2014/chart" uri="{C3380CC4-5D6E-409C-BE32-E72D297353CC}">
                  <c16:uniqueId val="{0000000A-57A3-40AF-AC1E-CFEDF678A0BF}"/>
                </c:ext>
              </c:extLst>
            </c:dLbl>
            <c:dLbl>
              <c:idx val="8"/>
              <c:delete val="1"/>
              <c:extLst>
                <c:ext xmlns:c15="http://schemas.microsoft.com/office/drawing/2012/chart" uri="{CE6537A1-D6FC-4f65-9D91-7224C49458BB}"/>
                <c:ext xmlns:c16="http://schemas.microsoft.com/office/drawing/2014/chart" uri="{C3380CC4-5D6E-409C-BE32-E72D297353CC}">
                  <c16:uniqueId val="{0000000B-57A3-40AF-AC1E-CFEDF678A0BF}"/>
                </c:ext>
              </c:extLst>
            </c:dLbl>
            <c:dLbl>
              <c:idx val="9"/>
              <c:delete val="1"/>
              <c:extLst>
                <c:ext xmlns:c15="http://schemas.microsoft.com/office/drawing/2012/chart" uri="{CE6537A1-D6FC-4f65-9D91-7224C49458BB}"/>
                <c:ext xmlns:c16="http://schemas.microsoft.com/office/drawing/2014/chart" uri="{C3380CC4-5D6E-409C-BE32-E72D297353CC}">
                  <c16:uniqueId val="{0000000C-57A3-40AF-AC1E-CFEDF678A0BF}"/>
                </c:ext>
              </c:extLst>
            </c:dLbl>
            <c:dLbl>
              <c:idx val="10"/>
              <c:delete val="1"/>
              <c:extLst>
                <c:ext xmlns:c15="http://schemas.microsoft.com/office/drawing/2012/chart" uri="{CE6537A1-D6FC-4f65-9D91-7224C49458BB}"/>
                <c:ext xmlns:c16="http://schemas.microsoft.com/office/drawing/2014/chart" uri="{C3380CC4-5D6E-409C-BE32-E72D297353CC}">
                  <c16:uniqueId val="{0000000D-57A3-40AF-AC1E-CFEDF678A0BF}"/>
                </c:ext>
              </c:extLst>
            </c:dLbl>
            <c:dLbl>
              <c:idx val="11"/>
              <c:delete val="1"/>
              <c:extLst>
                <c:ext xmlns:c15="http://schemas.microsoft.com/office/drawing/2012/chart" uri="{CE6537A1-D6FC-4f65-9D91-7224C49458BB}"/>
                <c:ext xmlns:c16="http://schemas.microsoft.com/office/drawing/2014/chart" uri="{C3380CC4-5D6E-409C-BE32-E72D297353CC}">
                  <c16:uniqueId val="{0000000E-57A3-40AF-AC1E-CFEDF678A0BF}"/>
                </c:ext>
              </c:extLst>
            </c:dLbl>
            <c:dLbl>
              <c:idx val="12"/>
              <c:delete val="1"/>
              <c:extLst>
                <c:ext xmlns:c15="http://schemas.microsoft.com/office/drawing/2012/chart" uri="{CE6537A1-D6FC-4f65-9D91-7224C49458BB}"/>
                <c:ext xmlns:c16="http://schemas.microsoft.com/office/drawing/2014/chart" uri="{C3380CC4-5D6E-409C-BE32-E72D297353CC}">
                  <c16:uniqueId val="{0000000F-57A3-40AF-AC1E-CFEDF678A0BF}"/>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57A3-40AF-AC1E-CFEDF678A0BF}"/>
                </c:ext>
              </c:extLst>
            </c:dLbl>
            <c:dLbl>
              <c:idx val="14"/>
              <c:delete val="1"/>
              <c:extLst>
                <c:ext xmlns:c15="http://schemas.microsoft.com/office/drawing/2012/chart" uri="{CE6537A1-D6FC-4f65-9D91-7224C49458BB}"/>
                <c:ext xmlns:c16="http://schemas.microsoft.com/office/drawing/2014/chart" uri="{C3380CC4-5D6E-409C-BE32-E72D297353CC}">
                  <c16:uniqueId val="{00000011-57A3-40AF-AC1E-CFEDF678A0BF}"/>
                </c:ext>
              </c:extLst>
            </c:dLbl>
            <c:dLbl>
              <c:idx val="15"/>
              <c:delete val="1"/>
              <c:extLst>
                <c:ext xmlns:c15="http://schemas.microsoft.com/office/drawing/2012/chart" uri="{CE6537A1-D6FC-4f65-9D91-7224C49458BB}"/>
                <c:ext xmlns:c16="http://schemas.microsoft.com/office/drawing/2014/chart" uri="{C3380CC4-5D6E-409C-BE32-E72D297353CC}">
                  <c16:uniqueId val="{00000012-57A3-40AF-AC1E-CFEDF678A0BF}"/>
                </c:ext>
              </c:extLst>
            </c:dLbl>
            <c:dLbl>
              <c:idx val="16"/>
              <c:delete val="1"/>
              <c:extLst>
                <c:ext xmlns:c15="http://schemas.microsoft.com/office/drawing/2012/chart" uri="{CE6537A1-D6FC-4f65-9D91-7224C49458BB}"/>
                <c:ext xmlns:c16="http://schemas.microsoft.com/office/drawing/2014/chart" uri="{C3380CC4-5D6E-409C-BE32-E72D297353CC}">
                  <c16:uniqueId val="{00000013-57A3-40AF-AC1E-CFEDF678A0BF}"/>
                </c:ext>
              </c:extLst>
            </c:dLbl>
            <c:dLbl>
              <c:idx val="17"/>
              <c:delete val="1"/>
              <c:extLst>
                <c:ext xmlns:c15="http://schemas.microsoft.com/office/drawing/2012/chart" uri="{CE6537A1-D6FC-4f65-9D91-7224C49458BB}"/>
                <c:ext xmlns:c16="http://schemas.microsoft.com/office/drawing/2014/chart" uri="{C3380CC4-5D6E-409C-BE32-E72D297353CC}">
                  <c16:uniqueId val="{00000014-57A3-40AF-AC1E-CFEDF678A0BF}"/>
                </c:ext>
              </c:extLst>
            </c:dLbl>
            <c:dLbl>
              <c:idx val="18"/>
              <c:delete val="1"/>
              <c:extLst>
                <c:ext xmlns:c15="http://schemas.microsoft.com/office/drawing/2012/chart" uri="{CE6537A1-D6FC-4f65-9D91-7224C49458BB}"/>
                <c:ext xmlns:c16="http://schemas.microsoft.com/office/drawing/2014/chart" uri="{C3380CC4-5D6E-409C-BE32-E72D297353CC}">
                  <c16:uniqueId val="{00000015-57A3-40AF-AC1E-CFEDF678A0BF}"/>
                </c:ext>
              </c:extLst>
            </c:dLbl>
            <c:dLbl>
              <c:idx val="19"/>
              <c:delete val="1"/>
              <c:extLst>
                <c:ext xmlns:c15="http://schemas.microsoft.com/office/drawing/2012/chart" uri="{CE6537A1-D6FC-4f65-9D91-7224C49458BB}"/>
                <c:ext xmlns:c16="http://schemas.microsoft.com/office/drawing/2014/chart" uri="{C3380CC4-5D6E-409C-BE32-E72D297353CC}">
                  <c16:uniqueId val="{00000016-57A3-40AF-AC1E-CFEDF678A0BF}"/>
                </c:ext>
              </c:extLst>
            </c:dLbl>
            <c:dLbl>
              <c:idx val="20"/>
              <c:delete val="1"/>
              <c:extLst>
                <c:ext xmlns:c15="http://schemas.microsoft.com/office/drawing/2012/chart" uri="{CE6537A1-D6FC-4f65-9D91-7224C49458BB}"/>
                <c:ext xmlns:c16="http://schemas.microsoft.com/office/drawing/2014/chart" uri="{C3380CC4-5D6E-409C-BE32-E72D297353CC}">
                  <c16:uniqueId val="{00000017-57A3-40AF-AC1E-CFEDF678A0BF}"/>
                </c:ext>
              </c:extLst>
            </c:dLbl>
            <c:dLbl>
              <c:idx val="21"/>
              <c:delete val="1"/>
              <c:extLst>
                <c:ext xmlns:c15="http://schemas.microsoft.com/office/drawing/2012/chart" uri="{CE6537A1-D6FC-4f65-9D91-7224C49458BB}"/>
                <c:ext xmlns:c16="http://schemas.microsoft.com/office/drawing/2014/chart" uri="{C3380CC4-5D6E-409C-BE32-E72D297353CC}">
                  <c16:uniqueId val="{00000018-57A3-40AF-AC1E-CFEDF678A0BF}"/>
                </c:ext>
              </c:extLst>
            </c:dLbl>
            <c:dLbl>
              <c:idx val="22"/>
              <c:delete val="1"/>
              <c:extLst>
                <c:ext xmlns:c15="http://schemas.microsoft.com/office/drawing/2012/chart" uri="{CE6537A1-D6FC-4f65-9D91-7224C49458BB}"/>
                <c:ext xmlns:c16="http://schemas.microsoft.com/office/drawing/2014/chart" uri="{C3380CC4-5D6E-409C-BE32-E72D297353CC}">
                  <c16:uniqueId val="{00000019-57A3-40AF-AC1E-CFEDF678A0BF}"/>
                </c:ext>
              </c:extLst>
            </c:dLbl>
            <c:dLbl>
              <c:idx val="23"/>
              <c:delete val="1"/>
              <c:extLst>
                <c:ext xmlns:c15="http://schemas.microsoft.com/office/drawing/2012/chart" uri="{CE6537A1-D6FC-4f65-9D91-7224C49458BB}"/>
                <c:ext xmlns:c16="http://schemas.microsoft.com/office/drawing/2014/chart" uri="{C3380CC4-5D6E-409C-BE32-E72D297353CC}">
                  <c16:uniqueId val="{0000001A-57A3-40AF-AC1E-CFEDF678A0BF}"/>
                </c:ext>
              </c:extLst>
            </c:dLbl>
            <c:dLbl>
              <c:idx val="24"/>
              <c:delete val="1"/>
              <c:extLst>
                <c:ext xmlns:c15="http://schemas.microsoft.com/office/drawing/2012/chart" uri="{CE6537A1-D6FC-4f65-9D91-7224C49458BB}"/>
                <c:ext xmlns:c16="http://schemas.microsoft.com/office/drawing/2014/chart" uri="{C3380CC4-5D6E-409C-BE32-E72D297353CC}">
                  <c16:uniqueId val="{0000001B-57A3-40AF-AC1E-CFEDF678A0BF}"/>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57A3-40AF-AC1E-CFEDF678A0BF}"/>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Vogelsbergkreis (06535)</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32598</v>
      </c>
      <c r="E12" s="114">
        <v>32853</v>
      </c>
      <c r="F12" s="114">
        <v>33068</v>
      </c>
      <c r="G12" s="114">
        <v>32499</v>
      </c>
      <c r="H12" s="114">
        <v>32520</v>
      </c>
      <c r="I12" s="115">
        <v>78</v>
      </c>
      <c r="J12" s="116">
        <v>0.23985239852398524</v>
      </c>
      <c r="N12" s="117"/>
    </row>
    <row r="13" spans="1:15" s="110" customFormat="1" ht="13.5" customHeight="1" x14ac:dyDescent="0.2">
      <c r="A13" s="118" t="s">
        <v>105</v>
      </c>
      <c r="B13" s="119" t="s">
        <v>106</v>
      </c>
      <c r="C13" s="113">
        <v>52.782379287072828</v>
      </c>
      <c r="D13" s="114">
        <v>17206</v>
      </c>
      <c r="E13" s="114">
        <v>17350</v>
      </c>
      <c r="F13" s="114">
        <v>17488</v>
      </c>
      <c r="G13" s="114">
        <v>17151</v>
      </c>
      <c r="H13" s="114">
        <v>17174</v>
      </c>
      <c r="I13" s="115">
        <v>32</v>
      </c>
      <c r="J13" s="116">
        <v>0.186328170490276</v>
      </c>
    </row>
    <row r="14" spans="1:15" s="110" customFormat="1" ht="13.5" customHeight="1" x14ac:dyDescent="0.2">
      <c r="A14" s="120"/>
      <c r="B14" s="119" t="s">
        <v>107</v>
      </c>
      <c r="C14" s="113">
        <v>47.217620712927172</v>
      </c>
      <c r="D14" s="114">
        <v>15392</v>
      </c>
      <c r="E14" s="114">
        <v>15503</v>
      </c>
      <c r="F14" s="114">
        <v>15580</v>
      </c>
      <c r="G14" s="114">
        <v>15348</v>
      </c>
      <c r="H14" s="114">
        <v>15346</v>
      </c>
      <c r="I14" s="115">
        <v>46</v>
      </c>
      <c r="J14" s="116">
        <v>0.29975237846995961</v>
      </c>
    </row>
    <row r="15" spans="1:15" s="110" customFormat="1" ht="13.5" customHeight="1" x14ac:dyDescent="0.2">
      <c r="A15" s="118" t="s">
        <v>105</v>
      </c>
      <c r="B15" s="121" t="s">
        <v>108</v>
      </c>
      <c r="C15" s="113">
        <v>11.028283943800233</v>
      </c>
      <c r="D15" s="114">
        <v>3595</v>
      </c>
      <c r="E15" s="114">
        <v>3715</v>
      </c>
      <c r="F15" s="114">
        <v>3810</v>
      </c>
      <c r="G15" s="114">
        <v>3477</v>
      </c>
      <c r="H15" s="114">
        <v>3585</v>
      </c>
      <c r="I15" s="115">
        <v>10</v>
      </c>
      <c r="J15" s="116">
        <v>0.2789400278940028</v>
      </c>
    </row>
    <row r="16" spans="1:15" s="110" customFormat="1" ht="13.5" customHeight="1" x14ac:dyDescent="0.2">
      <c r="A16" s="118"/>
      <c r="B16" s="121" t="s">
        <v>109</v>
      </c>
      <c r="C16" s="113">
        <v>64.249340450334373</v>
      </c>
      <c r="D16" s="114">
        <v>20944</v>
      </c>
      <c r="E16" s="114">
        <v>21081</v>
      </c>
      <c r="F16" s="114">
        <v>21266</v>
      </c>
      <c r="G16" s="114">
        <v>21172</v>
      </c>
      <c r="H16" s="114">
        <v>21252</v>
      </c>
      <c r="I16" s="115">
        <v>-308</v>
      </c>
      <c r="J16" s="116">
        <v>-1.4492753623188406</v>
      </c>
    </row>
    <row r="17" spans="1:10" s="110" customFormat="1" ht="13.5" customHeight="1" x14ac:dyDescent="0.2">
      <c r="A17" s="118"/>
      <c r="B17" s="121" t="s">
        <v>110</v>
      </c>
      <c r="C17" s="113">
        <v>23.581201300693294</v>
      </c>
      <c r="D17" s="114">
        <v>7687</v>
      </c>
      <c r="E17" s="114">
        <v>7661</v>
      </c>
      <c r="F17" s="114">
        <v>7607</v>
      </c>
      <c r="G17" s="114">
        <v>7488</v>
      </c>
      <c r="H17" s="114">
        <v>7346</v>
      </c>
      <c r="I17" s="115">
        <v>341</v>
      </c>
      <c r="J17" s="116">
        <v>4.6419820310372994</v>
      </c>
    </row>
    <row r="18" spans="1:10" s="110" customFormat="1" ht="13.5" customHeight="1" x14ac:dyDescent="0.2">
      <c r="A18" s="120"/>
      <c r="B18" s="121" t="s">
        <v>111</v>
      </c>
      <c r="C18" s="113">
        <v>1.1411743051720964</v>
      </c>
      <c r="D18" s="114">
        <v>372</v>
      </c>
      <c r="E18" s="114">
        <v>396</v>
      </c>
      <c r="F18" s="114">
        <v>385</v>
      </c>
      <c r="G18" s="114">
        <v>362</v>
      </c>
      <c r="H18" s="114">
        <v>337</v>
      </c>
      <c r="I18" s="115">
        <v>35</v>
      </c>
      <c r="J18" s="116">
        <v>10.385756676557863</v>
      </c>
    </row>
    <row r="19" spans="1:10" s="110" customFormat="1" ht="13.5" customHeight="1" x14ac:dyDescent="0.2">
      <c r="A19" s="120"/>
      <c r="B19" s="121" t="s">
        <v>112</v>
      </c>
      <c r="C19" s="113">
        <v>0.349714706423707</v>
      </c>
      <c r="D19" s="114">
        <v>114</v>
      </c>
      <c r="E19" s="114">
        <v>116</v>
      </c>
      <c r="F19" s="114">
        <v>116</v>
      </c>
      <c r="G19" s="114">
        <v>93</v>
      </c>
      <c r="H19" s="114">
        <v>86</v>
      </c>
      <c r="I19" s="115">
        <v>28</v>
      </c>
      <c r="J19" s="116">
        <v>32.558139534883722</v>
      </c>
    </row>
    <row r="20" spans="1:10" s="110" customFormat="1" ht="13.5" customHeight="1" x14ac:dyDescent="0.2">
      <c r="A20" s="118" t="s">
        <v>113</v>
      </c>
      <c r="B20" s="122" t="s">
        <v>114</v>
      </c>
      <c r="C20" s="113">
        <v>68.117675931038718</v>
      </c>
      <c r="D20" s="114">
        <v>22205</v>
      </c>
      <c r="E20" s="114">
        <v>22399</v>
      </c>
      <c r="F20" s="114">
        <v>22553</v>
      </c>
      <c r="G20" s="114">
        <v>22081</v>
      </c>
      <c r="H20" s="114">
        <v>22230</v>
      </c>
      <c r="I20" s="115">
        <v>-25</v>
      </c>
      <c r="J20" s="116">
        <v>-0.11246063877642826</v>
      </c>
    </row>
    <row r="21" spans="1:10" s="110" customFormat="1" ht="13.5" customHeight="1" x14ac:dyDescent="0.2">
      <c r="A21" s="120"/>
      <c r="B21" s="122" t="s">
        <v>115</v>
      </c>
      <c r="C21" s="113">
        <v>31.882324068961285</v>
      </c>
      <c r="D21" s="114">
        <v>10393</v>
      </c>
      <c r="E21" s="114">
        <v>10454</v>
      </c>
      <c r="F21" s="114">
        <v>10515</v>
      </c>
      <c r="G21" s="114">
        <v>10418</v>
      </c>
      <c r="H21" s="114">
        <v>10290</v>
      </c>
      <c r="I21" s="115">
        <v>103</v>
      </c>
      <c r="J21" s="116">
        <v>1.0009718172983479</v>
      </c>
    </row>
    <row r="22" spans="1:10" s="110" customFormat="1" ht="13.5" customHeight="1" x14ac:dyDescent="0.2">
      <c r="A22" s="118" t="s">
        <v>113</v>
      </c>
      <c r="B22" s="122" t="s">
        <v>116</v>
      </c>
      <c r="C22" s="113">
        <v>92.781765752500149</v>
      </c>
      <c r="D22" s="114">
        <v>30245</v>
      </c>
      <c r="E22" s="114">
        <v>30566</v>
      </c>
      <c r="F22" s="114">
        <v>30771</v>
      </c>
      <c r="G22" s="114">
        <v>30262</v>
      </c>
      <c r="H22" s="114">
        <v>30314</v>
      </c>
      <c r="I22" s="115">
        <v>-69</v>
      </c>
      <c r="J22" s="116">
        <v>-0.22761760242792109</v>
      </c>
    </row>
    <row r="23" spans="1:10" s="110" customFormat="1" ht="13.5" customHeight="1" x14ac:dyDescent="0.2">
      <c r="A23" s="123"/>
      <c r="B23" s="124" t="s">
        <v>117</v>
      </c>
      <c r="C23" s="125">
        <v>7.2059635560463828</v>
      </c>
      <c r="D23" s="114">
        <v>2349</v>
      </c>
      <c r="E23" s="114">
        <v>2282</v>
      </c>
      <c r="F23" s="114">
        <v>2293</v>
      </c>
      <c r="G23" s="114">
        <v>2232</v>
      </c>
      <c r="H23" s="114">
        <v>2202</v>
      </c>
      <c r="I23" s="115">
        <v>147</v>
      </c>
      <c r="J23" s="116">
        <v>6.6757493188010901</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9663</v>
      </c>
      <c r="E26" s="114">
        <v>10179</v>
      </c>
      <c r="F26" s="114">
        <v>10365</v>
      </c>
      <c r="G26" s="114">
        <v>10466</v>
      </c>
      <c r="H26" s="140">
        <v>10580</v>
      </c>
      <c r="I26" s="115">
        <v>-917</v>
      </c>
      <c r="J26" s="116">
        <v>-8.6672967863894144</v>
      </c>
    </row>
    <row r="27" spans="1:10" s="110" customFormat="1" ht="13.5" customHeight="1" x14ac:dyDescent="0.2">
      <c r="A27" s="118" t="s">
        <v>105</v>
      </c>
      <c r="B27" s="119" t="s">
        <v>106</v>
      </c>
      <c r="C27" s="113">
        <v>41.51919693676912</v>
      </c>
      <c r="D27" s="115">
        <v>4012</v>
      </c>
      <c r="E27" s="114">
        <v>4185</v>
      </c>
      <c r="F27" s="114">
        <v>4277</v>
      </c>
      <c r="G27" s="114">
        <v>4333</v>
      </c>
      <c r="H27" s="140">
        <v>4337</v>
      </c>
      <c r="I27" s="115">
        <v>-325</v>
      </c>
      <c r="J27" s="116">
        <v>-7.4936592114364764</v>
      </c>
    </row>
    <row r="28" spans="1:10" s="110" customFormat="1" ht="13.5" customHeight="1" x14ac:dyDescent="0.2">
      <c r="A28" s="120"/>
      <c r="B28" s="119" t="s">
        <v>107</v>
      </c>
      <c r="C28" s="113">
        <v>58.48080306323088</v>
      </c>
      <c r="D28" s="115">
        <v>5651</v>
      </c>
      <c r="E28" s="114">
        <v>5994</v>
      </c>
      <c r="F28" s="114">
        <v>6088</v>
      </c>
      <c r="G28" s="114">
        <v>6133</v>
      </c>
      <c r="H28" s="140">
        <v>6243</v>
      </c>
      <c r="I28" s="115">
        <v>-592</v>
      </c>
      <c r="J28" s="116">
        <v>-9.4826205349991994</v>
      </c>
    </row>
    <row r="29" spans="1:10" s="110" customFormat="1" ht="13.5" customHeight="1" x14ac:dyDescent="0.2">
      <c r="A29" s="118" t="s">
        <v>105</v>
      </c>
      <c r="B29" s="121" t="s">
        <v>108</v>
      </c>
      <c r="C29" s="113">
        <v>17.085791162164959</v>
      </c>
      <c r="D29" s="115">
        <v>1651</v>
      </c>
      <c r="E29" s="114">
        <v>1794</v>
      </c>
      <c r="F29" s="114">
        <v>1929</v>
      </c>
      <c r="G29" s="114">
        <v>1994</v>
      </c>
      <c r="H29" s="140">
        <v>2021</v>
      </c>
      <c r="I29" s="115">
        <v>-370</v>
      </c>
      <c r="J29" s="116">
        <v>-18.307768431469569</v>
      </c>
    </row>
    <row r="30" spans="1:10" s="110" customFormat="1" ht="13.5" customHeight="1" x14ac:dyDescent="0.2">
      <c r="A30" s="118"/>
      <c r="B30" s="121" t="s">
        <v>109</v>
      </c>
      <c r="C30" s="113">
        <v>42.005588326606642</v>
      </c>
      <c r="D30" s="115">
        <v>4059</v>
      </c>
      <c r="E30" s="114">
        <v>4256</v>
      </c>
      <c r="F30" s="114">
        <v>4343</v>
      </c>
      <c r="G30" s="114">
        <v>4389</v>
      </c>
      <c r="H30" s="140">
        <v>4464</v>
      </c>
      <c r="I30" s="115">
        <v>-405</v>
      </c>
      <c r="J30" s="116">
        <v>-9.07258064516129</v>
      </c>
    </row>
    <row r="31" spans="1:10" s="110" customFormat="1" ht="13.5" customHeight="1" x14ac:dyDescent="0.2">
      <c r="A31" s="118"/>
      <c r="B31" s="121" t="s">
        <v>110</v>
      </c>
      <c r="C31" s="113">
        <v>21.297733623098416</v>
      </c>
      <c r="D31" s="115">
        <v>2058</v>
      </c>
      <c r="E31" s="114">
        <v>2164</v>
      </c>
      <c r="F31" s="114">
        <v>2161</v>
      </c>
      <c r="G31" s="114">
        <v>2136</v>
      </c>
      <c r="H31" s="140">
        <v>2155</v>
      </c>
      <c r="I31" s="115">
        <v>-97</v>
      </c>
      <c r="J31" s="116">
        <v>-4.5011600928074245</v>
      </c>
    </row>
    <row r="32" spans="1:10" s="110" customFormat="1" ht="13.5" customHeight="1" x14ac:dyDescent="0.2">
      <c r="A32" s="120"/>
      <c r="B32" s="121" t="s">
        <v>111</v>
      </c>
      <c r="C32" s="113">
        <v>19.610886888129979</v>
      </c>
      <c r="D32" s="115">
        <v>1895</v>
      </c>
      <c r="E32" s="114">
        <v>1965</v>
      </c>
      <c r="F32" s="114">
        <v>1932</v>
      </c>
      <c r="G32" s="114">
        <v>1947</v>
      </c>
      <c r="H32" s="140">
        <v>1940</v>
      </c>
      <c r="I32" s="115">
        <v>-45</v>
      </c>
      <c r="J32" s="116">
        <v>-2.3195876288659796</v>
      </c>
    </row>
    <row r="33" spans="1:10" s="110" customFormat="1" ht="13.5" customHeight="1" x14ac:dyDescent="0.2">
      <c r="A33" s="120"/>
      <c r="B33" s="121" t="s">
        <v>112</v>
      </c>
      <c r="C33" s="113">
        <v>1.8420780295974335</v>
      </c>
      <c r="D33" s="115">
        <v>178</v>
      </c>
      <c r="E33" s="114">
        <v>182</v>
      </c>
      <c r="F33" s="114">
        <v>196</v>
      </c>
      <c r="G33" s="114">
        <v>166</v>
      </c>
      <c r="H33" s="140">
        <v>153</v>
      </c>
      <c r="I33" s="115">
        <v>25</v>
      </c>
      <c r="J33" s="116">
        <v>16.33986928104575</v>
      </c>
    </row>
    <row r="34" spans="1:10" s="110" customFormat="1" ht="13.5" customHeight="1" x14ac:dyDescent="0.2">
      <c r="A34" s="118" t="s">
        <v>113</v>
      </c>
      <c r="B34" s="122" t="s">
        <v>116</v>
      </c>
      <c r="C34" s="113">
        <v>94.535858429059303</v>
      </c>
      <c r="D34" s="115">
        <v>9135</v>
      </c>
      <c r="E34" s="114">
        <v>9620</v>
      </c>
      <c r="F34" s="114">
        <v>9794</v>
      </c>
      <c r="G34" s="114">
        <v>9895</v>
      </c>
      <c r="H34" s="140">
        <v>9992</v>
      </c>
      <c r="I34" s="115">
        <v>-857</v>
      </c>
      <c r="J34" s="116">
        <v>-8.5768614891913533</v>
      </c>
    </row>
    <row r="35" spans="1:10" s="110" customFormat="1" ht="13.5" customHeight="1" x14ac:dyDescent="0.2">
      <c r="A35" s="118"/>
      <c r="B35" s="119" t="s">
        <v>117</v>
      </c>
      <c r="C35" s="113">
        <v>5.3813515471385696</v>
      </c>
      <c r="D35" s="115">
        <v>520</v>
      </c>
      <c r="E35" s="114">
        <v>546</v>
      </c>
      <c r="F35" s="114">
        <v>560</v>
      </c>
      <c r="G35" s="114">
        <v>560</v>
      </c>
      <c r="H35" s="140">
        <v>577</v>
      </c>
      <c r="I35" s="115">
        <v>-57</v>
      </c>
      <c r="J35" s="116">
        <v>-9.8786828422876951</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6126</v>
      </c>
      <c r="E37" s="114">
        <v>6477</v>
      </c>
      <c r="F37" s="114">
        <v>6571</v>
      </c>
      <c r="G37" s="114">
        <v>6793</v>
      </c>
      <c r="H37" s="140">
        <v>6905</v>
      </c>
      <c r="I37" s="115">
        <v>-779</v>
      </c>
      <c r="J37" s="116">
        <v>-11.281679942070964</v>
      </c>
    </row>
    <row r="38" spans="1:10" s="110" customFormat="1" ht="13.5" customHeight="1" x14ac:dyDescent="0.2">
      <c r="A38" s="118" t="s">
        <v>105</v>
      </c>
      <c r="B38" s="119" t="s">
        <v>106</v>
      </c>
      <c r="C38" s="113">
        <v>40.156709108716946</v>
      </c>
      <c r="D38" s="115">
        <v>2460</v>
      </c>
      <c r="E38" s="114">
        <v>2564</v>
      </c>
      <c r="F38" s="114">
        <v>2597</v>
      </c>
      <c r="G38" s="114">
        <v>2725</v>
      </c>
      <c r="H38" s="140">
        <v>2753</v>
      </c>
      <c r="I38" s="115">
        <v>-293</v>
      </c>
      <c r="J38" s="116">
        <v>-10.642934980021794</v>
      </c>
    </row>
    <row r="39" spans="1:10" s="110" customFormat="1" ht="13.5" customHeight="1" x14ac:dyDescent="0.2">
      <c r="A39" s="120"/>
      <c r="B39" s="119" t="s">
        <v>107</v>
      </c>
      <c r="C39" s="113">
        <v>59.843290891283054</v>
      </c>
      <c r="D39" s="115">
        <v>3666</v>
      </c>
      <c r="E39" s="114">
        <v>3913</v>
      </c>
      <c r="F39" s="114">
        <v>3974</v>
      </c>
      <c r="G39" s="114">
        <v>4068</v>
      </c>
      <c r="H39" s="140">
        <v>4152</v>
      </c>
      <c r="I39" s="115">
        <v>-486</v>
      </c>
      <c r="J39" s="116">
        <v>-11.705202312138729</v>
      </c>
    </row>
    <row r="40" spans="1:10" s="110" customFormat="1" ht="13.5" customHeight="1" x14ac:dyDescent="0.2">
      <c r="A40" s="118" t="s">
        <v>105</v>
      </c>
      <c r="B40" s="121" t="s">
        <v>108</v>
      </c>
      <c r="C40" s="113">
        <v>20.568070519098924</v>
      </c>
      <c r="D40" s="115">
        <v>1260</v>
      </c>
      <c r="E40" s="114">
        <v>1347</v>
      </c>
      <c r="F40" s="114">
        <v>1421</v>
      </c>
      <c r="G40" s="114">
        <v>1558</v>
      </c>
      <c r="H40" s="140">
        <v>1561</v>
      </c>
      <c r="I40" s="115">
        <v>-301</v>
      </c>
      <c r="J40" s="116">
        <v>-19.282511210762333</v>
      </c>
    </row>
    <row r="41" spans="1:10" s="110" customFormat="1" ht="13.5" customHeight="1" x14ac:dyDescent="0.2">
      <c r="A41" s="118"/>
      <c r="B41" s="121" t="s">
        <v>109</v>
      </c>
      <c r="C41" s="113">
        <v>26.754815540319949</v>
      </c>
      <c r="D41" s="115">
        <v>1639</v>
      </c>
      <c r="E41" s="114">
        <v>1737</v>
      </c>
      <c r="F41" s="114">
        <v>1807</v>
      </c>
      <c r="G41" s="114">
        <v>1893</v>
      </c>
      <c r="H41" s="140">
        <v>1966</v>
      </c>
      <c r="I41" s="115">
        <v>-327</v>
      </c>
      <c r="J41" s="116">
        <v>-16.632756866734486</v>
      </c>
    </row>
    <row r="42" spans="1:10" s="110" customFormat="1" ht="13.5" customHeight="1" x14ac:dyDescent="0.2">
      <c r="A42" s="118"/>
      <c r="B42" s="121" t="s">
        <v>110</v>
      </c>
      <c r="C42" s="113">
        <v>22.233104799216456</v>
      </c>
      <c r="D42" s="115">
        <v>1362</v>
      </c>
      <c r="E42" s="114">
        <v>1466</v>
      </c>
      <c r="F42" s="114">
        <v>1446</v>
      </c>
      <c r="G42" s="114">
        <v>1434</v>
      </c>
      <c r="H42" s="140">
        <v>1469</v>
      </c>
      <c r="I42" s="115">
        <v>-107</v>
      </c>
      <c r="J42" s="116">
        <v>-7.2838665759019738</v>
      </c>
    </row>
    <row r="43" spans="1:10" s="110" customFormat="1" ht="13.5" customHeight="1" x14ac:dyDescent="0.2">
      <c r="A43" s="120"/>
      <c r="B43" s="121" t="s">
        <v>111</v>
      </c>
      <c r="C43" s="113">
        <v>30.444009141364674</v>
      </c>
      <c r="D43" s="115">
        <v>1865</v>
      </c>
      <c r="E43" s="114">
        <v>1927</v>
      </c>
      <c r="F43" s="114">
        <v>1897</v>
      </c>
      <c r="G43" s="114">
        <v>1908</v>
      </c>
      <c r="H43" s="140">
        <v>1909</v>
      </c>
      <c r="I43" s="115">
        <v>-44</v>
      </c>
      <c r="J43" s="116">
        <v>-2.3048716605552646</v>
      </c>
    </row>
    <row r="44" spans="1:10" s="110" customFormat="1" ht="13.5" customHeight="1" x14ac:dyDescent="0.2">
      <c r="A44" s="120"/>
      <c r="B44" s="121" t="s">
        <v>112</v>
      </c>
      <c r="C44" s="113">
        <v>2.8240287300032647</v>
      </c>
      <c r="D44" s="115">
        <v>173</v>
      </c>
      <c r="E44" s="114">
        <v>175</v>
      </c>
      <c r="F44" s="114">
        <v>192</v>
      </c>
      <c r="G44" s="114">
        <v>160</v>
      </c>
      <c r="H44" s="140">
        <v>148</v>
      </c>
      <c r="I44" s="115">
        <v>25</v>
      </c>
      <c r="J44" s="116">
        <v>16.891891891891891</v>
      </c>
    </row>
    <row r="45" spans="1:10" s="110" customFormat="1" ht="13.5" customHeight="1" x14ac:dyDescent="0.2">
      <c r="A45" s="118" t="s">
        <v>113</v>
      </c>
      <c r="B45" s="122" t="s">
        <v>116</v>
      </c>
      <c r="C45" s="113">
        <v>94.760039177277179</v>
      </c>
      <c r="D45" s="115">
        <v>5805</v>
      </c>
      <c r="E45" s="114">
        <v>6131</v>
      </c>
      <c r="F45" s="114">
        <v>6213</v>
      </c>
      <c r="G45" s="114">
        <v>6421</v>
      </c>
      <c r="H45" s="140">
        <v>6510</v>
      </c>
      <c r="I45" s="115">
        <v>-705</v>
      </c>
      <c r="J45" s="116">
        <v>-10.829493087557603</v>
      </c>
    </row>
    <row r="46" spans="1:10" s="110" customFormat="1" ht="13.5" customHeight="1" x14ac:dyDescent="0.2">
      <c r="A46" s="118"/>
      <c r="B46" s="119" t="s">
        <v>117</v>
      </c>
      <c r="C46" s="113">
        <v>5.1093698987920337</v>
      </c>
      <c r="D46" s="115">
        <v>313</v>
      </c>
      <c r="E46" s="114">
        <v>333</v>
      </c>
      <c r="F46" s="114">
        <v>347</v>
      </c>
      <c r="G46" s="114">
        <v>361</v>
      </c>
      <c r="H46" s="140">
        <v>384</v>
      </c>
      <c r="I46" s="115">
        <v>-71</v>
      </c>
      <c r="J46" s="116">
        <v>-18.489583333333332</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3537</v>
      </c>
      <c r="E48" s="114">
        <v>3702</v>
      </c>
      <c r="F48" s="114">
        <v>3794</v>
      </c>
      <c r="G48" s="114">
        <v>3673</v>
      </c>
      <c r="H48" s="140">
        <v>3675</v>
      </c>
      <c r="I48" s="115">
        <v>-138</v>
      </c>
      <c r="J48" s="116">
        <v>-3.7551020408163267</v>
      </c>
    </row>
    <row r="49" spans="1:12" s="110" customFormat="1" ht="13.5" customHeight="1" x14ac:dyDescent="0.2">
      <c r="A49" s="118" t="s">
        <v>105</v>
      </c>
      <c r="B49" s="119" t="s">
        <v>106</v>
      </c>
      <c r="C49" s="113">
        <v>43.878993497314106</v>
      </c>
      <c r="D49" s="115">
        <v>1552</v>
      </c>
      <c r="E49" s="114">
        <v>1621</v>
      </c>
      <c r="F49" s="114">
        <v>1680</v>
      </c>
      <c r="G49" s="114">
        <v>1608</v>
      </c>
      <c r="H49" s="140">
        <v>1584</v>
      </c>
      <c r="I49" s="115">
        <v>-32</v>
      </c>
      <c r="J49" s="116">
        <v>-2.0202020202020203</v>
      </c>
    </row>
    <row r="50" spans="1:12" s="110" customFormat="1" ht="13.5" customHeight="1" x14ac:dyDescent="0.2">
      <c r="A50" s="120"/>
      <c r="B50" s="119" t="s">
        <v>107</v>
      </c>
      <c r="C50" s="113">
        <v>56.121006502685894</v>
      </c>
      <c r="D50" s="115">
        <v>1985</v>
      </c>
      <c r="E50" s="114">
        <v>2081</v>
      </c>
      <c r="F50" s="114">
        <v>2114</v>
      </c>
      <c r="G50" s="114">
        <v>2065</v>
      </c>
      <c r="H50" s="140">
        <v>2091</v>
      </c>
      <c r="I50" s="115">
        <v>-106</v>
      </c>
      <c r="J50" s="116">
        <v>-5.0693448110951698</v>
      </c>
    </row>
    <row r="51" spans="1:12" s="110" customFormat="1" ht="13.5" customHeight="1" x14ac:dyDescent="0.2">
      <c r="A51" s="118" t="s">
        <v>105</v>
      </c>
      <c r="B51" s="121" t="s">
        <v>108</v>
      </c>
      <c r="C51" s="113">
        <v>11.054566016398077</v>
      </c>
      <c r="D51" s="115">
        <v>391</v>
      </c>
      <c r="E51" s="114">
        <v>447</v>
      </c>
      <c r="F51" s="114">
        <v>508</v>
      </c>
      <c r="G51" s="114">
        <v>436</v>
      </c>
      <c r="H51" s="140">
        <v>460</v>
      </c>
      <c r="I51" s="115">
        <v>-69</v>
      </c>
      <c r="J51" s="116">
        <v>-15</v>
      </c>
    </row>
    <row r="52" spans="1:12" s="110" customFormat="1" ht="13.5" customHeight="1" x14ac:dyDescent="0.2">
      <c r="A52" s="118"/>
      <c r="B52" s="121" t="s">
        <v>109</v>
      </c>
      <c r="C52" s="113">
        <v>68.419564602770706</v>
      </c>
      <c r="D52" s="115">
        <v>2420</v>
      </c>
      <c r="E52" s="114">
        <v>2519</v>
      </c>
      <c r="F52" s="114">
        <v>2536</v>
      </c>
      <c r="G52" s="114">
        <v>2496</v>
      </c>
      <c r="H52" s="140">
        <v>2498</v>
      </c>
      <c r="I52" s="115">
        <v>-78</v>
      </c>
      <c r="J52" s="116">
        <v>-3.1224979983987189</v>
      </c>
    </row>
    <row r="53" spans="1:12" s="110" customFormat="1" ht="13.5" customHeight="1" x14ac:dyDescent="0.2">
      <c r="A53" s="118"/>
      <c r="B53" s="121" t="s">
        <v>110</v>
      </c>
      <c r="C53" s="113">
        <v>19.677692960135708</v>
      </c>
      <c r="D53" s="115">
        <v>696</v>
      </c>
      <c r="E53" s="114">
        <v>698</v>
      </c>
      <c r="F53" s="114">
        <v>715</v>
      </c>
      <c r="G53" s="114">
        <v>702</v>
      </c>
      <c r="H53" s="140">
        <v>686</v>
      </c>
      <c r="I53" s="115">
        <v>10</v>
      </c>
      <c r="J53" s="116">
        <v>1.4577259475218658</v>
      </c>
    </row>
    <row r="54" spans="1:12" s="110" customFormat="1" ht="13.5" customHeight="1" x14ac:dyDescent="0.2">
      <c r="A54" s="120"/>
      <c r="B54" s="121" t="s">
        <v>111</v>
      </c>
      <c r="C54" s="113">
        <v>0.8481764206955047</v>
      </c>
      <c r="D54" s="115">
        <v>30</v>
      </c>
      <c r="E54" s="114">
        <v>38</v>
      </c>
      <c r="F54" s="114">
        <v>35</v>
      </c>
      <c r="G54" s="114">
        <v>39</v>
      </c>
      <c r="H54" s="140">
        <v>31</v>
      </c>
      <c r="I54" s="115">
        <v>-1</v>
      </c>
      <c r="J54" s="116">
        <v>-3.225806451612903</v>
      </c>
    </row>
    <row r="55" spans="1:12" s="110" customFormat="1" ht="13.5" customHeight="1" x14ac:dyDescent="0.2">
      <c r="A55" s="120"/>
      <c r="B55" s="121" t="s">
        <v>112</v>
      </c>
      <c r="C55" s="113">
        <v>0.1413627367825841</v>
      </c>
      <c r="D55" s="115">
        <v>5</v>
      </c>
      <c r="E55" s="114">
        <v>7</v>
      </c>
      <c r="F55" s="114">
        <v>4</v>
      </c>
      <c r="G55" s="114">
        <v>6</v>
      </c>
      <c r="H55" s="140">
        <v>5</v>
      </c>
      <c r="I55" s="115">
        <v>0</v>
      </c>
      <c r="J55" s="116">
        <v>0</v>
      </c>
    </row>
    <row r="56" spans="1:12" s="110" customFormat="1" ht="13.5" customHeight="1" x14ac:dyDescent="0.2">
      <c r="A56" s="118" t="s">
        <v>113</v>
      </c>
      <c r="B56" s="122" t="s">
        <v>116</v>
      </c>
      <c r="C56" s="113">
        <v>94.147582697201017</v>
      </c>
      <c r="D56" s="115">
        <v>3330</v>
      </c>
      <c r="E56" s="114">
        <v>3489</v>
      </c>
      <c r="F56" s="114">
        <v>3581</v>
      </c>
      <c r="G56" s="114">
        <v>3474</v>
      </c>
      <c r="H56" s="140">
        <v>3482</v>
      </c>
      <c r="I56" s="115">
        <v>-152</v>
      </c>
      <c r="J56" s="116">
        <v>-4.3653072946582423</v>
      </c>
    </row>
    <row r="57" spans="1:12" s="110" customFormat="1" ht="13.5" customHeight="1" x14ac:dyDescent="0.2">
      <c r="A57" s="142"/>
      <c r="B57" s="124" t="s">
        <v>117</v>
      </c>
      <c r="C57" s="125">
        <v>5.8524173027989823</v>
      </c>
      <c r="D57" s="143">
        <v>207</v>
      </c>
      <c r="E57" s="144">
        <v>213</v>
      </c>
      <c r="F57" s="144">
        <v>213</v>
      </c>
      <c r="G57" s="144">
        <v>199</v>
      </c>
      <c r="H57" s="145">
        <v>193</v>
      </c>
      <c r="I57" s="143">
        <v>14</v>
      </c>
      <c r="J57" s="146">
        <v>7.2538860103626943</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514</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32598</v>
      </c>
      <c r="E12" s="236">
        <v>32853</v>
      </c>
      <c r="F12" s="114">
        <v>33068</v>
      </c>
      <c r="G12" s="114">
        <v>32499</v>
      </c>
      <c r="H12" s="140">
        <v>32520</v>
      </c>
      <c r="I12" s="115">
        <v>78</v>
      </c>
      <c r="J12" s="116">
        <v>0.23985239852398524</v>
      </c>
    </row>
    <row r="13" spans="1:15" s="110" customFormat="1" ht="12" customHeight="1" x14ac:dyDescent="0.2">
      <c r="A13" s="118" t="s">
        <v>105</v>
      </c>
      <c r="B13" s="119" t="s">
        <v>106</v>
      </c>
      <c r="C13" s="113">
        <v>52.782379287072828</v>
      </c>
      <c r="D13" s="115">
        <v>17206</v>
      </c>
      <c r="E13" s="114">
        <v>17350</v>
      </c>
      <c r="F13" s="114">
        <v>17488</v>
      </c>
      <c r="G13" s="114">
        <v>17151</v>
      </c>
      <c r="H13" s="140">
        <v>17174</v>
      </c>
      <c r="I13" s="115">
        <v>32</v>
      </c>
      <c r="J13" s="116">
        <v>0.186328170490276</v>
      </c>
    </row>
    <row r="14" spans="1:15" s="110" customFormat="1" ht="12" customHeight="1" x14ac:dyDescent="0.2">
      <c r="A14" s="118"/>
      <c r="B14" s="119" t="s">
        <v>107</v>
      </c>
      <c r="C14" s="113">
        <v>47.217620712927172</v>
      </c>
      <c r="D14" s="115">
        <v>15392</v>
      </c>
      <c r="E14" s="114">
        <v>15503</v>
      </c>
      <c r="F14" s="114">
        <v>15580</v>
      </c>
      <c r="G14" s="114">
        <v>15348</v>
      </c>
      <c r="H14" s="140">
        <v>15346</v>
      </c>
      <c r="I14" s="115">
        <v>46</v>
      </c>
      <c r="J14" s="116">
        <v>0.29975237846995961</v>
      </c>
    </row>
    <row r="15" spans="1:15" s="110" customFormat="1" ht="12" customHeight="1" x14ac:dyDescent="0.2">
      <c r="A15" s="118" t="s">
        <v>105</v>
      </c>
      <c r="B15" s="121" t="s">
        <v>108</v>
      </c>
      <c r="C15" s="113">
        <v>11.028283943800233</v>
      </c>
      <c r="D15" s="115">
        <v>3595</v>
      </c>
      <c r="E15" s="114">
        <v>3715</v>
      </c>
      <c r="F15" s="114">
        <v>3810</v>
      </c>
      <c r="G15" s="114">
        <v>3477</v>
      </c>
      <c r="H15" s="140">
        <v>3585</v>
      </c>
      <c r="I15" s="115">
        <v>10</v>
      </c>
      <c r="J15" s="116">
        <v>0.2789400278940028</v>
      </c>
    </row>
    <row r="16" spans="1:15" s="110" customFormat="1" ht="12" customHeight="1" x14ac:dyDescent="0.2">
      <c r="A16" s="118"/>
      <c r="B16" s="121" t="s">
        <v>109</v>
      </c>
      <c r="C16" s="113">
        <v>64.249340450334373</v>
      </c>
      <c r="D16" s="115">
        <v>20944</v>
      </c>
      <c r="E16" s="114">
        <v>21081</v>
      </c>
      <c r="F16" s="114">
        <v>21266</v>
      </c>
      <c r="G16" s="114">
        <v>21172</v>
      </c>
      <c r="H16" s="140">
        <v>21252</v>
      </c>
      <c r="I16" s="115">
        <v>-308</v>
      </c>
      <c r="J16" s="116">
        <v>-1.4492753623188406</v>
      </c>
    </row>
    <row r="17" spans="1:10" s="110" customFormat="1" ht="12" customHeight="1" x14ac:dyDescent="0.2">
      <c r="A17" s="118"/>
      <c r="B17" s="121" t="s">
        <v>110</v>
      </c>
      <c r="C17" s="113">
        <v>23.581201300693294</v>
      </c>
      <c r="D17" s="115">
        <v>7687</v>
      </c>
      <c r="E17" s="114">
        <v>7661</v>
      </c>
      <c r="F17" s="114">
        <v>7607</v>
      </c>
      <c r="G17" s="114">
        <v>7488</v>
      </c>
      <c r="H17" s="140">
        <v>7346</v>
      </c>
      <c r="I17" s="115">
        <v>341</v>
      </c>
      <c r="J17" s="116">
        <v>4.6419820310372994</v>
      </c>
    </row>
    <row r="18" spans="1:10" s="110" customFormat="1" ht="12" customHeight="1" x14ac:dyDescent="0.2">
      <c r="A18" s="120"/>
      <c r="B18" s="121" t="s">
        <v>111</v>
      </c>
      <c r="C18" s="113">
        <v>1.1411743051720964</v>
      </c>
      <c r="D18" s="115">
        <v>372</v>
      </c>
      <c r="E18" s="114">
        <v>396</v>
      </c>
      <c r="F18" s="114">
        <v>385</v>
      </c>
      <c r="G18" s="114">
        <v>362</v>
      </c>
      <c r="H18" s="140">
        <v>337</v>
      </c>
      <c r="I18" s="115">
        <v>35</v>
      </c>
      <c r="J18" s="116">
        <v>10.385756676557863</v>
      </c>
    </row>
    <row r="19" spans="1:10" s="110" customFormat="1" ht="12" customHeight="1" x14ac:dyDescent="0.2">
      <c r="A19" s="120"/>
      <c r="B19" s="121" t="s">
        <v>112</v>
      </c>
      <c r="C19" s="113">
        <v>0.349714706423707</v>
      </c>
      <c r="D19" s="115">
        <v>114</v>
      </c>
      <c r="E19" s="114">
        <v>116</v>
      </c>
      <c r="F19" s="114">
        <v>116</v>
      </c>
      <c r="G19" s="114">
        <v>93</v>
      </c>
      <c r="H19" s="140">
        <v>86</v>
      </c>
      <c r="I19" s="115">
        <v>28</v>
      </c>
      <c r="J19" s="116">
        <v>32.558139534883722</v>
      </c>
    </row>
    <row r="20" spans="1:10" s="110" customFormat="1" ht="12" customHeight="1" x14ac:dyDescent="0.2">
      <c r="A20" s="118" t="s">
        <v>113</v>
      </c>
      <c r="B20" s="119" t="s">
        <v>181</v>
      </c>
      <c r="C20" s="113">
        <v>68.117675931038718</v>
      </c>
      <c r="D20" s="115">
        <v>22205</v>
      </c>
      <c r="E20" s="114">
        <v>22399</v>
      </c>
      <c r="F20" s="114">
        <v>22553</v>
      </c>
      <c r="G20" s="114">
        <v>22081</v>
      </c>
      <c r="H20" s="140">
        <v>22230</v>
      </c>
      <c r="I20" s="115">
        <v>-25</v>
      </c>
      <c r="J20" s="116">
        <v>-0.11246063877642826</v>
      </c>
    </row>
    <row r="21" spans="1:10" s="110" customFormat="1" ht="12" customHeight="1" x14ac:dyDescent="0.2">
      <c r="A21" s="118"/>
      <c r="B21" s="119" t="s">
        <v>182</v>
      </c>
      <c r="C21" s="113">
        <v>31.882324068961285</v>
      </c>
      <c r="D21" s="115">
        <v>10393</v>
      </c>
      <c r="E21" s="114">
        <v>10454</v>
      </c>
      <c r="F21" s="114">
        <v>10515</v>
      </c>
      <c r="G21" s="114">
        <v>10418</v>
      </c>
      <c r="H21" s="140">
        <v>10290</v>
      </c>
      <c r="I21" s="115">
        <v>103</v>
      </c>
      <c r="J21" s="116">
        <v>1.0009718172983479</v>
      </c>
    </row>
    <row r="22" spans="1:10" s="110" customFormat="1" ht="12" customHeight="1" x14ac:dyDescent="0.2">
      <c r="A22" s="118" t="s">
        <v>113</v>
      </c>
      <c r="B22" s="119" t="s">
        <v>116</v>
      </c>
      <c r="C22" s="113">
        <v>92.781765752500149</v>
      </c>
      <c r="D22" s="115">
        <v>30245</v>
      </c>
      <c r="E22" s="114">
        <v>30566</v>
      </c>
      <c r="F22" s="114">
        <v>30771</v>
      </c>
      <c r="G22" s="114">
        <v>30262</v>
      </c>
      <c r="H22" s="140">
        <v>30314</v>
      </c>
      <c r="I22" s="115">
        <v>-69</v>
      </c>
      <c r="J22" s="116">
        <v>-0.22761760242792109</v>
      </c>
    </row>
    <row r="23" spans="1:10" s="110" customFormat="1" ht="12" customHeight="1" x14ac:dyDescent="0.2">
      <c r="A23" s="118"/>
      <c r="B23" s="119" t="s">
        <v>117</v>
      </c>
      <c r="C23" s="113">
        <v>7.2059635560463828</v>
      </c>
      <c r="D23" s="115">
        <v>2349</v>
      </c>
      <c r="E23" s="114">
        <v>2282</v>
      </c>
      <c r="F23" s="114">
        <v>2293</v>
      </c>
      <c r="G23" s="114">
        <v>2232</v>
      </c>
      <c r="H23" s="140">
        <v>2202</v>
      </c>
      <c r="I23" s="115">
        <v>147</v>
      </c>
      <c r="J23" s="116">
        <v>6.6757493188010901</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2656641</v>
      </c>
      <c r="E25" s="236">
        <v>2664534</v>
      </c>
      <c r="F25" s="236">
        <v>2675406</v>
      </c>
      <c r="G25" s="236">
        <v>2630864</v>
      </c>
      <c r="H25" s="241">
        <v>2627299</v>
      </c>
      <c r="I25" s="235">
        <v>29342</v>
      </c>
      <c r="J25" s="116">
        <v>1.1168123612881518</v>
      </c>
    </row>
    <row r="26" spans="1:10" s="110" customFormat="1" ht="12" customHeight="1" x14ac:dyDescent="0.2">
      <c r="A26" s="118" t="s">
        <v>105</v>
      </c>
      <c r="B26" s="119" t="s">
        <v>106</v>
      </c>
      <c r="C26" s="113">
        <v>54.55524476208867</v>
      </c>
      <c r="D26" s="115">
        <v>1449337</v>
      </c>
      <c r="E26" s="114">
        <v>1452644</v>
      </c>
      <c r="F26" s="114">
        <v>1463419</v>
      </c>
      <c r="G26" s="114">
        <v>1439374</v>
      </c>
      <c r="H26" s="140">
        <v>1435151</v>
      </c>
      <c r="I26" s="115">
        <v>14186</v>
      </c>
      <c r="J26" s="116">
        <v>0.9884674156238612</v>
      </c>
    </row>
    <row r="27" spans="1:10" s="110" customFormat="1" ht="12" customHeight="1" x14ac:dyDescent="0.2">
      <c r="A27" s="118"/>
      <c r="B27" s="119" t="s">
        <v>107</v>
      </c>
      <c r="C27" s="113">
        <v>45.44475523791133</v>
      </c>
      <c r="D27" s="115">
        <v>1207304</v>
      </c>
      <c r="E27" s="114">
        <v>1211890</v>
      </c>
      <c r="F27" s="114">
        <v>1211987</v>
      </c>
      <c r="G27" s="114">
        <v>1191490</v>
      </c>
      <c r="H27" s="140">
        <v>1192148</v>
      </c>
      <c r="I27" s="115">
        <v>15156</v>
      </c>
      <c r="J27" s="116">
        <v>1.2713186617768935</v>
      </c>
    </row>
    <row r="28" spans="1:10" s="110" customFormat="1" ht="12" customHeight="1" x14ac:dyDescent="0.2">
      <c r="A28" s="118" t="s">
        <v>105</v>
      </c>
      <c r="B28" s="121" t="s">
        <v>108</v>
      </c>
      <c r="C28" s="113">
        <v>9.3893755309806632</v>
      </c>
      <c r="D28" s="115">
        <v>249442</v>
      </c>
      <c r="E28" s="114">
        <v>258751</v>
      </c>
      <c r="F28" s="114">
        <v>264043</v>
      </c>
      <c r="G28" s="114">
        <v>239696</v>
      </c>
      <c r="H28" s="140">
        <v>248319</v>
      </c>
      <c r="I28" s="115">
        <v>1123</v>
      </c>
      <c r="J28" s="116">
        <v>0.45224086759370002</v>
      </c>
    </row>
    <row r="29" spans="1:10" s="110" customFormat="1" ht="12" customHeight="1" x14ac:dyDescent="0.2">
      <c r="A29" s="118"/>
      <c r="B29" s="121" t="s">
        <v>109</v>
      </c>
      <c r="C29" s="113">
        <v>69.884301266147745</v>
      </c>
      <c r="D29" s="115">
        <v>1856575</v>
      </c>
      <c r="E29" s="114">
        <v>1860391</v>
      </c>
      <c r="F29" s="114">
        <v>1871113</v>
      </c>
      <c r="G29" s="114">
        <v>1861100</v>
      </c>
      <c r="H29" s="140">
        <v>1858698</v>
      </c>
      <c r="I29" s="115">
        <v>-2123</v>
      </c>
      <c r="J29" s="116">
        <v>-0.11421973876337092</v>
      </c>
    </row>
    <row r="30" spans="1:10" s="110" customFormat="1" ht="12" customHeight="1" x14ac:dyDescent="0.2">
      <c r="A30" s="118"/>
      <c r="B30" s="121" t="s">
        <v>110</v>
      </c>
      <c r="C30" s="113">
        <v>19.604643608225576</v>
      </c>
      <c r="D30" s="115">
        <v>520825</v>
      </c>
      <c r="E30" s="114">
        <v>515713</v>
      </c>
      <c r="F30" s="114">
        <v>511272</v>
      </c>
      <c r="G30" s="114">
        <v>502643</v>
      </c>
      <c r="H30" s="140">
        <v>493829</v>
      </c>
      <c r="I30" s="115">
        <v>26996</v>
      </c>
      <c r="J30" s="116">
        <v>5.4666696366556033</v>
      </c>
    </row>
    <row r="31" spans="1:10" s="110" customFormat="1" ht="12" customHeight="1" x14ac:dyDescent="0.2">
      <c r="A31" s="120"/>
      <c r="B31" s="121" t="s">
        <v>111</v>
      </c>
      <c r="C31" s="113">
        <v>1.121679594646021</v>
      </c>
      <c r="D31" s="115">
        <v>29799</v>
      </c>
      <c r="E31" s="114">
        <v>29679</v>
      </c>
      <c r="F31" s="114">
        <v>28978</v>
      </c>
      <c r="G31" s="114">
        <v>27425</v>
      </c>
      <c r="H31" s="140">
        <v>26453</v>
      </c>
      <c r="I31" s="115">
        <v>3346</v>
      </c>
      <c r="J31" s="116">
        <v>12.648848901825881</v>
      </c>
    </row>
    <row r="32" spans="1:10" s="110" customFormat="1" ht="12" customHeight="1" x14ac:dyDescent="0.2">
      <c r="A32" s="120"/>
      <c r="B32" s="121" t="s">
        <v>112</v>
      </c>
      <c r="C32" s="113">
        <v>0.34216139854801608</v>
      </c>
      <c r="D32" s="115">
        <v>9090</v>
      </c>
      <c r="E32" s="114">
        <v>8742</v>
      </c>
      <c r="F32" s="114">
        <v>8884</v>
      </c>
      <c r="G32" s="114">
        <v>7620</v>
      </c>
      <c r="H32" s="140">
        <v>7084</v>
      </c>
      <c r="I32" s="115">
        <v>2006</v>
      </c>
      <c r="J32" s="116">
        <v>28.317334839073968</v>
      </c>
    </row>
    <row r="33" spans="1:10" s="110" customFormat="1" ht="12" customHeight="1" x14ac:dyDescent="0.2">
      <c r="A33" s="118" t="s">
        <v>113</v>
      </c>
      <c r="B33" s="119" t="s">
        <v>181</v>
      </c>
      <c r="C33" s="113">
        <v>70.859367148214602</v>
      </c>
      <c r="D33" s="115">
        <v>1882479</v>
      </c>
      <c r="E33" s="114">
        <v>1888967</v>
      </c>
      <c r="F33" s="114">
        <v>1903732</v>
      </c>
      <c r="G33" s="114">
        <v>1869914</v>
      </c>
      <c r="H33" s="140">
        <v>1872648</v>
      </c>
      <c r="I33" s="115">
        <v>9831</v>
      </c>
      <c r="J33" s="116">
        <v>0.52497853307188536</v>
      </c>
    </row>
    <row r="34" spans="1:10" s="110" customFormat="1" ht="12" customHeight="1" x14ac:dyDescent="0.2">
      <c r="A34" s="118"/>
      <c r="B34" s="119" t="s">
        <v>182</v>
      </c>
      <c r="C34" s="113">
        <v>29.140632851785394</v>
      </c>
      <c r="D34" s="115">
        <v>774162</v>
      </c>
      <c r="E34" s="114">
        <v>775567</v>
      </c>
      <c r="F34" s="114">
        <v>771673</v>
      </c>
      <c r="G34" s="114">
        <v>760949</v>
      </c>
      <c r="H34" s="140">
        <v>754651</v>
      </c>
      <c r="I34" s="115">
        <v>19511</v>
      </c>
      <c r="J34" s="116">
        <v>2.5854335315264936</v>
      </c>
    </row>
    <row r="35" spans="1:10" s="110" customFormat="1" ht="12" customHeight="1" x14ac:dyDescent="0.2">
      <c r="A35" s="118" t="s">
        <v>113</v>
      </c>
      <c r="B35" s="119" t="s">
        <v>116</v>
      </c>
      <c r="C35" s="113">
        <v>83.331583002746697</v>
      </c>
      <c r="D35" s="115">
        <v>2213821</v>
      </c>
      <c r="E35" s="114">
        <v>2226355</v>
      </c>
      <c r="F35" s="114">
        <v>2233900</v>
      </c>
      <c r="G35" s="114">
        <v>2201213</v>
      </c>
      <c r="H35" s="140">
        <v>2207124</v>
      </c>
      <c r="I35" s="115">
        <v>6697</v>
      </c>
      <c r="J35" s="116">
        <v>0.30342654060215918</v>
      </c>
    </row>
    <row r="36" spans="1:10" s="110" customFormat="1" ht="12" customHeight="1" x14ac:dyDescent="0.2">
      <c r="A36" s="118"/>
      <c r="B36" s="119" t="s">
        <v>117</v>
      </c>
      <c r="C36" s="113">
        <v>16.611277172941321</v>
      </c>
      <c r="D36" s="115">
        <v>441302</v>
      </c>
      <c r="E36" s="114">
        <v>436690</v>
      </c>
      <c r="F36" s="114">
        <v>440066</v>
      </c>
      <c r="G36" s="114">
        <v>428065</v>
      </c>
      <c r="H36" s="140">
        <v>418606</v>
      </c>
      <c r="I36" s="115">
        <v>22696</v>
      </c>
      <c r="J36" s="116">
        <v>5.4218047519624655</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42085</v>
      </c>
      <c r="E64" s="236">
        <v>42256</v>
      </c>
      <c r="F64" s="236">
        <v>42617</v>
      </c>
      <c r="G64" s="236">
        <v>41837</v>
      </c>
      <c r="H64" s="140">
        <v>41839</v>
      </c>
      <c r="I64" s="115">
        <v>246</v>
      </c>
      <c r="J64" s="116">
        <v>0.58796816367504001</v>
      </c>
    </row>
    <row r="65" spans="1:12" s="110" customFormat="1" ht="12" customHeight="1" x14ac:dyDescent="0.2">
      <c r="A65" s="118" t="s">
        <v>105</v>
      </c>
      <c r="B65" s="119" t="s">
        <v>106</v>
      </c>
      <c r="C65" s="113">
        <v>54.06676963288583</v>
      </c>
      <c r="D65" s="235">
        <v>22754</v>
      </c>
      <c r="E65" s="236">
        <v>22866</v>
      </c>
      <c r="F65" s="236">
        <v>23160</v>
      </c>
      <c r="G65" s="236">
        <v>22749</v>
      </c>
      <c r="H65" s="140">
        <v>22714</v>
      </c>
      <c r="I65" s="115">
        <v>40</v>
      </c>
      <c r="J65" s="116">
        <v>0.17610284406093157</v>
      </c>
    </row>
    <row r="66" spans="1:12" s="110" customFormat="1" ht="12" customHeight="1" x14ac:dyDescent="0.2">
      <c r="A66" s="118"/>
      <c r="B66" s="119" t="s">
        <v>107</v>
      </c>
      <c r="C66" s="113">
        <v>45.93323036711417</v>
      </c>
      <c r="D66" s="235">
        <v>19331</v>
      </c>
      <c r="E66" s="236">
        <v>19390</v>
      </c>
      <c r="F66" s="236">
        <v>19457</v>
      </c>
      <c r="G66" s="236">
        <v>19088</v>
      </c>
      <c r="H66" s="140">
        <v>19125</v>
      </c>
      <c r="I66" s="115">
        <v>206</v>
      </c>
      <c r="J66" s="116">
        <v>1.0771241830065359</v>
      </c>
    </row>
    <row r="67" spans="1:12" s="110" customFormat="1" ht="12" customHeight="1" x14ac:dyDescent="0.2">
      <c r="A67" s="118" t="s">
        <v>105</v>
      </c>
      <c r="B67" s="121" t="s">
        <v>108</v>
      </c>
      <c r="C67" s="113">
        <v>10.440774622787217</v>
      </c>
      <c r="D67" s="235">
        <v>4394</v>
      </c>
      <c r="E67" s="236">
        <v>4542</v>
      </c>
      <c r="F67" s="236">
        <v>4692</v>
      </c>
      <c r="G67" s="236">
        <v>4193</v>
      </c>
      <c r="H67" s="140">
        <v>4344</v>
      </c>
      <c r="I67" s="115">
        <v>50</v>
      </c>
      <c r="J67" s="116">
        <v>1.1510128913443831</v>
      </c>
    </row>
    <row r="68" spans="1:12" s="110" customFormat="1" ht="12" customHeight="1" x14ac:dyDescent="0.2">
      <c r="A68" s="118"/>
      <c r="B68" s="121" t="s">
        <v>109</v>
      </c>
      <c r="C68" s="113">
        <v>64.502791968634909</v>
      </c>
      <c r="D68" s="235">
        <v>27146</v>
      </c>
      <c r="E68" s="236">
        <v>27233</v>
      </c>
      <c r="F68" s="236">
        <v>27471</v>
      </c>
      <c r="G68" s="236">
        <v>27354</v>
      </c>
      <c r="H68" s="140">
        <v>27400</v>
      </c>
      <c r="I68" s="115">
        <v>-254</v>
      </c>
      <c r="J68" s="116">
        <v>-0.92700729927007297</v>
      </c>
    </row>
    <row r="69" spans="1:12" s="110" customFormat="1" ht="12" customHeight="1" x14ac:dyDescent="0.2">
      <c r="A69" s="118"/>
      <c r="B69" s="121" t="s">
        <v>110</v>
      </c>
      <c r="C69" s="113">
        <v>23.887370797196152</v>
      </c>
      <c r="D69" s="235">
        <v>10053</v>
      </c>
      <c r="E69" s="236">
        <v>9978</v>
      </c>
      <c r="F69" s="236">
        <v>9970</v>
      </c>
      <c r="G69" s="236">
        <v>9822</v>
      </c>
      <c r="H69" s="140">
        <v>9669</v>
      </c>
      <c r="I69" s="115">
        <v>384</v>
      </c>
      <c r="J69" s="116">
        <v>3.9714551659944153</v>
      </c>
    </row>
    <row r="70" spans="1:12" s="110" customFormat="1" ht="12" customHeight="1" x14ac:dyDescent="0.2">
      <c r="A70" s="120"/>
      <c r="B70" s="121" t="s">
        <v>111</v>
      </c>
      <c r="C70" s="113">
        <v>1.1690626113817275</v>
      </c>
      <c r="D70" s="235">
        <v>492</v>
      </c>
      <c r="E70" s="236">
        <v>503</v>
      </c>
      <c r="F70" s="236">
        <v>484</v>
      </c>
      <c r="G70" s="236">
        <v>467</v>
      </c>
      <c r="H70" s="140">
        <v>426</v>
      </c>
      <c r="I70" s="115">
        <v>66</v>
      </c>
      <c r="J70" s="116">
        <v>15.492957746478874</v>
      </c>
    </row>
    <row r="71" spans="1:12" s="110" customFormat="1" ht="12" customHeight="1" x14ac:dyDescent="0.2">
      <c r="A71" s="120"/>
      <c r="B71" s="121" t="s">
        <v>112</v>
      </c>
      <c r="C71" s="113">
        <v>0.34929309730307712</v>
      </c>
      <c r="D71" s="235">
        <v>147</v>
      </c>
      <c r="E71" s="236">
        <v>144</v>
      </c>
      <c r="F71" s="236">
        <v>129</v>
      </c>
      <c r="G71" s="236">
        <v>110</v>
      </c>
      <c r="H71" s="140">
        <v>98</v>
      </c>
      <c r="I71" s="115">
        <v>49</v>
      </c>
      <c r="J71" s="116">
        <v>50</v>
      </c>
    </row>
    <row r="72" spans="1:12" s="110" customFormat="1" ht="12" customHeight="1" x14ac:dyDescent="0.2">
      <c r="A72" s="118" t="s">
        <v>113</v>
      </c>
      <c r="B72" s="119" t="s">
        <v>181</v>
      </c>
      <c r="C72" s="113">
        <v>70.020197219912077</v>
      </c>
      <c r="D72" s="235">
        <v>29468</v>
      </c>
      <c r="E72" s="236">
        <v>29570</v>
      </c>
      <c r="F72" s="236">
        <v>29862</v>
      </c>
      <c r="G72" s="236">
        <v>29297</v>
      </c>
      <c r="H72" s="140">
        <v>29425</v>
      </c>
      <c r="I72" s="115">
        <v>43</v>
      </c>
      <c r="J72" s="116">
        <v>0.14613423959218352</v>
      </c>
    </row>
    <row r="73" spans="1:12" s="110" customFormat="1" ht="12" customHeight="1" x14ac:dyDescent="0.2">
      <c r="A73" s="118"/>
      <c r="B73" s="119" t="s">
        <v>182</v>
      </c>
      <c r="C73" s="113">
        <v>29.979802780087919</v>
      </c>
      <c r="D73" s="115">
        <v>12617</v>
      </c>
      <c r="E73" s="114">
        <v>12686</v>
      </c>
      <c r="F73" s="114">
        <v>12755</v>
      </c>
      <c r="G73" s="114">
        <v>12540</v>
      </c>
      <c r="H73" s="140">
        <v>12414</v>
      </c>
      <c r="I73" s="115">
        <v>203</v>
      </c>
      <c r="J73" s="116">
        <v>1.6352505236023844</v>
      </c>
    </row>
    <row r="74" spans="1:12" s="110" customFormat="1" ht="12" customHeight="1" x14ac:dyDescent="0.2">
      <c r="A74" s="118" t="s">
        <v>113</v>
      </c>
      <c r="B74" s="119" t="s">
        <v>116</v>
      </c>
      <c r="C74" s="113">
        <v>93.6533206605679</v>
      </c>
      <c r="D74" s="115">
        <v>39414</v>
      </c>
      <c r="E74" s="114">
        <v>39654</v>
      </c>
      <c r="F74" s="114">
        <v>39969</v>
      </c>
      <c r="G74" s="114">
        <v>39312</v>
      </c>
      <c r="H74" s="140">
        <v>39400</v>
      </c>
      <c r="I74" s="115">
        <v>14</v>
      </c>
      <c r="J74" s="116">
        <v>3.553299492385787E-2</v>
      </c>
    </row>
    <row r="75" spans="1:12" s="110" customFormat="1" ht="12" customHeight="1" x14ac:dyDescent="0.2">
      <c r="A75" s="142"/>
      <c r="B75" s="124" t="s">
        <v>117</v>
      </c>
      <c r="C75" s="125">
        <v>6.3347986218367591</v>
      </c>
      <c r="D75" s="143">
        <v>2666</v>
      </c>
      <c r="E75" s="144">
        <v>2595</v>
      </c>
      <c r="F75" s="144">
        <v>2642</v>
      </c>
      <c r="G75" s="144">
        <v>2517</v>
      </c>
      <c r="H75" s="145">
        <v>2432</v>
      </c>
      <c r="I75" s="143">
        <v>234</v>
      </c>
      <c r="J75" s="146">
        <v>9.6217105263157894</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514</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32598</v>
      </c>
      <c r="G11" s="114">
        <v>32853</v>
      </c>
      <c r="H11" s="114">
        <v>33068</v>
      </c>
      <c r="I11" s="114">
        <v>32499</v>
      </c>
      <c r="J11" s="140">
        <v>32520</v>
      </c>
      <c r="K11" s="114">
        <v>78</v>
      </c>
      <c r="L11" s="116">
        <v>0.23985239852398524</v>
      </c>
    </row>
    <row r="12" spans="1:17" s="110" customFormat="1" ht="24.95" customHeight="1" x14ac:dyDescent="0.2">
      <c r="A12" s="604" t="s">
        <v>185</v>
      </c>
      <c r="B12" s="605"/>
      <c r="C12" s="605"/>
      <c r="D12" s="606"/>
      <c r="E12" s="113">
        <v>52.782379287072828</v>
      </c>
      <c r="F12" s="115">
        <v>17206</v>
      </c>
      <c r="G12" s="114">
        <v>17350</v>
      </c>
      <c r="H12" s="114">
        <v>17488</v>
      </c>
      <c r="I12" s="114">
        <v>17151</v>
      </c>
      <c r="J12" s="140">
        <v>17174</v>
      </c>
      <c r="K12" s="114">
        <v>32</v>
      </c>
      <c r="L12" s="116">
        <v>0.186328170490276</v>
      </c>
    </row>
    <row r="13" spans="1:17" s="110" customFormat="1" ht="15" customHeight="1" x14ac:dyDescent="0.2">
      <c r="A13" s="120"/>
      <c r="B13" s="612" t="s">
        <v>107</v>
      </c>
      <c r="C13" s="612"/>
      <c r="E13" s="113">
        <v>47.217620712927172</v>
      </c>
      <c r="F13" s="115">
        <v>15392</v>
      </c>
      <c r="G13" s="114">
        <v>15503</v>
      </c>
      <c r="H13" s="114">
        <v>15580</v>
      </c>
      <c r="I13" s="114">
        <v>15348</v>
      </c>
      <c r="J13" s="140">
        <v>15346</v>
      </c>
      <c r="K13" s="114">
        <v>46</v>
      </c>
      <c r="L13" s="116">
        <v>0.29975237846995961</v>
      </c>
    </row>
    <row r="14" spans="1:17" s="110" customFormat="1" ht="24.95" customHeight="1" x14ac:dyDescent="0.2">
      <c r="A14" s="604" t="s">
        <v>186</v>
      </c>
      <c r="B14" s="605"/>
      <c r="C14" s="605"/>
      <c r="D14" s="606"/>
      <c r="E14" s="113">
        <v>11.028283943800233</v>
      </c>
      <c r="F14" s="115">
        <v>3595</v>
      </c>
      <c r="G14" s="114">
        <v>3715</v>
      </c>
      <c r="H14" s="114">
        <v>3810</v>
      </c>
      <c r="I14" s="114">
        <v>3477</v>
      </c>
      <c r="J14" s="140">
        <v>3585</v>
      </c>
      <c r="K14" s="114">
        <v>10</v>
      </c>
      <c r="L14" s="116">
        <v>0.2789400278940028</v>
      </c>
    </row>
    <row r="15" spans="1:17" s="110" customFormat="1" ht="15" customHeight="1" x14ac:dyDescent="0.2">
      <c r="A15" s="120"/>
      <c r="B15" s="119"/>
      <c r="C15" s="258" t="s">
        <v>106</v>
      </c>
      <c r="E15" s="113">
        <v>62.308762169680108</v>
      </c>
      <c r="F15" s="115">
        <v>2240</v>
      </c>
      <c r="G15" s="114">
        <v>2324</v>
      </c>
      <c r="H15" s="114">
        <v>2363</v>
      </c>
      <c r="I15" s="114">
        <v>2125</v>
      </c>
      <c r="J15" s="140">
        <v>2194</v>
      </c>
      <c r="K15" s="114">
        <v>46</v>
      </c>
      <c r="L15" s="116">
        <v>2.096627164995442</v>
      </c>
    </row>
    <row r="16" spans="1:17" s="110" customFormat="1" ht="15" customHeight="1" x14ac:dyDescent="0.2">
      <c r="A16" s="120"/>
      <c r="B16" s="119"/>
      <c r="C16" s="258" t="s">
        <v>107</v>
      </c>
      <c r="E16" s="113">
        <v>37.691237830319892</v>
      </c>
      <c r="F16" s="115">
        <v>1355</v>
      </c>
      <c r="G16" s="114">
        <v>1391</v>
      </c>
      <c r="H16" s="114">
        <v>1447</v>
      </c>
      <c r="I16" s="114">
        <v>1352</v>
      </c>
      <c r="J16" s="140">
        <v>1391</v>
      </c>
      <c r="K16" s="114">
        <v>-36</v>
      </c>
      <c r="L16" s="116">
        <v>-2.5880661394680087</v>
      </c>
    </row>
    <row r="17" spans="1:12" s="110" customFormat="1" ht="15" customHeight="1" x14ac:dyDescent="0.2">
      <c r="A17" s="120"/>
      <c r="B17" s="121" t="s">
        <v>109</v>
      </c>
      <c r="C17" s="258"/>
      <c r="E17" s="113">
        <v>64.249340450334373</v>
      </c>
      <c r="F17" s="115">
        <v>20944</v>
      </c>
      <c r="G17" s="114">
        <v>21081</v>
      </c>
      <c r="H17" s="114">
        <v>21266</v>
      </c>
      <c r="I17" s="114">
        <v>21172</v>
      </c>
      <c r="J17" s="140">
        <v>21252</v>
      </c>
      <c r="K17" s="114">
        <v>-308</v>
      </c>
      <c r="L17" s="116">
        <v>-1.4492753623188406</v>
      </c>
    </row>
    <row r="18" spans="1:12" s="110" customFormat="1" ht="15" customHeight="1" x14ac:dyDescent="0.2">
      <c r="A18" s="120"/>
      <c r="B18" s="119"/>
      <c r="C18" s="258" t="s">
        <v>106</v>
      </c>
      <c r="E18" s="113">
        <v>52.301375095492745</v>
      </c>
      <c r="F18" s="115">
        <v>10954</v>
      </c>
      <c r="G18" s="114">
        <v>10997</v>
      </c>
      <c r="H18" s="114">
        <v>11108</v>
      </c>
      <c r="I18" s="114">
        <v>11064</v>
      </c>
      <c r="J18" s="140">
        <v>11094</v>
      </c>
      <c r="K18" s="114">
        <v>-140</v>
      </c>
      <c r="L18" s="116">
        <v>-1.2619433928249504</v>
      </c>
    </row>
    <row r="19" spans="1:12" s="110" customFormat="1" ht="15" customHeight="1" x14ac:dyDescent="0.2">
      <c r="A19" s="120"/>
      <c r="B19" s="119"/>
      <c r="C19" s="258" t="s">
        <v>107</v>
      </c>
      <c r="E19" s="113">
        <v>47.698624904507255</v>
      </c>
      <c r="F19" s="115">
        <v>9990</v>
      </c>
      <c r="G19" s="114">
        <v>10084</v>
      </c>
      <c r="H19" s="114">
        <v>10158</v>
      </c>
      <c r="I19" s="114">
        <v>10108</v>
      </c>
      <c r="J19" s="140">
        <v>10158</v>
      </c>
      <c r="K19" s="114">
        <v>-168</v>
      </c>
      <c r="L19" s="116">
        <v>-1.6538688718251624</v>
      </c>
    </row>
    <row r="20" spans="1:12" s="110" customFormat="1" ht="15" customHeight="1" x14ac:dyDescent="0.2">
      <c r="A20" s="120"/>
      <c r="B20" s="121" t="s">
        <v>110</v>
      </c>
      <c r="C20" s="258"/>
      <c r="E20" s="113">
        <v>23.581201300693294</v>
      </c>
      <c r="F20" s="115">
        <v>7687</v>
      </c>
      <c r="G20" s="114">
        <v>7661</v>
      </c>
      <c r="H20" s="114">
        <v>7607</v>
      </c>
      <c r="I20" s="114">
        <v>7488</v>
      </c>
      <c r="J20" s="140">
        <v>7346</v>
      </c>
      <c r="K20" s="114">
        <v>341</v>
      </c>
      <c r="L20" s="116">
        <v>4.6419820310372994</v>
      </c>
    </row>
    <row r="21" spans="1:12" s="110" customFormat="1" ht="15" customHeight="1" x14ac:dyDescent="0.2">
      <c r="A21" s="120"/>
      <c r="B21" s="119"/>
      <c r="C21" s="258" t="s">
        <v>106</v>
      </c>
      <c r="E21" s="113">
        <v>49.278001821256666</v>
      </c>
      <c r="F21" s="115">
        <v>3788</v>
      </c>
      <c r="G21" s="114">
        <v>3791</v>
      </c>
      <c r="H21" s="114">
        <v>3779</v>
      </c>
      <c r="I21" s="114">
        <v>3742</v>
      </c>
      <c r="J21" s="140">
        <v>3674</v>
      </c>
      <c r="K21" s="114">
        <v>114</v>
      </c>
      <c r="L21" s="116">
        <v>3.1028851388132823</v>
      </c>
    </row>
    <row r="22" spans="1:12" s="110" customFormat="1" ht="15" customHeight="1" x14ac:dyDescent="0.2">
      <c r="A22" s="120"/>
      <c r="B22" s="119"/>
      <c r="C22" s="258" t="s">
        <v>107</v>
      </c>
      <c r="E22" s="113">
        <v>50.721998178743334</v>
      </c>
      <c r="F22" s="115">
        <v>3899</v>
      </c>
      <c r="G22" s="114">
        <v>3870</v>
      </c>
      <c r="H22" s="114">
        <v>3828</v>
      </c>
      <c r="I22" s="114">
        <v>3746</v>
      </c>
      <c r="J22" s="140">
        <v>3672</v>
      </c>
      <c r="K22" s="114">
        <v>227</v>
      </c>
      <c r="L22" s="116">
        <v>6.181917211328976</v>
      </c>
    </row>
    <row r="23" spans="1:12" s="110" customFormat="1" ht="15" customHeight="1" x14ac:dyDescent="0.2">
      <c r="A23" s="120"/>
      <c r="B23" s="121" t="s">
        <v>111</v>
      </c>
      <c r="C23" s="258"/>
      <c r="E23" s="113">
        <v>1.1411743051720964</v>
      </c>
      <c r="F23" s="115">
        <v>372</v>
      </c>
      <c r="G23" s="114">
        <v>396</v>
      </c>
      <c r="H23" s="114">
        <v>385</v>
      </c>
      <c r="I23" s="114">
        <v>362</v>
      </c>
      <c r="J23" s="140">
        <v>337</v>
      </c>
      <c r="K23" s="114">
        <v>35</v>
      </c>
      <c r="L23" s="116">
        <v>10.385756676557863</v>
      </c>
    </row>
    <row r="24" spans="1:12" s="110" customFormat="1" ht="15" customHeight="1" x14ac:dyDescent="0.2">
      <c r="A24" s="120"/>
      <c r="B24" s="119"/>
      <c r="C24" s="258" t="s">
        <v>106</v>
      </c>
      <c r="E24" s="113">
        <v>60.215053763440864</v>
      </c>
      <c r="F24" s="115">
        <v>224</v>
      </c>
      <c r="G24" s="114">
        <v>238</v>
      </c>
      <c r="H24" s="114">
        <v>238</v>
      </c>
      <c r="I24" s="114">
        <v>220</v>
      </c>
      <c r="J24" s="140">
        <v>212</v>
      </c>
      <c r="K24" s="114">
        <v>12</v>
      </c>
      <c r="L24" s="116">
        <v>5.6603773584905657</v>
      </c>
    </row>
    <row r="25" spans="1:12" s="110" customFormat="1" ht="15" customHeight="1" x14ac:dyDescent="0.2">
      <c r="A25" s="120"/>
      <c r="B25" s="119"/>
      <c r="C25" s="258" t="s">
        <v>107</v>
      </c>
      <c r="E25" s="113">
        <v>39.784946236559136</v>
      </c>
      <c r="F25" s="115">
        <v>148</v>
      </c>
      <c r="G25" s="114">
        <v>158</v>
      </c>
      <c r="H25" s="114">
        <v>147</v>
      </c>
      <c r="I25" s="114">
        <v>142</v>
      </c>
      <c r="J25" s="140">
        <v>125</v>
      </c>
      <c r="K25" s="114">
        <v>23</v>
      </c>
      <c r="L25" s="116">
        <v>18.399999999999999</v>
      </c>
    </row>
    <row r="26" spans="1:12" s="110" customFormat="1" ht="15" customHeight="1" x14ac:dyDescent="0.2">
      <c r="A26" s="120"/>
      <c r="C26" s="121" t="s">
        <v>187</v>
      </c>
      <c r="D26" s="110" t="s">
        <v>188</v>
      </c>
      <c r="E26" s="113">
        <v>0.349714706423707</v>
      </c>
      <c r="F26" s="115">
        <v>114</v>
      </c>
      <c r="G26" s="114">
        <v>116</v>
      </c>
      <c r="H26" s="114">
        <v>116</v>
      </c>
      <c r="I26" s="114">
        <v>93</v>
      </c>
      <c r="J26" s="140">
        <v>86</v>
      </c>
      <c r="K26" s="114">
        <v>28</v>
      </c>
      <c r="L26" s="116">
        <v>32.558139534883722</v>
      </c>
    </row>
    <row r="27" spans="1:12" s="110" customFormat="1" ht="15" customHeight="1" x14ac:dyDescent="0.2">
      <c r="A27" s="120"/>
      <c r="B27" s="119"/>
      <c r="D27" s="259" t="s">
        <v>106</v>
      </c>
      <c r="E27" s="113">
        <v>48.245614035087719</v>
      </c>
      <c r="F27" s="115">
        <v>55</v>
      </c>
      <c r="G27" s="114">
        <v>58</v>
      </c>
      <c r="H27" s="114">
        <v>60</v>
      </c>
      <c r="I27" s="114">
        <v>47</v>
      </c>
      <c r="J27" s="140">
        <v>43</v>
      </c>
      <c r="K27" s="114">
        <v>12</v>
      </c>
      <c r="L27" s="116">
        <v>27.906976744186046</v>
      </c>
    </row>
    <row r="28" spans="1:12" s="110" customFormat="1" ht="15" customHeight="1" x14ac:dyDescent="0.2">
      <c r="A28" s="120"/>
      <c r="B28" s="119"/>
      <c r="D28" s="259" t="s">
        <v>107</v>
      </c>
      <c r="E28" s="113">
        <v>51.754385964912281</v>
      </c>
      <c r="F28" s="115">
        <v>59</v>
      </c>
      <c r="G28" s="114">
        <v>58</v>
      </c>
      <c r="H28" s="114">
        <v>56</v>
      </c>
      <c r="I28" s="114">
        <v>46</v>
      </c>
      <c r="J28" s="140">
        <v>43</v>
      </c>
      <c r="K28" s="114">
        <v>16</v>
      </c>
      <c r="L28" s="116">
        <v>37.209302325581397</v>
      </c>
    </row>
    <row r="29" spans="1:12" s="110" customFormat="1" ht="24.95" customHeight="1" x14ac:dyDescent="0.2">
      <c r="A29" s="604" t="s">
        <v>189</v>
      </c>
      <c r="B29" s="605"/>
      <c r="C29" s="605"/>
      <c r="D29" s="606"/>
      <c r="E29" s="113">
        <v>92.781765752500149</v>
      </c>
      <c r="F29" s="115">
        <v>30245</v>
      </c>
      <c r="G29" s="114">
        <v>30566</v>
      </c>
      <c r="H29" s="114">
        <v>30771</v>
      </c>
      <c r="I29" s="114">
        <v>30262</v>
      </c>
      <c r="J29" s="140">
        <v>30314</v>
      </c>
      <c r="K29" s="114">
        <v>-69</v>
      </c>
      <c r="L29" s="116">
        <v>-0.22761760242792109</v>
      </c>
    </row>
    <row r="30" spans="1:12" s="110" customFormat="1" ht="15" customHeight="1" x14ac:dyDescent="0.2">
      <c r="A30" s="120"/>
      <c r="B30" s="119"/>
      <c r="C30" s="258" t="s">
        <v>106</v>
      </c>
      <c r="E30" s="113">
        <v>51.820135559596629</v>
      </c>
      <c r="F30" s="115">
        <v>15673</v>
      </c>
      <c r="G30" s="114">
        <v>15848</v>
      </c>
      <c r="H30" s="114">
        <v>15983</v>
      </c>
      <c r="I30" s="114">
        <v>15711</v>
      </c>
      <c r="J30" s="140">
        <v>15756</v>
      </c>
      <c r="K30" s="114">
        <v>-83</v>
      </c>
      <c r="L30" s="116">
        <v>-0.52678344757552675</v>
      </c>
    </row>
    <row r="31" spans="1:12" s="110" customFormat="1" ht="15" customHeight="1" x14ac:dyDescent="0.2">
      <c r="A31" s="120"/>
      <c r="B31" s="119"/>
      <c r="C31" s="258" t="s">
        <v>107</v>
      </c>
      <c r="E31" s="113">
        <v>48.179864440403371</v>
      </c>
      <c r="F31" s="115">
        <v>14572</v>
      </c>
      <c r="G31" s="114">
        <v>14718</v>
      </c>
      <c r="H31" s="114">
        <v>14788</v>
      </c>
      <c r="I31" s="114">
        <v>14551</v>
      </c>
      <c r="J31" s="140">
        <v>14558</v>
      </c>
      <c r="K31" s="114">
        <v>14</v>
      </c>
      <c r="L31" s="116">
        <v>9.6167055914273936E-2</v>
      </c>
    </row>
    <row r="32" spans="1:12" s="110" customFormat="1" ht="15" customHeight="1" x14ac:dyDescent="0.2">
      <c r="A32" s="120"/>
      <c r="B32" s="119" t="s">
        <v>117</v>
      </c>
      <c r="C32" s="258"/>
      <c r="E32" s="113">
        <v>7.2059635560463828</v>
      </c>
      <c r="F32" s="115">
        <v>2349</v>
      </c>
      <c r="G32" s="114">
        <v>2282</v>
      </c>
      <c r="H32" s="114">
        <v>2293</v>
      </c>
      <c r="I32" s="114">
        <v>2232</v>
      </c>
      <c r="J32" s="140">
        <v>2202</v>
      </c>
      <c r="K32" s="114">
        <v>147</v>
      </c>
      <c r="L32" s="116">
        <v>6.6757493188010901</v>
      </c>
    </row>
    <row r="33" spans="1:12" s="110" customFormat="1" ht="15" customHeight="1" x14ac:dyDescent="0.2">
      <c r="A33" s="120"/>
      <c r="B33" s="119"/>
      <c r="C33" s="258" t="s">
        <v>106</v>
      </c>
      <c r="E33" s="113">
        <v>65.17667092379736</v>
      </c>
      <c r="F33" s="115">
        <v>1531</v>
      </c>
      <c r="G33" s="114">
        <v>1500</v>
      </c>
      <c r="H33" s="114">
        <v>1504</v>
      </c>
      <c r="I33" s="114">
        <v>1438</v>
      </c>
      <c r="J33" s="140">
        <v>1417</v>
      </c>
      <c r="K33" s="114">
        <v>114</v>
      </c>
      <c r="L33" s="116">
        <v>8.0451658433309809</v>
      </c>
    </row>
    <row r="34" spans="1:12" s="110" customFormat="1" ht="15" customHeight="1" x14ac:dyDescent="0.2">
      <c r="A34" s="120"/>
      <c r="B34" s="119"/>
      <c r="C34" s="258" t="s">
        <v>107</v>
      </c>
      <c r="E34" s="113">
        <v>34.82332907620264</v>
      </c>
      <c r="F34" s="115">
        <v>818</v>
      </c>
      <c r="G34" s="114">
        <v>782</v>
      </c>
      <c r="H34" s="114">
        <v>789</v>
      </c>
      <c r="I34" s="114">
        <v>794</v>
      </c>
      <c r="J34" s="140">
        <v>785</v>
      </c>
      <c r="K34" s="114">
        <v>33</v>
      </c>
      <c r="L34" s="116">
        <v>4.2038216560509554</v>
      </c>
    </row>
    <row r="35" spans="1:12" s="110" customFormat="1" ht="24.95" customHeight="1" x14ac:dyDescent="0.2">
      <c r="A35" s="604" t="s">
        <v>190</v>
      </c>
      <c r="B35" s="605"/>
      <c r="C35" s="605"/>
      <c r="D35" s="606"/>
      <c r="E35" s="113">
        <v>68.117675931038718</v>
      </c>
      <c r="F35" s="115">
        <v>22205</v>
      </c>
      <c r="G35" s="114">
        <v>22399</v>
      </c>
      <c r="H35" s="114">
        <v>22553</v>
      </c>
      <c r="I35" s="114">
        <v>22081</v>
      </c>
      <c r="J35" s="140">
        <v>22230</v>
      </c>
      <c r="K35" s="114">
        <v>-25</v>
      </c>
      <c r="L35" s="116">
        <v>-0.11246063877642826</v>
      </c>
    </row>
    <row r="36" spans="1:12" s="110" customFormat="1" ht="15" customHeight="1" x14ac:dyDescent="0.2">
      <c r="A36" s="120"/>
      <c r="B36" s="119"/>
      <c r="C36" s="258" t="s">
        <v>106</v>
      </c>
      <c r="E36" s="113">
        <v>70.41206935374916</v>
      </c>
      <c r="F36" s="115">
        <v>15635</v>
      </c>
      <c r="G36" s="114">
        <v>15742</v>
      </c>
      <c r="H36" s="114">
        <v>15850</v>
      </c>
      <c r="I36" s="114">
        <v>15556</v>
      </c>
      <c r="J36" s="140">
        <v>15614</v>
      </c>
      <c r="K36" s="114">
        <v>21</v>
      </c>
      <c r="L36" s="116">
        <v>0.13449468425771743</v>
      </c>
    </row>
    <row r="37" spans="1:12" s="110" customFormat="1" ht="15" customHeight="1" x14ac:dyDescent="0.2">
      <c r="A37" s="120"/>
      <c r="B37" s="119"/>
      <c r="C37" s="258" t="s">
        <v>107</v>
      </c>
      <c r="E37" s="113">
        <v>29.587930646250843</v>
      </c>
      <c r="F37" s="115">
        <v>6570</v>
      </c>
      <c r="G37" s="114">
        <v>6657</v>
      </c>
      <c r="H37" s="114">
        <v>6703</v>
      </c>
      <c r="I37" s="114">
        <v>6525</v>
      </c>
      <c r="J37" s="140">
        <v>6616</v>
      </c>
      <c r="K37" s="114">
        <v>-46</v>
      </c>
      <c r="L37" s="116">
        <v>-0.69528415961305923</v>
      </c>
    </row>
    <row r="38" spans="1:12" s="110" customFormat="1" ht="15" customHeight="1" x14ac:dyDescent="0.2">
      <c r="A38" s="120"/>
      <c r="B38" s="119" t="s">
        <v>182</v>
      </c>
      <c r="C38" s="258"/>
      <c r="E38" s="113">
        <v>31.882324068961285</v>
      </c>
      <c r="F38" s="115">
        <v>10393</v>
      </c>
      <c r="G38" s="114">
        <v>10454</v>
      </c>
      <c r="H38" s="114">
        <v>10515</v>
      </c>
      <c r="I38" s="114">
        <v>10418</v>
      </c>
      <c r="J38" s="140">
        <v>10290</v>
      </c>
      <c r="K38" s="114">
        <v>103</v>
      </c>
      <c r="L38" s="116">
        <v>1.0009718172983479</v>
      </c>
    </row>
    <row r="39" spans="1:12" s="110" customFormat="1" ht="15" customHeight="1" x14ac:dyDescent="0.2">
      <c r="A39" s="120"/>
      <c r="B39" s="119"/>
      <c r="C39" s="258" t="s">
        <v>106</v>
      </c>
      <c r="E39" s="113">
        <v>15.115943423458097</v>
      </c>
      <c r="F39" s="115">
        <v>1571</v>
      </c>
      <c r="G39" s="114">
        <v>1608</v>
      </c>
      <c r="H39" s="114">
        <v>1638</v>
      </c>
      <c r="I39" s="114">
        <v>1595</v>
      </c>
      <c r="J39" s="140">
        <v>1560</v>
      </c>
      <c r="K39" s="114">
        <v>11</v>
      </c>
      <c r="L39" s="116">
        <v>0.70512820512820518</v>
      </c>
    </row>
    <row r="40" spans="1:12" s="110" customFormat="1" ht="15" customHeight="1" x14ac:dyDescent="0.2">
      <c r="A40" s="120"/>
      <c r="B40" s="119"/>
      <c r="C40" s="258" t="s">
        <v>107</v>
      </c>
      <c r="E40" s="113">
        <v>84.884056576541909</v>
      </c>
      <c r="F40" s="115">
        <v>8822</v>
      </c>
      <c r="G40" s="114">
        <v>8846</v>
      </c>
      <c r="H40" s="114">
        <v>8877</v>
      </c>
      <c r="I40" s="114">
        <v>8823</v>
      </c>
      <c r="J40" s="140">
        <v>8730</v>
      </c>
      <c r="K40" s="114">
        <v>92</v>
      </c>
      <c r="L40" s="116">
        <v>1.0538373424971363</v>
      </c>
    </row>
    <row r="41" spans="1:12" s="110" customFormat="1" ht="24.75" customHeight="1" x14ac:dyDescent="0.2">
      <c r="A41" s="604" t="s">
        <v>517</v>
      </c>
      <c r="B41" s="605"/>
      <c r="C41" s="605"/>
      <c r="D41" s="606"/>
      <c r="E41" s="113">
        <v>5.0125774587398002</v>
      </c>
      <c r="F41" s="115">
        <v>1634</v>
      </c>
      <c r="G41" s="114">
        <v>1798</v>
      </c>
      <c r="H41" s="114">
        <v>1827</v>
      </c>
      <c r="I41" s="114">
        <v>1462</v>
      </c>
      <c r="J41" s="140">
        <v>1654</v>
      </c>
      <c r="K41" s="114">
        <v>-20</v>
      </c>
      <c r="L41" s="116">
        <v>-1.2091898428053205</v>
      </c>
    </row>
    <row r="42" spans="1:12" s="110" customFormat="1" ht="15" customHeight="1" x14ac:dyDescent="0.2">
      <c r="A42" s="120"/>
      <c r="B42" s="119"/>
      <c r="C42" s="258" t="s">
        <v>106</v>
      </c>
      <c r="E42" s="113">
        <v>63.463892288861686</v>
      </c>
      <c r="F42" s="115">
        <v>1037</v>
      </c>
      <c r="G42" s="114">
        <v>1163</v>
      </c>
      <c r="H42" s="114">
        <v>1185</v>
      </c>
      <c r="I42" s="114">
        <v>930</v>
      </c>
      <c r="J42" s="140">
        <v>1030</v>
      </c>
      <c r="K42" s="114">
        <v>7</v>
      </c>
      <c r="L42" s="116">
        <v>0.67961165048543692</v>
      </c>
    </row>
    <row r="43" spans="1:12" s="110" customFormat="1" ht="15" customHeight="1" x14ac:dyDescent="0.2">
      <c r="A43" s="123"/>
      <c r="B43" s="124"/>
      <c r="C43" s="260" t="s">
        <v>107</v>
      </c>
      <c r="D43" s="261"/>
      <c r="E43" s="125">
        <v>36.536107711138314</v>
      </c>
      <c r="F43" s="143">
        <v>597</v>
      </c>
      <c r="G43" s="144">
        <v>635</v>
      </c>
      <c r="H43" s="144">
        <v>642</v>
      </c>
      <c r="I43" s="144">
        <v>532</v>
      </c>
      <c r="J43" s="145">
        <v>624</v>
      </c>
      <c r="K43" s="144">
        <v>-27</v>
      </c>
      <c r="L43" s="146">
        <v>-4.3269230769230766</v>
      </c>
    </row>
    <row r="44" spans="1:12" s="110" customFormat="1" ht="45.75" customHeight="1" x14ac:dyDescent="0.2">
      <c r="A44" s="604" t="s">
        <v>191</v>
      </c>
      <c r="B44" s="605"/>
      <c r="C44" s="605"/>
      <c r="D44" s="606"/>
      <c r="E44" s="113">
        <v>4.1474937112706298</v>
      </c>
      <c r="F44" s="115">
        <v>1352</v>
      </c>
      <c r="G44" s="114">
        <v>1361</v>
      </c>
      <c r="H44" s="114">
        <v>1361</v>
      </c>
      <c r="I44" s="114">
        <v>1334</v>
      </c>
      <c r="J44" s="140">
        <v>1339</v>
      </c>
      <c r="K44" s="114">
        <v>13</v>
      </c>
      <c r="L44" s="116">
        <v>0.970873786407767</v>
      </c>
    </row>
    <row r="45" spans="1:12" s="110" customFormat="1" ht="15" customHeight="1" x14ac:dyDescent="0.2">
      <c r="A45" s="120"/>
      <c r="B45" s="119"/>
      <c r="C45" s="258" t="s">
        <v>106</v>
      </c>
      <c r="E45" s="113">
        <v>61.68639053254438</v>
      </c>
      <c r="F45" s="115">
        <v>834</v>
      </c>
      <c r="G45" s="114">
        <v>839</v>
      </c>
      <c r="H45" s="114">
        <v>839</v>
      </c>
      <c r="I45" s="114">
        <v>832</v>
      </c>
      <c r="J45" s="140">
        <v>834</v>
      </c>
      <c r="K45" s="114">
        <v>0</v>
      </c>
      <c r="L45" s="116">
        <v>0</v>
      </c>
    </row>
    <row r="46" spans="1:12" s="110" customFormat="1" ht="15" customHeight="1" x14ac:dyDescent="0.2">
      <c r="A46" s="123"/>
      <c r="B46" s="124"/>
      <c r="C46" s="260" t="s">
        <v>107</v>
      </c>
      <c r="D46" s="261"/>
      <c r="E46" s="125">
        <v>38.31360946745562</v>
      </c>
      <c r="F46" s="143">
        <v>518</v>
      </c>
      <c r="G46" s="144">
        <v>522</v>
      </c>
      <c r="H46" s="144">
        <v>522</v>
      </c>
      <c r="I46" s="144">
        <v>502</v>
      </c>
      <c r="J46" s="145">
        <v>505</v>
      </c>
      <c r="K46" s="144">
        <v>13</v>
      </c>
      <c r="L46" s="146">
        <v>2.5742574257425743</v>
      </c>
    </row>
    <row r="47" spans="1:12" s="110" customFormat="1" ht="39" customHeight="1" x14ac:dyDescent="0.2">
      <c r="A47" s="604" t="s">
        <v>518</v>
      </c>
      <c r="B47" s="607"/>
      <c r="C47" s="607"/>
      <c r="D47" s="608"/>
      <c r="E47" s="113">
        <v>0.26075219338609729</v>
      </c>
      <c r="F47" s="115">
        <v>85</v>
      </c>
      <c r="G47" s="114">
        <v>83</v>
      </c>
      <c r="H47" s="114">
        <v>83</v>
      </c>
      <c r="I47" s="114">
        <v>95</v>
      </c>
      <c r="J47" s="140">
        <v>106</v>
      </c>
      <c r="K47" s="114">
        <v>-21</v>
      </c>
      <c r="L47" s="116">
        <v>-19.811320754716981</v>
      </c>
    </row>
    <row r="48" spans="1:12" s="110" customFormat="1" ht="15" customHeight="1" x14ac:dyDescent="0.2">
      <c r="A48" s="120"/>
      <c r="B48" s="119"/>
      <c r="C48" s="258" t="s">
        <v>106</v>
      </c>
      <c r="E48" s="113">
        <v>42.352941176470587</v>
      </c>
      <c r="F48" s="115">
        <v>36</v>
      </c>
      <c r="G48" s="114">
        <v>33</v>
      </c>
      <c r="H48" s="114">
        <v>34</v>
      </c>
      <c r="I48" s="114">
        <v>40</v>
      </c>
      <c r="J48" s="140">
        <v>47</v>
      </c>
      <c r="K48" s="114">
        <v>-11</v>
      </c>
      <c r="L48" s="116">
        <v>-23.404255319148938</v>
      </c>
    </row>
    <row r="49" spans="1:12" s="110" customFormat="1" ht="15" customHeight="1" x14ac:dyDescent="0.2">
      <c r="A49" s="123"/>
      <c r="B49" s="124"/>
      <c r="C49" s="260" t="s">
        <v>107</v>
      </c>
      <c r="D49" s="261"/>
      <c r="E49" s="125">
        <v>57.647058823529413</v>
      </c>
      <c r="F49" s="143">
        <v>49</v>
      </c>
      <c r="G49" s="144">
        <v>50</v>
      </c>
      <c r="H49" s="144">
        <v>49</v>
      </c>
      <c r="I49" s="144">
        <v>55</v>
      </c>
      <c r="J49" s="145">
        <v>59</v>
      </c>
      <c r="K49" s="144">
        <v>-10</v>
      </c>
      <c r="L49" s="146">
        <v>-16.949152542372882</v>
      </c>
    </row>
    <row r="50" spans="1:12" s="110" customFormat="1" ht="24.95" customHeight="1" x14ac:dyDescent="0.2">
      <c r="A50" s="609" t="s">
        <v>192</v>
      </c>
      <c r="B50" s="610"/>
      <c r="C50" s="610"/>
      <c r="D50" s="611"/>
      <c r="E50" s="262">
        <v>14.046874041352231</v>
      </c>
      <c r="F50" s="263">
        <v>4579</v>
      </c>
      <c r="G50" s="264">
        <v>4790</v>
      </c>
      <c r="H50" s="264">
        <v>4809</v>
      </c>
      <c r="I50" s="264">
        <v>4456</v>
      </c>
      <c r="J50" s="265">
        <v>4549</v>
      </c>
      <c r="K50" s="263">
        <v>30</v>
      </c>
      <c r="L50" s="266">
        <v>0.65948560123103983</v>
      </c>
    </row>
    <row r="51" spans="1:12" s="110" customFormat="1" ht="15" customHeight="1" x14ac:dyDescent="0.2">
      <c r="A51" s="120"/>
      <c r="B51" s="119"/>
      <c r="C51" s="258" t="s">
        <v>106</v>
      </c>
      <c r="E51" s="113">
        <v>57.610832059401616</v>
      </c>
      <c r="F51" s="115">
        <v>2638</v>
      </c>
      <c r="G51" s="114">
        <v>2753</v>
      </c>
      <c r="H51" s="114">
        <v>2764</v>
      </c>
      <c r="I51" s="114">
        <v>2558</v>
      </c>
      <c r="J51" s="140">
        <v>2594</v>
      </c>
      <c r="K51" s="114">
        <v>44</v>
      </c>
      <c r="L51" s="116">
        <v>1.6962220508866614</v>
      </c>
    </row>
    <row r="52" spans="1:12" s="110" customFormat="1" ht="15" customHeight="1" x14ac:dyDescent="0.2">
      <c r="A52" s="120"/>
      <c r="B52" s="119"/>
      <c r="C52" s="258" t="s">
        <v>107</v>
      </c>
      <c r="E52" s="113">
        <v>42.389167940598384</v>
      </c>
      <c r="F52" s="115">
        <v>1941</v>
      </c>
      <c r="G52" s="114">
        <v>2037</v>
      </c>
      <c r="H52" s="114">
        <v>2045</v>
      </c>
      <c r="I52" s="114">
        <v>1898</v>
      </c>
      <c r="J52" s="140">
        <v>1955</v>
      </c>
      <c r="K52" s="114">
        <v>-14</v>
      </c>
      <c r="L52" s="116">
        <v>-0.71611253196930946</v>
      </c>
    </row>
    <row r="53" spans="1:12" s="110" customFormat="1" ht="15" customHeight="1" x14ac:dyDescent="0.2">
      <c r="A53" s="120"/>
      <c r="B53" s="119"/>
      <c r="C53" s="258" t="s">
        <v>187</v>
      </c>
      <c r="D53" s="110" t="s">
        <v>193</v>
      </c>
      <c r="E53" s="113">
        <v>26.119240008735531</v>
      </c>
      <c r="F53" s="115">
        <v>1196</v>
      </c>
      <c r="G53" s="114">
        <v>1360</v>
      </c>
      <c r="H53" s="114">
        <v>1372</v>
      </c>
      <c r="I53" s="114">
        <v>1064</v>
      </c>
      <c r="J53" s="140">
        <v>1164</v>
      </c>
      <c r="K53" s="114">
        <v>32</v>
      </c>
      <c r="L53" s="116">
        <v>2.7491408934707904</v>
      </c>
    </row>
    <row r="54" spans="1:12" s="110" customFormat="1" ht="15" customHeight="1" x14ac:dyDescent="0.2">
      <c r="A54" s="120"/>
      <c r="B54" s="119"/>
      <c r="D54" s="267" t="s">
        <v>194</v>
      </c>
      <c r="E54" s="113">
        <v>66.137123745819395</v>
      </c>
      <c r="F54" s="115">
        <v>791</v>
      </c>
      <c r="G54" s="114">
        <v>888</v>
      </c>
      <c r="H54" s="114">
        <v>912</v>
      </c>
      <c r="I54" s="114">
        <v>707</v>
      </c>
      <c r="J54" s="140">
        <v>754</v>
      </c>
      <c r="K54" s="114">
        <v>37</v>
      </c>
      <c r="L54" s="116">
        <v>4.9071618037135281</v>
      </c>
    </row>
    <row r="55" spans="1:12" s="110" customFormat="1" ht="15" customHeight="1" x14ac:dyDescent="0.2">
      <c r="A55" s="120"/>
      <c r="B55" s="119"/>
      <c r="D55" s="267" t="s">
        <v>195</v>
      </c>
      <c r="E55" s="113">
        <v>33.862876254180605</v>
      </c>
      <c r="F55" s="115">
        <v>405</v>
      </c>
      <c r="G55" s="114">
        <v>472</v>
      </c>
      <c r="H55" s="114">
        <v>460</v>
      </c>
      <c r="I55" s="114">
        <v>357</v>
      </c>
      <c r="J55" s="140">
        <v>410</v>
      </c>
      <c r="K55" s="114">
        <v>-5</v>
      </c>
      <c r="L55" s="116">
        <v>-1.2195121951219512</v>
      </c>
    </row>
    <row r="56" spans="1:12" s="110" customFormat="1" ht="15" customHeight="1" x14ac:dyDescent="0.2">
      <c r="A56" s="120"/>
      <c r="B56" s="119" t="s">
        <v>196</v>
      </c>
      <c r="C56" s="258"/>
      <c r="E56" s="113">
        <v>69.261917909074171</v>
      </c>
      <c r="F56" s="115">
        <v>22578</v>
      </c>
      <c r="G56" s="114">
        <v>22654</v>
      </c>
      <c r="H56" s="114">
        <v>22826</v>
      </c>
      <c r="I56" s="114">
        <v>22683</v>
      </c>
      <c r="J56" s="140">
        <v>22584</v>
      </c>
      <c r="K56" s="114">
        <v>-6</v>
      </c>
      <c r="L56" s="116">
        <v>-2.6567481402763018E-2</v>
      </c>
    </row>
    <row r="57" spans="1:12" s="110" customFormat="1" ht="15" customHeight="1" x14ac:dyDescent="0.2">
      <c r="A57" s="120"/>
      <c r="B57" s="119"/>
      <c r="C57" s="258" t="s">
        <v>106</v>
      </c>
      <c r="E57" s="113">
        <v>51.581185224554879</v>
      </c>
      <c r="F57" s="115">
        <v>11646</v>
      </c>
      <c r="G57" s="114">
        <v>11696</v>
      </c>
      <c r="H57" s="114">
        <v>11804</v>
      </c>
      <c r="I57" s="114">
        <v>11737</v>
      </c>
      <c r="J57" s="140">
        <v>11700</v>
      </c>
      <c r="K57" s="114">
        <v>-54</v>
      </c>
      <c r="L57" s="116">
        <v>-0.46153846153846156</v>
      </c>
    </row>
    <row r="58" spans="1:12" s="110" customFormat="1" ht="15" customHeight="1" x14ac:dyDescent="0.2">
      <c r="A58" s="120"/>
      <c r="B58" s="119"/>
      <c r="C58" s="258" t="s">
        <v>107</v>
      </c>
      <c r="E58" s="113">
        <v>48.418814775445121</v>
      </c>
      <c r="F58" s="115">
        <v>10932</v>
      </c>
      <c r="G58" s="114">
        <v>10958</v>
      </c>
      <c r="H58" s="114">
        <v>11022</v>
      </c>
      <c r="I58" s="114">
        <v>10946</v>
      </c>
      <c r="J58" s="140">
        <v>10884</v>
      </c>
      <c r="K58" s="114">
        <v>48</v>
      </c>
      <c r="L58" s="116">
        <v>0.44101433296582138</v>
      </c>
    </row>
    <row r="59" spans="1:12" s="110" customFormat="1" ht="15" customHeight="1" x14ac:dyDescent="0.2">
      <c r="A59" s="120"/>
      <c r="B59" s="119"/>
      <c r="C59" s="258" t="s">
        <v>105</v>
      </c>
      <c r="D59" s="110" t="s">
        <v>197</v>
      </c>
      <c r="E59" s="113">
        <v>91.757463017096285</v>
      </c>
      <c r="F59" s="115">
        <v>20717</v>
      </c>
      <c r="G59" s="114">
        <v>20792</v>
      </c>
      <c r="H59" s="114">
        <v>20948</v>
      </c>
      <c r="I59" s="114">
        <v>20820</v>
      </c>
      <c r="J59" s="140">
        <v>20742</v>
      </c>
      <c r="K59" s="114">
        <v>-25</v>
      </c>
      <c r="L59" s="116">
        <v>-0.12052839649021309</v>
      </c>
    </row>
    <row r="60" spans="1:12" s="110" customFormat="1" ht="15" customHeight="1" x14ac:dyDescent="0.2">
      <c r="A60" s="120"/>
      <c r="B60" s="119"/>
      <c r="C60" s="258"/>
      <c r="D60" s="267" t="s">
        <v>198</v>
      </c>
      <c r="E60" s="113">
        <v>49.577641550417532</v>
      </c>
      <c r="F60" s="115">
        <v>10271</v>
      </c>
      <c r="G60" s="114">
        <v>10322</v>
      </c>
      <c r="H60" s="114">
        <v>10416</v>
      </c>
      <c r="I60" s="114">
        <v>10361</v>
      </c>
      <c r="J60" s="140">
        <v>10338</v>
      </c>
      <c r="K60" s="114">
        <v>-67</v>
      </c>
      <c r="L60" s="116">
        <v>-0.64809440897659121</v>
      </c>
    </row>
    <row r="61" spans="1:12" s="110" customFormat="1" ht="15" customHeight="1" x14ac:dyDescent="0.2">
      <c r="A61" s="120"/>
      <c r="B61" s="119"/>
      <c r="C61" s="258"/>
      <c r="D61" s="267" t="s">
        <v>199</v>
      </c>
      <c r="E61" s="113">
        <v>50.422358449582468</v>
      </c>
      <c r="F61" s="115">
        <v>10446</v>
      </c>
      <c r="G61" s="114">
        <v>10470</v>
      </c>
      <c r="H61" s="114">
        <v>10532</v>
      </c>
      <c r="I61" s="114">
        <v>10459</v>
      </c>
      <c r="J61" s="140">
        <v>10404</v>
      </c>
      <c r="K61" s="114">
        <v>42</v>
      </c>
      <c r="L61" s="116">
        <v>0.40369088811995385</v>
      </c>
    </row>
    <row r="62" spans="1:12" s="110" customFormat="1" ht="15" customHeight="1" x14ac:dyDescent="0.2">
      <c r="A62" s="120"/>
      <c r="B62" s="119"/>
      <c r="C62" s="258"/>
      <c r="D62" s="258" t="s">
        <v>200</v>
      </c>
      <c r="E62" s="113">
        <v>8.2425369829037116</v>
      </c>
      <c r="F62" s="115">
        <v>1861</v>
      </c>
      <c r="G62" s="114">
        <v>1862</v>
      </c>
      <c r="H62" s="114">
        <v>1878</v>
      </c>
      <c r="I62" s="114">
        <v>1863</v>
      </c>
      <c r="J62" s="140">
        <v>1842</v>
      </c>
      <c r="K62" s="114">
        <v>19</v>
      </c>
      <c r="L62" s="116">
        <v>1.0314875135722041</v>
      </c>
    </row>
    <row r="63" spans="1:12" s="110" customFormat="1" ht="15" customHeight="1" x14ac:dyDescent="0.2">
      <c r="A63" s="120"/>
      <c r="B63" s="119"/>
      <c r="C63" s="258"/>
      <c r="D63" s="267" t="s">
        <v>198</v>
      </c>
      <c r="E63" s="113">
        <v>73.885008060182699</v>
      </c>
      <c r="F63" s="115">
        <v>1375</v>
      </c>
      <c r="G63" s="114">
        <v>1374</v>
      </c>
      <c r="H63" s="114">
        <v>1388</v>
      </c>
      <c r="I63" s="114">
        <v>1376</v>
      </c>
      <c r="J63" s="140">
        <v>1362</v>
      </c>
      <c r="K63" s="114">
        <v>13</v>
      </c>
      <c r="L63" s="116">
        <v>0.95447870778267252</v>
      </c>
    </row>
    <row r="64" spans="1:12" s="110" customFormat="1" ht="15" customHeight="1" x14ac:dyDescent="0.2">
      <c r="A64" s="120"/>
      <c r="B64" s="119"/>
      <c r="C64" s="258"/>
      <c r="D64" s="267" t="s">
        <v>199</v>
      </c>
      <c r="E64" s="113">
        <v>26.114991939817301</v>
      </c>
      <c r="F64" s="115">
        <v>486</v>
      </c>
      <c r="G64" s="114">
        <v>488</v>
      </c>
      <c r="H64" s="114">
        <v>490</v>
      </c>
      <c r="I64" s="114">
        <v>487</v>
      </c>
      <c r="J64" s="140">
        <v>480</v>
      </c>
      <c r="K64" s="114">
        <v>6</v>
      </c>
      <c r="L64" s="116">
        <v>1.25</v>
      </c>
    </row>
    <row r="65" spans="1:12" s="110" customFormat="1" ht="15" customHeight="1" x14ac:dyDescent="0.2">
      <c r="A65" s="120"/>
      <c r="B65" s="119" t="s">
        <v>201</v>
      </c>
      <c r="C65" s="258"/>
      <c r="E65" s="113">
        <v>9.1171237499233087</v>
      </c>
      <c r="F65" s="115">
        <v>2972</v>
      </c>
      <c r="G65" s="114">
        <v>2962</v>
      </c>
      <c r="H65" s="114">
        <v>2944</v>
      </c>
      <c r="I65" s="114">
        <v>2892</v>
      </c>
      <c r="J65" s="140">
        <v>2893</v>
      </c>
      <c r="K65" s="114">
        <v>79</v>
      </c>
      <c r="L65" s="116">
        <v>2.7307293466989284</v>
      </c>
    </row>
    <row r="66" spans="1:12" s="110" customFormat="1" ht="15" customHeight="1" x14ac:dyDescent="0.2">
      <c r="A66" s="120"/>
      <c r="B66" s="119"/>
      <c r="C66" s="258" t="s">
        <v>106</v>
      </c>
      <c r="E66" s="113">
        <v>50.100942126514134</v>
      </c>
      <c r="F66" s="115">
        <v>1489</v>
      </c>
      <c r="G66" s="114">
        <v>1503</v>
      </c>
      <c r="H66" s="114">
        <v>1496</v>
      </c>
      <c r="I66" s="114">
        <v>1469</v>
      </c>
      <c r="J66" s="140">
        <v>1475</v>
      </c>
      <c r="K66" s="114">
        <v>14</v>
      </c>
      <c r="L66" s="116">
        <v>0.94915254237288138</v>
      </c>
    </row>
    <row r="67" spans="1:12" s="110" customFormat="1" ht="15" customHeight="1" x14ac:dyDescent="0.2">
      <c r="A67" s="120"/>
      <c r="B67" s="119"/>
      <c r="C67" s="258" t="s">
        <v>107</v>
      </c>
      <c r="E67" s="113">
        <v>49.899057873485866</v>
      </c>
      <c r="F67" s="115">
        <v>1483</v>
      </c>
      <c r="G67" s="114">
        <v>1459</v>
      </c>
      <c r="H67" s="114">
        <v>1448</v>
      </c>
      <c r="I67" s="114">
        <v>1423</v>
      </c>
      <c r="J67" s="140">
        <v>1418</v>
      </c>
      <c r="K67" s="114">
        <v>65</v>
      </c>
      <c r="L67" s="116">
        <v>4.58392101551481</v>
      </c>
    </row>
    <row r="68" spans="1:12" s="110" customFormat="1" ht="15" customHeight="1" x14ac:dyDescent="0.2">
      <c r="A68" s="120"/>
      <c r="B68" s="119"/>
      <c r="C68" s="258" t="s">
        <v>105</v>
      </c>
      <c r="D68" s="110" t="s">
        <v>202</v>
      </c>
      <c r="E68" s="113">
        <v>23.553162853297444</v>
      </c>
      <c r="F68" s="115">
        <v>700</v>
      </c>
      <c r="G68" s="114">
        <v>691</v>
      </c>
      <c r="H68" s="114">
        <v>665</v>
      </c>
      <c r="I68" s="114">
        <v>638</v>
      </c>
      <c r="J68" s="140">
        <v>619</v>
      </c>
      <c r="K68" s="114">
        <v>81</v>
      </c>
      <c r="L68" s="116">
        <v>13.08562197092084</v>
      </c>
    </row>
    <row r="69" spans="1:12" s="110" customFormat="1" ht="15" customHeight="1" x14ac:dyDescent="0.2">
      <c r="A69" s="120"/>
      <c r="B69" s="119"/>
      <c r="C69" s="258"/>
      <c r="D69" s="267" t="s">
        <v>198</v>
      </c>
      <c r="E69" s="113">
        <v>47.142857142857146</v>
      </c>
      <c r="F69" s="115">
        <v>330</v>
      </c>
      <c r="G69" s="114">
        <v>326</v>
      </c>
      <c r="H69" s="114">
        <v>312</v>
      </c>
      <c r="I69" s="114">
        <v>296</v>
      </c>
      <c r="J69" s="140">
        <v>289</v>
      </c>
      <c r="K69" s="114">
        <v>41</v>
      </c>
      <c r="L69" s="116">
        <v>14.186851211072664</v>
      </c>
    </row>
    <row r="70" spans="1:12" s="110" customFormat="1" ht="15" customHeight="1" x14ac:dyDescent="0.2">
      <c r="A70" s="120"/>
      <c r="B70" s="119"/>
      <c r="C70" s="258"/>
      <c r="D70" s="267" t="s">
        <v>199</v>
      </c>
      <c r="E70" s="113">
        <v>52.857142857142854</v>
      </c>
      <c r="F70" s="115">
        <v>370</v>
      </c>
      <c r="G70" s="114">
        <v>365</v>
      </c>
      <c r="H70" s="114">
        <v>353</v>
      </c>
      <c r="I70" s="114">
        <v>342</v>
      </c>
      <c r="J70" s="140">
        <v>330</v>
      </c>
      <c r="K70" s="114">
        <v>40</v>
      </c>
      <c r="L70" s="116">
        <v>12.121212121212121</v>
      </c>
    </row>
    <row r="71" spans="1:12" s="110" customFormat="1" ht="15" customHeight="1" x14ac:dyDescent="0.2">
      <c r="A71" s="120"/>
      <c r="B71" s="119"/>
      <c r="C71" s="258"/>
      <c r="D71" s="110" t="s">
        <v>203</v>
      </c>
      <c r="E71" s="113">
        <v>71.332436069986542</v>
      </c>
      <c r="F71" s="115">
        <v>2120</v>
      </c>
      <c r="G71" s="114">
        <v>2114</v>
      </c>
      <c r="H71" s="114">
        <v>2122</v>
      </c>
      <c r="I71" s="114">
        <v>2103</v>
      </c>
      <c r="J71" s="140">
        <v>2126</v>
      </c>
      <c r="K71" s="114">
        <v>-6</v>
      </c>
      <c r="L71" s="116">
        <v>-0.28222013170272814</v>
      </c>
    </row>
    <row r="72" spans="1:12" s="110" customFormat="1" ht="15" customHeight="1" x14ac:dyDescent="0.2">
      <c r="A72" s="120"/>
      <c r="B72" s="119"/>
      <c r="C72" s="258"/>
      <c r="D72" s="267" t="s">
        <v>198</v>
      </c>
      <c r="E72" s="113">
        <v>50.377358490566039</v>
      </c>
      <c r="F72" s="115">
        <v>1068</v>
      </c>
      <c r="G72" s="114">
        <v>1082</v>
      </c>
      <c r="H72" s="114">
        <v>1089</v>
      </c>
      <c r="I72" s="114">
        <v>1082</v>
      </c>
      <c r="J72" s="140">
        <v>1095</v>
      </c>
      <c r="K72" s="114">
        <v>-27</v>
      </c>
      <c r="L72" s="116">
        <v>-2.4657534246575343</v>
      </c>
    </row>
    <row r="73" spans="1:12" s="110" customFormat="1" ht="15" customHeight="1" x14ac:dyDescent="0.2">
      <c r="A73" s="120"/>
      <c r="B73" s="119"/>
      <c r="C73" s="258"/>
      <c r="D73" s="267" t="s">
        <v>199</v>
      </c>
      <c r="E73" s="113">
        <v>49.622641509433961</v>
      </c>
      <c r="F73" s="115">
        <v>1052</v>
      </c>
      <c r="G73" s="114">
        <v>1032</v>
      </c>
      <c r="H73" s="114">
        <v>1033</v>
      </c>
      <c r="I73" s="114">
        <v>1021</v>
      </c>
      <c r="J73" s="140">
        <v>1031</v>
      </c>
      <c r="K73" s="114">
        <v>21</v>
      </c>
      <c r="L73" s="116">
        <v>2.0368574199806013</v>
      </c>
    </row>
    <row r="74" spans="1:12" s="110" customFormat="1" ht="15" customHeight="1" x14ac:dyDescent="0.2">
      <c r="A74" s="120"/>
      <c r="B74" s="119"/>
      <c r="C74" s="258"/>
      <c r="D74" s="110" t="s">
        <v>204</v>
      </c>
      <c r="E74" s="113">
        <v>5.1144010767160157</v>
      </c>
      <c r="F74" s="115">
        <v>152</v>
      </c>
      <c r="G74" s="114">
        <v>157</v>
      </c>
      <c r="H74" s="114">
        <v>157</v>
      </c>
      <c r="I74" s="114">
        <v>151</v>
      </c>
      <c r="J74" s="140">
        <v>148</v>
      </c>
      <c r="K74" s="114">
        <v>4</v>
      </c>
      <c r="L74" s="116">
        <v>2.7027027027027026</v>
      </c>
    </row>
    <row r="75" spans="1:12" s="110" customFormat="1" ht="15" customHeight="1" x14ac:dyDescent="0.2">
      <c r="A75" s="120"/>
      <c r="B75" s="119"/>
      <c r="C75" s="258"/>
      <c r="D75" s="267" t="s">
        <v>198</v>
      </c>
      <c r="E75" s="113">
        <v>59.868421052631582</v>
      </c>
      <c r="F75" s="115">
        <v>91</v>
      </c>
      <c r="G75" s="114">
        <v>95</v>
      </c>
      <c r="H75" s="114">
        <v>95</v>
      </c>
      <c r="I75" s="114">
        <v>91</v>
      </c>
      <c r="J75" s="140">
        <v>91</v>
      </c>
      <c r="K75" s="114">
        <v>0</v>
      </c>
      <c r="L75" s="116">
        <v>0</v>
      </c>
    </row>
    <row r="76" spans="1:12" s="110" customFormat="1" ht="15" customHeight="1" x14ac:dyDescent="0.2">
      <c r="A76" s="120"/>
      <c r="B76" s="119"/>
      <c r="C76" s="258"/>
      <c r="D76" s="267" t="s">
        <v>199</v>
      </c>
      <c r="E76" s="113">
        <v>40.131578947368418</v>
      </c>
      <c r="F76" s="115">
        <v>61</v>
      </c>
      <c r="G76" s="114">
        <v>62</v>
      </c>
      <c r="H76" s="114">
        <v>62</v>
      </c>
      <c r="I76" s="114">
        <v>60</v>
      </c>
      <c r="J76" s="140">
        <v>57</v>
      </c>
      <c r="K76" s="114">
        <v>4</v>
      </c>
      <c r="L76" s="116">
        <v>7.0175438596491224</v>
      </c>
    </row>
    <row r="77" spans="1:12" s="110" customFormat="1" ht="15" customHeight="1" x14ac:dyDescent="0.2">
      <c r="A77" s="534"/>
      <c r="B77" s="119" t="s">
        <v>205</v>
      </c>
      <c r="C77" s="268"/>
      <c r="D77" s="182"/>
      <c r="E77" s="113">
        <v>7.5740842996502851</v>
      </c>
      <c r="F77" s="115">
        <v>2469</v>
      </c>
      <c r="G77" s="114">
        <v>2447</v>
      </c>
      <c r="H77" s="114">
        <v>2489</v>
      </c>
      <c r="I77" s="114">
        <v>2468</v>
      </c>
      <c r="J77" s="140">
        <v>2494</v>
      </c>
      <c r="K77" s="114">
        <v>-25</v>
      </c>
      <c r="L77" s="116">
        <v>-1.0024057738572574</v>
      </c>
    </row>
    <row r="78" spans="1:12" s="110" customFormat="1" ht="15" customHeight="1" x14ac:dyDescent="0.2">
      <c r="A78" s="120"/>
      <c r="B78" s="119"/>
      <c r="C78" s="268" t="s">
        <v>106</v>
      </c>
      <c r="D78" s="182"/>
      <c r="E78" s="113">
        <v>58.039692183070066</v>
      </c>
      <c r="F78" s="115">
        <v>1433</v>
      </c>
      <c r="G78" s="114">
        <v>1398</v>
      </c>
      <c r="H78" s="114">
        <v>1424</v>
      </c>
      <c r="I78" s="114">
        <v>1387</v>
      </c>
      <c r="J78" s="140">
        <v>1405</v>
      </c>
      <c r="K78" s="114">
        <v>28</v>
      </c>
      <c r="L78" s="116">
        <v>1.9928825622775801</v>
      </c>
    </row>
    <row r="79" spans="1:12" s="110" customFormat="1" ht="15" customHeight="1" x14ac:dyDescent="0.2">
      <c r="A79" s="123"/>
      <c r="B79" s="124"/>
      <c r="C79" s="260" t="s">
        <v>107</v>
      </c>
      <c r="D79" s="261"/>
      <c r="E79" s="125">
        <v>41.960307816929934</v>
      </c>
      <c r="F79" s="143">
        <v>1036</v>
      </c>
      <c r="G79" s="144">
        <v>1049</v>
      </c>
      <c r="H79" s="144">
        <v>1065</v>
      </c>
      <c r="I79" s="144">
        <v>1081</v>
      </c>
      <c r="J79" s="145">
        <v>1089</v>
      </c>
      <c r="K79" s="144">
        <v>-53</v>
      </c>
      <c r="L79" s="146">
        <v>-4.8668503213957761</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32598</v>
      </c>
      <c r="E11" s="114">
        <v>32853</v>
      </c>
      <c r="F11" s="114">
        <v>33068</v>
      </c>
      <c r="G11" s="114">
        <v>32499</v>
      </c>
      <c r="H11" s="140">
        <v>32520</v>
      </c>
      <c r="I11" s="115">
        <v>78</v>
      </c>
      <c r="J11" s="116">
        <v>0.23985239852398524</v>
      </c>
    </row>
    <row r="12" spans="1:15" s="110" customFormat="1" ht="24.95" customHeight="1" x14ac:dyDescent="0.2">
      <c r="A12" s="193" t="s">
        <v>132</v>
      </c>
      <c r="B12" s="194" t="s">
        <v>133</v>
      </c>
      <c r="C12" s="113">
        <v>1.2884226026136574</v>
      </c>
      <c r="D12" s="115">
        <v>420</v>
      </c>
      <c r="E12" s="114">
        <v>416</v>
      </c>
      <c r="F12" s="114">
        <v>441</v>
      </c>
      <c r="G12" s="114">
        <v>439</v>
      </c>
      <c r="H12" s="140">
        <v>418</v>
      </c>
      <c r="I12" s="115">
        <v>2</v>
      </c>
      <c r="J12" s="116">
        <v>0.4784688995215311</v>
      </c>
    </row>
    <row r="13" spans="1:15" s="110" customFormat="1" ht="24.95" customHeight="1" x14ac:dyDescent="0.2">
      <c r="A13" s="193" t="s">
        <v>134</v>
      </c>
      <c r="B13" s="199" t="s">
        <v>214</v>
      </c>
      <c r="C13" s="113">
        <v>1.497024357322535</v>
      </c>
      <c r="D13" s="115">
        <v>488</v>
      </c>
      <c r="E13" s="114">
        <v>488</v>
      </c>
      <c r="F13" s="114">
        <v>485</v>
      </c>
      <c r="G13" s="114">
        <v>468</v>
      </c>
      <c r="H13" s="140">
        <v>464</v>
      </c>
      <c r="I13" s="115">
        <v>24</v>
      </c>
      <c r="J13" s="116">
        <v>5.1724137931034484</v>
      </c>
    </row>
    <row r="14" spans="1:15" s="287" customFormat="1" ht="24" customHeight="1" x14ac:dyDescent="0.2">
      <c r="A14" s="193" t="s">
        <v>215</v>
      </c>
      <c r="B14" s="199" t="s">
        <v>137</v>
      </c>
      <c r="C14" s="113">
        <v>26.446407755076997</v>
      </c>
      <c r="D14" s="115">
        <v>8621</v>
      </c>
      <c r="E14" s="114">
        <v>8743</v>
      </c>
      <c r="F14" s="114">
        <v>8826</v>
      </c>
      <c r="G14" s="114">
        <v>8761</v>
      </c>
      <c r="H14" s="140">
        <v>8823</v>
      </c>
      <c r="I14" s="115">
        <v>-202</v>
      </c>
      <c r="J14" s="116">
        <v>-2.2894707015754276</v>
      </c>
      <c r="K14" s="110"/>
      <c r="L14" s="110"/>
      <c r="M14" s="110"/>
      <c r="N14" s="110"/>
      <c r="O14" s="110"/>
    </row>
    <row r="15" spans="1:15" s="110" customFormat="1" ht="24.75" customHeight="1" x14ac:dyDescent="0.2">
      <c r="A15" s="193" t="s">
        <v>216</v>
      </c>
      <c r="B15" s="199" t="s">
        <v>217</v>
      </c>
      <c r="C15" s="113">
        <v>4.4603963433339473</v>
      </c>
      <c r="D15" s="115">
        <v>1454</v>
      </c>
      <c r="E15" s="114">
        <v>1485</v>
      </c>
      <c r="F15" s="114">
        <v>1517</v>
      </c>
      <c r="G15" s="114">
        <v>1540</v>
      </c>
      <c r="H15" s="140">
        <v>1567</v>
      </c>
      <c r="I15" s="115">
        <v>-113</v>
      </c>
      <c r="J15" s="116">
        <v>-7.211231652839821</v>
      </c>
    </row>
    <row r="16" spans="1:15" s="287" customFormat="1" ht="24.95" customHeight="1" x14ac:dyDescent="0.2">
      <c r="A16" s="193" t="s">
        <v>218</v>
      </c>
      <c r="B16" s="199" t="s">
        <v>141</v>
      </c>
      <c r="C16" s="113">
        <v>14.230934413154181</v>
      </c>
      <c r="D16" s="115">
        <v>4639</v>
      </c>
      <c r="E16" s="114">
        <v>4701</v>
      </c>
      <c r="F16" s="114">
        <v>4746</v>
      </c>
      <c r="G16" s="114">
        <v>4686</v>
      </c>
      <c r="H16" s="140">
        <v>4721</v>
      </c>
      <c r="I16" s="115">
        <v>-82</v>
      </c>
      <c r="J16" s="116">
        <v>-1.7369201440372803</v>
      </c>
      <c r="K16" s="110"/>
      <c r="L16" s="110"/>
      <c r="M16" s="110"/>
      <c r="N16" s="110"/>
      <c r="O16" s="110"/>
    </row>
    <row r="17" spans="1:15" s="110" customFormat="1" ht="24.95" customHeight="1" x14ac:dyDescent="0.2">
      <c r="A17" s="193" t="s">
        <v>219</v>
      </c>
      <c r="B17" s="199" t="s">
        <v>220</v>
      </c>
      <c r="C17" s="113">
        <v>7.7550769985888701</v>
      </c>
      <c r="D17" s="115">
        <v>2528</v>
      </c>
      <c r="E17" s="114">
        <v>2557</v>
      </c>
      <c r="F17" s="114">
        <v>2563</v>
      </c>
      <c r="G17" s="114">
        <v>2535</v>
      </c>
      <c r="H17" s="140">
        <v>2535</v>
      </c>
      <c r="I17" s="115">
        <v>-7</v>
      </c>
      <c r="J17" s="116">
        <v>-0.27613412228796846</v>
      </c>
    </row>
    <row r="18" spans="1:15" s="287" customFormat="1" ht="24.95" customHeight="1" x14ac:dyDescent="0.2">
      <c r="A18" s="201" t="s">
        <v>144</v>
      </c>
      <c r="B18" s="202" t="s">
        <v>145</v>
      </c>
      <c r="C18" s="113">
        <v>7.0924596601018468</v>
      </c>
      <c r="D18" s="115">
        <v>2312</v>
      </c>
      <c r="E18" s="114">
        <v>2254</v>
      </c>
      <c r="F18" s="114">
        <v>2337</v>
      </c>
      <c r="G18" s="114">
        <v>2227</v>
      </c>
      <c r="H18" s="140">
        <v>2171</v>
      </c>
      <c r="I18" s="115">
        <v>141</v>
      </c>
      <c r="J18" s="116">
        <v>6.4947029018885303</v>
      </c>
      <c r="K18" s="110"/>
      <c r="L18" s="110"/>
      <c r="M18" s="110"/>
      <c r="N18" s="110"/>
      <c r="O18" s="110"/>
    </row>
    <row r="19" spans="1:15" s="110" customFormat="1" ht="24.95" customHeight="1" x14ac:dyDescent="0.2">
      <c r="A19" s="193" t="s">
        <v>146</v>
      </c>
      <c r="B19" s="199" t="s">
        <v>147</v>
      </c>
      <c r="C19" s="113">
        <v>13.789189520829499</v>
      </c>
      <c r="D19" s="115">
        <v>4495</v>
      </c>
      <c r="E19" s="114">
        <v>4530</v>
      </c>
      <c r="F19" s="114">
        <v>4551</v>
      </c>
      <c r="G19" s="114">
        <v>4446</v>
      </c>
      <c r="H19" s="140">
        <v>4467</v>
      </c>
      <c r="I19" s="115">
        <v>28</v>
      </c>
      <c r="J19" s="116">
        <v>0.62681889411237968</v>
      </c>
    </row>
    <row r="20" spans="1:15" s="287" customFormat="1" ht="24.95" customHeight="1" x14ac:dyDescent="0.2">
      <c r="A20" s="193" t="s">
        <v>148</v>
      </c>
      <c r="B20" s="199" t="s">
        <v>149</v>
      </c>
      <c r="C20" s="113">
        <v>2.9204245659242898</v>
      </c>
      <c r="D20" s="115">
        <v>952</v>
      </c>
      <c r="E20" s="114">
        <v>977</v>
      </c>
      <c r="F20" s="114">
        <v>961</v>
      </c>
      <c r="G20" s="114">
        <v>939</v>
      </c>
      <c r="H20" s="140">
        <v>947</v>
      </c>
      <c r="I20" s="115">
        <v>5</v>
      </c>
      <c r="J20" s="116">
        <v>0.52798310454065467</v>
      </c>
      <c r="K20" s="110"/>
      <c r="L20" s="110"/>
      <c r="M20" s="110"/>
      <c r="N20" s="110"/>
      <c r="O20" s="110"/>
    </row>
    <row r="21" spans="1:15" s="110" customFormat="1" ht="24.95" customHeight="1" x14ac:dyDescent="0.2">
      <c r="A21" s="201" t="s">
        <v>150</v>
      </c>
      <c r="B21" s="202" t="s">
        <v>151</v>
      </c>
      <c r="C21" s="113">
        <v>2.9204245659242898</v>
      </c>
      <c r="D21" s="115">
        <v>952</v>
      </c>
      <c r="E21" s="114">
        <v>967</v>
      </c>
      <c r="F21" s="114">
        <v>979</v>
      </c>
      <c r="G21" s="114">
        <v>972</v>
      </c>
      <c r="H21" s="140">
        <v>996</v>
      </c>
      <c r="I21" s="115">
        <v>-44</v>
      </c>
      <c r="J21" s="116">
        <v>-4.4176706827309236</v>
      </c>
    </row>
    <row r="22" spans="1:15" s="110" customFormat="1" ht="24.95" customHeight="1" x14ac:dyDescent="0.2">
      <c r="A22" s="201" t="s">
        <v>152</v>
      </c>
      <c r="B22" s="199" t="s">
        <v>153</v>
      </c>
      <c r="C22" s="113">
        <v>0.73624148720780414</v>
      </c>
      <c r="D22" s="115">
        <v>240</v>
      </c>
      <c r="E22" s="114">
        <v>241</v>
      </c>
      <c r="F22" s="114">
        <v>249</v>
      </c>
      <c r="G22" s="114">
        <v>244</v>
      </c>
      <c r="H22" s="140">
        <v>247</v>
      </c>
      <c r="I22" s="115">
        <v>-7</v>
      </c>
      <c r="J22" s="116">
        <v>-2.834008097165992</v>
      </c>
    </row>
    <row r="23" spans="1:15" s="110" customFormat="1" ht="24.95" customHeight="1" x14ac:dyDescent="0.2">
      <c r="A23" s="193" t="s">
        <v>154</v>
      </c>
      <c r="B23" s="199" t="s">
        <v>155</v>
      </c>
      <c r="C23" s="113">
        <v>2.2823486103441928</v>
      </c>
      <c r="D23" s="115">
        <v>744</v>
      </c>
      <c r="E23" s="114">
        <v>749</v>
      </c>
      <c r="F23" s="114">
        <v>756</v>
      </c>
      <c r="G23" s="114">
        <v>739</v>
      </c>
      <c r="H23" s="140">
        <v>745</v>
      </c>
      <c r="I23" s="115">
        <v>-1</v>
      </c>
      <c r="J23" s="116">
        <v>-0.13422818791946309</v>
      </c>
    </row>
    <row r="24" spans="1:15" s="110" customFormat="1" ht="24.95" customHeight="1" x14ac:dyDescent="0.2">
      <c r="A24" s="193" t="s">
        <v>156</v>
      </c>
      <c r="B24" s="199" t="s">
        <v>221</v>
      </c>
      <c r="C24" s="113">
        <v>2.9848456960549727</v>
      </c>
      <c r="D24" s="115">
        <v>973</v>
      </c>
      <c r="E24" s="114">
        <v>978</v>
      </c>
      <c r="F24" s="114">
        <v>999</v>
      </c>
      <c r="G24" s="114">
        <v>980</v>
      </c>
      <c r="H24" s="140">
        <v>968</v>
      </c>
      <c r="I24" s="115">
        <v>5</v>
      </c>
      <c r="J24" s="116">
        <v>0.51652892561983466</v>
      </c>
    </row>
    <row r="25" spans="1:15" s="110" customFormat="1" ht="24.95" customHeight="1" x14ac:dyDescent="0.2">
      <c r="A25" s="193" t="s">
        <v>222</v>
      </c>
      <c r="B25" s="204" t="s">
        <v>159</v>
      </c>
      <c r="C25" s="113">
        <v>2.5369654580035585</v>
      </c>
      <c r="D25" s="115">
        <v>827</v>
      </c>
      <c r="E25" s="114">
        <v>836</v>
      </c>
      <c r="F25" s="114">
        <v>841</v>
      </c>
      <c r="G25" s="114">
        <v>824</v>
      </c>
      <c r="H25" s="140">
        <v>805</v>
      </c>
      <c r="I25" s="115">
        <v>22</v>
      </c>
      <c r="J25" s="116">
        <v>2.7329192546583849</v>
      </c>
    </row>
    <row r="26" spans="1:15" s="110" customFormat="1" ht="24.95" customHeight="1" x14ac:dyDescent="0.2">
      <c r="A26" s="201">
        <v>782.78300000000002</v>
      </c>
      <c r="B26" s="203" t="s">
        <v>160</v>
      </c>
      <c r="C26" s="113">
        <v>0.42640652800785322</v>
      </c>
      <c r="D26" s="115">
        <v>139</v>
      </c>
      <c r="E26" s="114">
        <v>155</v>
      </c>
      <c r="F26" s="114">
        <v>171</v>
      </c>
      <c r="G26" s="114">
        <v>148</v>
      </c>
      <c r="H26" s="140">
        <v>168</v>
      </c>
      <c r="I26" s="115">
        <v>-29</v>
      </c>
      <c r="J26" s="116">
        <v>-17.261904761904763</v>
      </c>
    </row>
    <row r="27" spans="1:15" s="110" customFormat="1" ht="24.95" customHeight="1" x14ac:dyDescent="0.2">
      <c r="A27" s="193" t="s">
        <v>161</v>
      </c>
      <c r="B27" s="199" t="s">
        <v>223</v>
      </c>
      <c r="C27" s="113">
        <v>6.9513467083870175</v>
      </c>
      <c r="D27" s="115">
        <v>2266</v>
      </c>
      <c r="E27" s="114">
        <v>2257</v>
      </c>
      <c r="F27" s="114">
        <v>2244</v>
      </c>
      <c r="G27" s="114">
        <v>2211</v>
      </c>
      <c r="H27" s="140">
        <v>2145</v>
      </c>
      <c r="I27" s="115">
        <v>121</v>
      </c>
      <c r="J27" s="116">
        <v>5.6410256410256414</v>
      </c>
    </row>
    <row r="28" spans="1:15" s="110" customFormat="1" ht="24.95" customHeight="1" x14ac:dyDescent="0.2">
      <c r="A28" s="193" t="s">
        <v>163</v>
      </c>
      <c r="B28" s="199" t="s">
        <v>164</v>
      </c>
      <c r="C28" s="113">
        <v>2.2946193017976562</v>
      </c>
      <c r="D28" s="115">
        <v>748</v>
      </c>
      <c r="E28" s="114">
        <v>728</v>
      </c>
      <c r="F28" s="114">
        <v>726</v>
      </c>
      <c r="G28" s="114">
        <v>720</v>
      </c>
      <c r="H28" s="140">
        <v>737</v>
      </c>
      <c r="I28" s="115">
        <v>11</v>
      </c>
      <c r="J28" s="116">
        <v>1.4925373134328359</v>
      </c>
    </row>
    <row r="29" spans="1:15" s="110" customFormat="1" ht="24.95" customHeight="1" x14ac:dyDescent="0.2">
      <c r="A29" s="193">
        <v>86</v>
      </c>
      <c r="B29" s="199" t="s">
        <v>165</v>
      </c>
      <c r="C29" s="113">
        <v>8.3041904411313574</v>
      </c>
      <c r="D29" s="115">
        <v>2707</v>
      </c>
      <c r="E29" s="114">
        <v>2719</v>
      </c>
      <c r="F29" s="114">
        <v>2714</v>
      </c>
      <c r="G29" s="114">
        <v>2668</v>
      </c>
      <c r="H29" s="140">
        <v>2709</v>
      </c>
      <c r="I29" s="115">
        <v>-2</v>
      </c>
      <c r="J29" s="116">
        <v>-7.3827980804724996E-2</v>
      </c>
    </row>
    <row r="30" spans="1:15" s="110" customFormat="1" ht="24.95" customHeight="1" x14ac:dyDescent="0.2">
      <c r="A30" s="193">
        <v>87.88</v>
      </c>
      <c r="B30" s="204" t="s">
        <v>166</v>
      </c>
      <c r="C30" s="113">
        <v>14.589852138167986</v>
      </c>
      <c r="D30" s="115">
        <v>4756</v>
      </c>
      <c r="E30" s="114">
        <v>4829</v>
      </c>
      <c r="F30" s="114">
        <v>4798</v>
      </c>
      <c r="G30" s="114">
        <v>4745</v>
      </c>
      <c r="H30" s="140">
        <v>4737</v>
      </c>
      <c r="I30" s="115">
        <v>19</v>
      </c>
      <c r="J30" s="116">
        <v>0.4010977411864049</v>
      </c>
    </row>
    <row r="31" spans="1:15" s="110" customFormat="1" ht="24.95" customHeight="1" x14ac:dyDescent="0.2">
      <c r="A31" s="193" t="s">
        <v>167</v>
      </c>
      <c r="B31" s="199" t="s">
        <v>168</v>
      </c>
      <c r="C31" s="113">
        <v>2.9388306031044849</v>
      </c>
      <c r="D31" s="115">
        <v>958</v>
      </c>
      <c r="E31" s="114">
        <v>986</v>
      </c>
      <c r="F31" s="114">
        <v>990</v>
      </c>
      <c r="G31" s="114">
        <v>968</v>
      </c>
      <c r="H31" s="140">
        <v>973</v>
      </c>
      <c r="I31" s="115">
        <v>-15</v>
      </c>
      <c r="J31" s="116">
        <v>-1.5416238437821173</v>
      </c>
    </row>
    <row r="32" spans="1:15" s="110" customFormat="1" ht="24.95" customHeight="1" x14ac:dyDescent="0.2">
      <c r="A32" s="193"/>
      <c r="B32" s="288" t="s">
        <v>224</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1.2884226026136574</v>
      </c>
      <c r="D34" s="115">
        <v>420</v>
      </c>
      <c r="E34" s="114">
        <v>416</v>
      </c>
      <c r="F34" s="114">
        <v>441</v>
      </c>
      <c r="G34" s="114">
        <v>439</v>
      </c>
      <c r="H34" s="140">
        <v>418</v>
      </c>
      <c r="I34" s="115">
        <v>2</v>
      </c>
      <c r="J34" s="116">
        <v>0.4784688995215311</v>
      </c>
    </row>
    <row r="35" spans="1:10" s="110" customFormat="1" ht="24.95" customHeight="1" x14ac:dyDescent="0.2">
      <c r="A35" s="292" t="s">
        <v>171</v>
      </c>
      <c r="B35" s="293" t="s">
        <v>172</v>
      </c>
      <c r="C35" s="113">
        <v>35.03589177250138</v>
      </c>
      <c r="D35" s="115">
        <v>11421</v>
      </c>
      <c r="E35" s="114">
        <v>11485</v>
      </c>
      <c r="F35" s="114">
        <v>11648</v>
      </c>
      <c r="G35" s="114">
        <v>11456</v>
      </c>
      <c r="H35" s="140">
        <v>11458</v>
      </c>
      <c r="I35" s="115">
        <v>-37</v>
      </c>
      <c r="J35" s="116">
        <v>-0.32291848490137892</v>
      </c>
    </row>
    <row r="36" spans="1:10" s="110" customFormat="1" ht="24.95" customHeight="1" x14ac:dyDescent="0.2">
      <c r="A36" s="294" t="s">
        <v>173</v>
      </c>
      <c r="B36" s="295" t="s">
        <v>174</v>
      </c>
      <c r="C36" s="125">
        <v>63.675685624884963</v>
      </c>
      <c r="D36" s="143">
        <v>20757</v>
      </c>
      <c r="E36" s="144">
        <v>20952</v>
      </c>
      <c r="F36" s="144">
        <v>20979</v>
      </c>
      <c r="G36" s="144">
        <v>20604</v>
      </c>
      <c r="H36" s="145">
        <v>20644</v>
      </c>
      <c r="I36" s="143">
        <v>113</v>
      </c>
      <c r="J36" s="146">
        <v>0.54737453981786477</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32598</v>
      </c>
      <c r="F11" s="238">
        <v>32853</v>
      </c>
      <c r="G11" s="238">
        <v>33068</v>
      </c>
      <c r="H11" s="238">
        <v>32499</v>
      </c>
      <c r="I11" s="265">
        <v>32520</v>
      </c>
      <c r="J11" s="263">
        <v>78</v>
      </c>
      <c r="K11" s="266">
        <v>0.23985239852398524</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18.323210012884225</v>
      </c>
      <c r="E13" s="115">
        <v>5973</v>
      </c>
      <c r="F13" s="114">
        <v>6038</v>
      </c>
      <c r="G13" s="114">
        <v>6097</v>
      </c>
      <c r="H13" s="114">
        <v>6087</v>
      </c>
      <c r="I13" s="140">
        <v>6028</v>
      </c>
      <c r="J13" s="115">
        <v>-55</v>
      </c>
      <c r="K13" s="116">
        <v>-0.91240875912408759</v>
      </c>
    </row>
    <row r="14" spans="1:255" ht="14.1" customHeight="1" x14ac:dyDescent="0.2">
      <c r="A14" s="306" t="s">
        <v>230</v>
      </c>
      <c r="B14" s="307"/>
      <c r="C14" s="308"/>
      <c r="D14" s="113">
        <v>61.626480152156574</v>
      </c>
      <c r="E14" s="115">
        <v>20089</v>
      </c>
      <c r="F14" s="114">
        <v>20272</v>
      </c>
      <c r="G14" s="114">
        <v>20395</v>
      </c>
      <c r="H14" s="114">
        <v>19948</v>
      </c>
      <c r="I14" s="140">
        <v>20020</v>
      </c>
      <c r="J14" s="115">
        <v>69</v>
      </c>
      <c r="K14" s="116">
        <v>0.34465534465534464</v>
      </c>
    </row>
    <row r="15" spans="1:255" ht="14.1" customHeight="1" x14ac:dyDescent="0.2">
      <c r="A15" s="306" t="s">
        <v>231</v>
      </c>
      <c r="B15" s="307"/>
      <c r="C15" s="308"/>
      <c r="D15" s="113">
        <v>9.7705380698202351</v>
      </c>
      <c r="E15" s="115">
        <v>3185</v>
      </c>
      <c r="F15" s="114">
        <v>3185</v>
      </c>
      <c r="G15" s="114">
        <v>3216</v>
      </c>
      <c r="H15" s="114">
        <v>3156</v>
      </c>
      <c r="I15" s="140">
        <v>3155</v>
      </c>
      <c r="J15" s="115">
        <v>30</v>
      </c>
      <c r="K15" s="116">
        <v>0.95087163232963545</v>
      </c>
    </row>
    <row r="16" spans="1:255" ht="14.1" customHeight="1" x14ac:dyDescent="0.2">
      <c r="A16" s="306" t="s">
        <v>232</v>
      </c>
      <c r="B16" s="307"/>
      <c r="C16" s="308"/>
      <c r="D16" s="113">
        <v>7.0311062028345299</v>
      </c>
      <c r="E16" s="115">
        <v>2292</v>
      </c>
      <c r="F16" s="114">
        <v>2292</v>
      </c>
      <c r="G16" s="114">
        <v>2288</v>
      </c>
      <c r="H16" s="114">
        <v>2256</v>
      </c>
      <c r="I16" s="140">
        <v>2269</v>
      </c>
      <c r="J16" s="115">
        <v>23</v>
      </c>
      <c r="K16" s="116">
        <v>1.0136624063464081</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1.211730781029511</v>
      </c>
      <c r="E18" s="115">
        <v>395</v>
      </c>
      <c r="F18" s="114">
        <v>386</v>
      </c>
      <c r="G18" s="114">
        <v>409</v>
      </c>
      <c r="H18" s="114">
        <v>409</v>
      </c>
      <c r="I18" s="140">
        <v>394</v>
      </c>
      <c r="J18" s="115">
        <v>1</v>
      </c>
      <c r="K18" s="116">
        <v>0.25380710659898476</v>
      </c>
    </row>
    <row r="19" spans="1:255" ht="14.1" customHeight="1" x14ac:dyDescent="0.2">
      <c r="A19" s="306" t="s">
        <v>235</v>
      </c>
      <c r="B19" s="307" t="s">
        <v>236</v>
      </c>
      <c r="C19" s="308"/>
      <c r="D19" s="113">
        <v>0.74237683293453582</v>
      </c>
      <c r="E19" s="115">
        <v>242</v>
      </c>
      <c r="F19" s="114">
        <v>234</v>
      </c>
      <c r="G19" s="114">
        <v>250</v>
      </c>
      <c r="H19" s="114">
        <v>248</v>
      </c>
      <c r="I19" s="140">
        <v>236</v>
      </c>
      <c r="J19" s="115">
        <v>6</v>
      </c>
      <c r="K19" s="116">
        <v>2.5423728813559321</v>
      </c>
    </row>
    <row r="20" spans="1:255" ht="14.1" customHeight="1" x14ac:dyDescent="0.2">
      <c r="A20" s="306">
        <v>12</v>
      </c>
      <c r="B20" s="307" t="s">
        <v>237</v>
      </c>
      <c r="C20" s="308"/>
      <c r="D20" s="113">
        <v>0.6932940671206822</v>
      </c>
      <c r="E20" s="115">
        <v>226</v>
      </c>
      <c r="F20" s="114">
        <v>228</v>
      </c>
      <c r="G20" s="114">
        <v>242</v>
      </c>
      <c r="H20" s="114">
        <v>245</v>
      </c>
      <c r="I20" s="140">
        <v>235</v>
      </c>
      <c r="J20" s="115">
        <v>-9</v>
      </c>
      <c r="K20" s="116">
        <v>-3.8297872340425534</v>
      </c>
    </row>
    <row r="21" spans="1:255" ht="14.1" customHeight="1" x14ac:dyDescent="0.2">
      <c r="A21" s="306">
        <v>21</v>
      </c>
      <c r="B21" s="307" t="s">
        <v>238</v>
      </c>
      <c r="C21" s="308"/>
      <c r="D21" s="113">
        <v>0.15645131603165838</v>
      </c>
      <c r="E21" s="115">
        <v>51</v>
      </c>
      <c r="F21" s="114">
        <v>49</v>
      </c>
      <c r="G21" s="114">
        <v>56</v>
      </c>
      <c r="H21" s="114">
        <v>54</v>
      </c>
      <c r="I21" s="140">
        <v>52</v>
      </c>
      <c r="J21" s="115">
        <v>-1</v>
      </c>
      <c r="K21" s="116">
        <v>-1.9230769230769231</v>
      </c>
    </row>
    <row r="22" spans="1:255" ht="14.1" customHeight="1" x14ac:dyDescent="0.2">
      <c r="A22" s="306">
        <v>22</v>
      </c>
      <c r="B22" s="307" t="s">
        <v>239</v>
      </c>
      <c r="C22" s="308"/>
      <c r="D22" s="113">
        <v>2.9725750046015094</v>
      </c>
      <c r="E22" s="115">
        <v>969</v>
      </c>
      <c r="F22" s="114">
        <v>985</v>
      </c>
      <c r="G22" s="114">
        <v>1004</v>
      </c>
      <c r="H22" s="114">
        <v>986</v>
      </c>
      <c r="I22" s="140">
        <v>987</v>
      </c>
      <c r="J22" s="115">
        <v>-18</v>
      </c>
      <c r="K22" s="116">
        <v>-1.8237082066869301</v>
      </c>
    </row>
    <row r="23" spans="1:255" ht="14.1" customHeight="1" x14ac:dyDescent="0.2">
      <c r="A23" s="306">
        <v>23</v>
      </c>
      <c r="B23" s="307" t="s">
        <v>240</v>
      </c>
      <c r="C23" s="308"/>
      <c r="D23" s="113">
        <v>2.6289956439045339</v>
      </c>
      <c r="E23" s="115">
        <v>857</v>
      </c>
      <c r="F23" s="114">
        <v>875</v>
      </c>
      <c r="G23" s="114">
        <v>877</v>
      </c>
      <c r="H23" s="114">
        <v>883</v>
      </c>
      <c r="I23" s="140">
        <v>889</v>
      </c>
      <c r="J23" s="115">
        <v>-32</v>
      </c>
      <c r="K23" s="116">
        <v>-3.5995500562429696</v>
      </c>
    </row>
    <row r="24" spans="1:255" ht="14.1" customHeight="1" x14ac:dyDescent="0.2">
      <c r="A24" s="306">
        <v>24</v>
      </c>
      <c r="B24" s="307" t="s">
        <v>241</v>
      </c>
      <c r="C24" s="308"/>
      <c r="D24" s="113">
        <v>5.0800662617338483</v>
      </c>
      <c r="E24" s="115">
        <v>1656</v>
      </c>
      <c r="F24" s="114">
        <v>1688</v>
      </c>
      <c r="G24" s="114">
        <v>1718</v>
      </c>
      <c r="H24" s="114">
        <v>1718</v>
      </c>
      <c r="I24" s="140">
        <v>1736</v>
      </c>
      <c r="J24" s="115">
        <v>-80</v>
      </c>
      <c r="K24" s="116">
        <v>-4.6082949308755756</v>
      </c>
    </row>
    <row r="25" spans="1:255" ht="14.1" customHeight="1" x14ac:dyDescent="0.2">
      <c r="A25" s="306">
        <v>25</v>
      </c>
      <c r="B25" s="307" t="s">
        <v>242</v>
      </c>
      <c r="C25" s="308"/>
      <c r="D25" s="113">
        <v>4.3990428860666295</v>
      </c>
      <c r="E25" s="115">
        <v>1434</v>
      </c>
      <c r="F25" s="114">
        <v>1458</v>
      </c>
      <c r="G25" s="114">
        <v>1448</v>
      </c>
      <c r="H25" s="114">
        <v>1429</v>
      </c>
      <c r="I25" s="140">
        <v>1443</v>
      </c>
      <c r="J25" s="115">
        <v>-9</v>
      </c>
      <c r="K25" s="116">
        <v>-0.62370062370062374</v>
      </c>
    </row>
    <row r="26" spans="1:255" ht="14.1" customHeight="1" x14ac:dyDescent="0.2">
      <c r="A26" s="306">
        <v>26</v>
      </c>
      <c r="B26" s="307" t="s">
        <v>243</v>
      </c>
      <c r="C26" s="308"/>
      <c r="D26" s="113">
        <v>3.8253880606172159</v>
      </c>
      <c r="E26" s="115">
        <v>1247</v>
      </c>
      <c r="F26" s="114">
        <v>1262</v>
      </c>
      <c r="G26" s="114">
        <v>1281</v>
      </c>
      <c r="H26" s="114">
        <v>1212</v>
      </c>
      <c r="I26" s="140">
        <v>1207</v>
      </c>
      <c r="J26" s="115">
        <v>40</v>
      </c>
      <c r="K26" s="116">
        <v>3.3140016570008286</v>
      </c>
    </row>
    <row r="27" spans="1:255" ht="14.1" customHeight="1" x14ac:dyDescent="0.2">
      <c r="A27" s="306">
        <v>27</v>
      </c>
      <c r="B27" s="307" t="s">
        <v>244</v>
      </c>
      <c r="C27" s="308"/>
      <c r="D27" s="113">
        <v>2.4817473464629733</v>
      </c>
      <c r="E27" s="115">
        <v>809</v>
      </c>
      <c r="F27" s="114">
        <v>796</v>
      </c>
      <c r="G27" s="114">
        <v>799</v>
      </c>
      <c r="H27" s="114">
        <v>771</v>
      </c>
      <c r="I27" s="140">
        <v>782</v>
      </c>
      <c r="J27" s="115">
        <v>27</v>
      </c>
      <c r="K27" s="116">
        <v>3.452685421994885</v>
      </c>
    </row>
    <row r="28" spans="1:255" ht="14.1" customHeight="1" x14ac:dyDescent="0.2">
      <c r="A28" s="306">
        <v>28</v>
      </c>
      <c r="B28" s="307" t="s">
        <v>245</v>
      </c>
      <c r="C28" s="308"/>
      <c r="D28" s="113">
        <v>0.79452727161175529</v>
      </c>
      <c r="E28" s="115">
        <v>259</v>
      </c>
      <c r="F28" s="114">
        <v>275</v>
      </c>
      <c r="G28" s="114">
        <v>284</v>
      </c>
      <c r="H28" s="114">
        <v>285</v>
      </c>
      <c r="I28" s="140">
        <v>284</v>
      </c>
      <c r="J28" s="115">
        <v>-25</v>
      </c>
      <c r="K28" s="116">
        <v>-8.8028169014084501</v>
      </c>
    </row>
    <row r="29" spans="1:255" ht="14.1" customHeight="1" x14ac:dyDescent="0.2">
      <c r="A29" s="306">
        <v>29</v>
      </c>
      <c r="B29" s="307" t="s">
        <v>246</v>
      </c>
      <c r="C29" s="308"/>
      <c r="D29" s="113">
        <v>2.7394318669857047</v>
      </c>
      <c r="E29" s="115">
        <v>893</v>
      </c>
      <c r="F29" s="114">
        <v>907</v>
      </c>
      <c r="G29" s="114">
        <v>900</v>
      </c>
      <c r="H29" s="114">
        <v>884</v>
      </c>
      <c r="I29" s="140">
        <v>895</v>
      </c>
      <c r="J29" s="115">
        <v>-2</v>
      </c>
      <c r="K29" s="116">
        <v>-0.22346368715083798</v>
      </c>
    </row>
    <row r="30" spans="1:255" ht="14.1" customHeight="1" x14ac:dyDescent="0.2">
      <c r="A30" s="306" t="s">
        <v>247</v>
      </c>
      <c r="B30" s="307" t="s">
        <v>248</v>
      </c>
      <c r="C30" s="308"/>
      <c r="D30" s="113">
        <v>0.81600098165531632</v>
      </c>
      <c r="E30" s="115">
        <v>266</v>
      </c>
      <c r="F30" s="114">
        <v>266</v>
      </c>
      <c r="G30" s="114">
        <v>270</v>
      </c>
      <c r="H30" s="114">
        <v>258</v>
      </c>
      <c r="I30" s="140">
        <v>273</v>
      </c>
      <c r="J30" s="115">
        <v>-7</v>
      </c>
      <c r="K30" s="116">
        <v>-2.5641025641025643</v>
      </c>
    </row>
    <row r="31" spans="1:255" ht="14.1" customHeight="1" x14ac:dyDescent="0.2">
      <c r="A31" s="306" t="s">
        <v>249</v>
      </c>
      <c r="B31" s="307" t="s">
        <v>250</v>
      </c>
      <c r="C31" s="308"/>
      <c r="D31" s="113">
        <v>1.8436713908828763</v>
      </c>
      <c r="E31" s="115">
        <v>601</v>
      </c>
      <c r="F31" s="114">
        <v>615</v>
      </c>
      <c r="G31" s="114">
        <v>604</v>
      </c>
      <c r="H31" s="114">
        <v>604</v>
      </c>
      <c r="I31" s="140">
        <v>600</v>
      </c>
      <c r="J31" s="115">
        <v>1</v>
      </c>
      <c r="K31" s="116">
        <v>0.16666666666666666</v>
      </c>
    </row>
    <row r="32" spans="1:255" ht="14.1" customHeight="1" x14ac:dyDescent="0.2">
      <c r="A32" s="306">
        <v>31</v>
      </c>
      <c r="B32" s="307" t="s">
        <v>251</v>
      </c>
      <c r="C32" s="308"/>
      <c r="D32" s="113">
        <v>0.85588072887907229</v>
      </c>
      <c r="E32" s="115">
        <v>279</v>
      </c>
      <c r="F32" s="114">
        <v>276</v>
      </c>
      <c r="G32" s="114">
        <v>280</v>
      </c>
      <c r="H32" s="114">
        <v>278</v>
      </c>
      <c r="I32" s="140">
        <v>277</v>
      </c>
      <c r="J32" s="115">
        <v>2</v>
      </c>
      <c r="K32" s="116">
        <v>0.72202166064981954</v>
      </c>
    </row>
    <row r="33" spans="1:11" ht="14.1" customHeight="1" x14ac:dyDescent="0.2">
      <c r="A33" s="306">
        <v>32</v>
      </c>
      <c r="B33" s="307" t="s">
        <v>252</v>
      </c>
      <c r="C33" s="308"/>
      <c r="D33" s="113">
        <v>2.0185287440947297</v>
      </c>
      <c r="E33" s="115">
        <v>658</v>
      </c>
      <c r="F33" s="114">
        <v>652</v>
      </c>
      <c r="G33" s="114">
        <v>701</v>
      </c>
      <c r="H33" s="114">
        <v>687</v>
      </c>
      <c r="I33" s="140">
        <v>664</v>
      </c>
      <c r="J33" s="115">
        <v>-6</v>
      </c>
      <c r="K33" s="116">
        <v>-0.90361445783132532</v>
      </c>
    </row>
    <row r="34" spans="1:11" ht="14.1" customHeight="1" x14ac:dyDescent="0.2">
      <c r="A34" s="306">
        <v>33</v>
      </c>
      <c r="B34" s="307" t="s">
        <v>253</v>
      </c>
      <c r="C34" s="308"/>
      <c r="D34" s="113">
        <v>1.3252346769740475</v>
      </c>
      <c r="E34" s="115">
        <v>432</v>
      </c>
      <c r="F34" s="114">
        <v>406</v>
      </c>
      <c r="G34" s="114">
        <v>466</v>
      </c>
      <c r="H34" s="114">
        <v>431</v>
      </c>
      <c r="I34" s="140">
        <v>399</v>
      </c>
      <c r="J34" s="115">
        <v>33</v>
      </c>
      <c r="K34" s="116">
        <v>8.2706766917293226</v>
      </c>
    </row>
    <row r="35" spans="1:11" ht="14.1" customHeight="1" x14ac:dyDescent="0.2">
      <c r="A35" s="306">
        <v>34</v>
      </c>
      <c r="B35" s="307" t="s">
        <v>254</v>
      </c>
      <c r="C35" s="308"/>
      <c r="D35" s="113">
        <v>2.1780477329897541</v>
      </c>
      <c r="E35" s="115">
        <v>710</v>
      </c>
      <c r="F35" s="114">
        <v>708</v>
      </c>
      <c r="G35" s="114">
        <v>715</v>
      </c>
      <c r="H35" s="114">
        <v>787</v>
      </c>
      <c r="I35" s="140">
        <v>793</v>
      </c>
      <c r="J35" s="115">
        <v>-83</v>
      </c>
      <c r="K35" s="116">
        <v>-10.466582597730138</v>
      </c>
    </row>
    <row r="36" spans="1:11" ht="14.1" customHeight="1" x14ac:dyDescent="0.2">
      <c r="A36" s="306">
        <v>41</v>
      </c>
      <c r="B36" s="307" t="s">
        <v>255</v>
      </c>
      <c r="C36" s="308"/>
      <c r="D36" s="113">
        <v>0.64114362844346284</v>
      </c>
      <c r="E36" s="115">
        <v>209</v>
      </c>
      <c r="F36" s="114">
        <v>213</v>
      </c>
      <c r="G36" s="114">
        <v>208</v>
      </c>
      <c r="H36" s="114">
        <v>202</v>
      </c>
      <c r="I36" s="140">
        <v>208</v>
      </c>
      <c r="J36" s="115">
        <v>1</v>
      </c>
      <c r="K36" s="116">
        <v>0.48076923076923078</v>
      </c>
    </row>
    <row r="37" spans="1:11" ht="14.1" customHeight="1" x14ac:dyDescent="0.2">
      <c r="A37" s="306">
        <v>42</v>
      </c>
      <c r="B37" s="307" t="s">
        <v>256</v>
      </c>
      <c r="C37" s="308"/>
      <c r="D37" s="113">
        <v>0.11657156880790233</v>
      </c>
      <c r="E37" s="115">
        <v>38</v>
      </c>
      <c r="F37" s="114">
        <v>35</v>
      </c>
      <c r="G37" s="114">
        <v>36</v>
      </c>
      <c r="H37" s="114">
        <v>38</v>
      </c>
      <c r="I37" s="140">
        <v>39</v>
      </c>
      <c r="J37" s="115">
        <v>-1</v>
      </c>
      <c r="K37" s="116">
        <v>-2.5641025641025643</v>
      </c>
    </row>
    <row r="38" spans="1:11" ht="14.1" customHeight="1" x14ac:dyDescent="0.2">
      <c r="A38" s="306">
        <v>43</v>
      </c>
      <c r="B38" s="307" t="s">
        <v>257</v>
      </c>
      <c r="C38" s="308"/>
      <c r="D38" s="113">
        <v>0.94791091478004785</v>
      </c>
      <c r="E38" s="115">
        <v>309</v>
      </c>
      <c r="F38" s="114">
        <v>306</v>
      </c>
      <c r="G38" s="114">
        <v>306</v>
      </c>
      <c r="H38" s="114">
        <v>295</v>
      </c>
      <c r="I38" s="140">
        <v>287</v>
      </c>
      <c r="J38" s="115">
        <v>22</v>
      </c>
      <c r="K38" s="116">
        <v>7.6655052264808363</v>
      </c>
    </row>
    <row r="39" spans="1:11" ht="14.1" customHeight="1" x14ac:dyDescent="0.2">
      <c r="A39" s="306">
        <v>51</v>
      </c>
      <c r="B39" s="307" t="s">
        <v>258</v>
      </c>
      <c r="C39" s="308"/>
      <c r="D39" s="113">
        <v>4.8377201055279464</v>
      </c>
      <c r="E39" s="115">
        <v>1577</v>
      </c>
      <c r="F39" s="114">
        <v>1638</v>
      </c>
      <c r="G39" s="114">
        <v>1601</v>
      </c>
      <c r="H39" s="114">
        <v>1485</v>
      </c>
      <c r="I39" s="140">
        <v>1503</v>
      </c>
      <c r="J39" s="115">
        <v>74</v>
      </c>
      <c r="K39" s="116">
        <v>4.9234863606121095</v>
      </c>
    </row>
    <row r="40" spans="1:11" ht="14.1" customHeight="1" x14ac:dyDescent="0.2">
      <c r="A40" s="306" t="s">
        <v>259</v>
      </c>
      <c r="B40" s="307" t="s">
        <v>260</v>
      </c>
      <c r="C40" s="308"/>
      <c r="D40" s="113">
        <v>3.9327566108350207</v>
      </c>
      <c r="E40" s="115">
        <v>1282</v>
      </c>
      <c r="F40" s="114">
        <v>1335</v>
      </c>
      <c r="G40" s="114">
        <v>1299</v>
      </c>
      <c r="H40" s="114">
        <v>1276</v>
      </c>
      <c r="I40" s="140">
        <v>1301</v>
      </c>
      <c r="J40" s="115">
        <v>-19</v>
      </c>
      <c r="K40" s="116">
        <v>-1.4604150653343582</v>
      </c>
    </row>
    <row r="41" spans="1:11" ht="14.1" customHeight="1" x14ac:dyDescent="0.2">
      <c r="A41" s="306"/>
      <c r="B41" s="307" t="s">
        <v>261</v>
      </c>
      <c r="C41" s="308"/>
      <c r="D41" s="113">
        <v>3.1198233020430703</v>
      </c>
      <c r="E41" s="115">
        <v>1017</v>
      </c>
      <c r="F41" s="114">
        <v>1057</v>
      </c>
      <c r="G41" s="114">
        <v>1047</v>
      </c>
      <c r="H41" s="114">
        <v>1038</v>
      </c>
      <c r="I41" s="140">
        <v>1072</v>
      </c>
      <c r="J41" s="115">
        <v>-55</v>
      </c>
      <c r="K41" s="116">
        <v>-5.1305970149253728</v>
      </c>
    </row>
    <row r="42" spans="1:11" ht="14.1" customHeight="1" x14ac:dyDescent="0.2">
      <c r="A42" s="306">
        <v>52</v>
      </c>
      <c r="B42" s="307" t="s">
        <v>262</v>
      </c>
      <c r="C42" s="308"/>
      <c r="D42" s="113">
        <v>3.2609362537578992</v>
      </c>
      <c r="E42" s="115">
        <v>1063</v>
      </c>
      <c r="F42" s="114">
        <v>1088</v>
      </c>
      <c r="G42" s="114">
        <v>1084</v>
      </c>
      <c r="H42" s="114">
        <v>1083</v>
      </c>
      <c r="I42" s="140">
        <v>1086</v>
      </c>
      <c r="J42" s="115">
        <v>-23</v>
      </c>
      <c r="K42" s="116">
        <v>-2.117863720073665</v>
      </c>
    </row>
    <row r="43" spans="1:11" ht="14.1" customHeight="1" x14ac:dyDescent="0.2">
      <c r="A43" s="306" t="s">
        <v>263</v>
      </c>
      <c r="B43" s="307" t="s">
        <v>264</v>
      </c>
      <c r="C43" s="308"/>
      <c r="D43" s="113">
        <v>2.6780784097183878</v>
      </c>
      <c r="E43" s="115">
        <v>873</v>
      </c>
      <c r="F43" s="114">
        <v>903</v>
      </c>
      <c r="G43" s="114">
        <v>894</v>
      </c>
      <c r="H43" s="114">
        <v>901</v>
      </c>
      <c r="I43" s="140">
        <v>901</v>
      </c>
      <c r="J43" s="115">
        <v>-28</v>
      </c>
      <c r="K43" s="116">
        <v>-3.1076581576026636</v>
      </c>
    </row>
    <row r="44" spans="1:11" ht="14.1" customHeight="1" x14ac:dyDescent="0.2">
      <c r="A44" s="306">
        <v>53</v>
      </c>
      <c r="B44" s="307" t="s">
        <v>265</v>
      </c>
      <c r="C44" s="308"/>
      <c r="D44" s="113">
        <v>0.65954966562365791</v>
      </c>
      <c r="E44" s="115">
        <v>215</v>
      </c>
      <c r="F44" s="114">
        <v>216</v>
      </c>
      <c r="G44" s="114">
        <v>202</v>
      </c>
      <c r="H44" s="114">
        <v>194</v>
      </c>
      <c r="I44" s="140">
        <v>189</v>
      </c>
      <c r="J44" s="115">
        <v>26</v>
      </c>
      <c r="K44" s="116">
        <v>13.756613756613756</v>
      </c>
    </row>
    <row r="45" spans="1:11" ht="14.1" customHeight="1" x14ac:dyDescent="0.2">
      <c r="A45" s="306" t="s">
        <v>266</v>
      </c>
      <c r="B45" s="307" t="s">
        <v>267</v>
      </c>
      <c r="C45" s="308"/>
      <c r="D45" s="113">
        <v>0.55831646113258482</v>
      </c>
      <c r="E45" s="115">
        <v>182</v>
      </c>
      <c r="F45" s="114">
        <v>183</v>
      </c>
      <c r="G45" s="114">
        <v>171</v>
      </c>
      <c r="H45" s="114">
        <v>165</v>
      </c>
      <c r="I45" s="140">
        <v>160</v>
      </c>
      <c r="J45" s="115">
        <v>22</v>
      </c>
      <c r="K45" s="116">
        <v>13.75</v>
      </c>
    </row>
    <row r="46" spans="1:11" ht="14.1" customHeight="1" x14ac:dyDescent="0.2">
      <c r="A46" s="306">
        <v>54</v>
      </c>
      <c r="B46" s="307" t="s">
        <v>268</v>
      </c>
      <c r="C46" s="308"/>
      <c r="D46" s="113">
        <v>3.1811767593103872</v>
      </c>
      <c r="E46" s="115">
        <v>1037</v>
      </c>
      <c r="F46" s="114">
        <v>1027</v>
      </c>
      <c r="G46" s="114">
        <v>1035</v>
      </c>
      <c r="H46" s="114">
        <v>1039</v>
      </c>
      <c r="I46" s="140">
        <v>1036</v>
      </c>
      <c r="J46" s="115">
        <v>1</v>
      </c>
      <c r="K46" s="116">
        <v>9.6525096525096526E-2</v>
      </c>
    </row>
    <row r="47" spans="1:11" ht="14.1" customHeight="1" x14ac:dyDescent="0.2">
      <c r="A47" s="306">
        <v>61</v>
      </c>
      <c r="B47" s="307" t="s">
        <v>269</v>
      </c>
      <c r="C47" s="308"/>
      <c r="D47" s="113">
        <v>2.6013865881342415</v>
      </c>
      <c r="E47" s="115">
        <v>848</v>
      </c>
      <c r="F47" s="114">
        <v>859</v>
      </c>
      <c r="G47" s="114">
        <v>863</v>
      </c>
      <c r="H47" s="114">
        <v>850</v>
      </c>
      <c r="I47" s="140">
        <v>862</v>
      </c>
      <c r="J47" s="115">
        <v>-14</v>
      </c>
      <c r="K47" s="116">
        <v>-1.6241299303944317</v>
      </c>
    </row>
    <row r="48" spans="1:11" ht="14.1" customHeight="1" x14ac:dyDescent="0.2">
      <c r="A48" s="306">
        <v>62</v>
      </c>
      <c r="B48" s="307" t="s">
        <v>270</v>
      </c>
      <c r="C48" s="308"/>
      <c r="D48" s="113">
        <v>6.5709552733296519</v>
      </c>
      <c r="E48" s="115">
        <v>2142</v>
      </c>
      <c r="F48" s="114">
        <v>2147</v>
      </c>
      <c r="G48" s="114">
        <v>2188</v>
      </c>
      <c r="H48" s="114">
        <v>2111</v>
      </c>
      <c r="I48" s="140">
        <v>2091</v>
      </c>
      <c r="J48" s="115">
        <v>51</v>
      </c>
      <c r="K48" s="116">
        <v>2.4390243902439024</v>
      </c>
    </row>
    <row r="49" spans="1:11" ht="14.1" customHeight="1" x14ac:dyDescent="0.2">
      <c r="A49" s="306">
        <v>63</v>
      </c>
      <c r="B49" s="307" t="s">
        <v>271</v>
      </c>
      <c r="C49" s="308"/>
      <c r="D49" s="113">
        <v>1.6197312718571693</v>
      </c>
      <c r="E49" s="115">
        <v>528</v>
      </c>
      <c r="F49" s="114">
        <v>541</v>
      </c>
      <c r="G49" s="114">
        <v>556</v>
      </c>
      <c r="H49" s="114">
        <v>542</v>
      </c>
      <c r="I49" s="140">
        <v>553</v>
      </c>
      <c r="J49" s="115">
        <v>-25</v>
      </c>
      <c r="K49" s="116">
        <v>-4.5207956600361667</v>
      </c>
    </row>
    <row r="50" spans="1:11" ht="14.1" customHeight="1" x14ac:dyDescent="0.2">
      <c r="A50" s="306" t="s">
        <v>272</v>
      </c>
      <c r="B50" s="307" t="s">
        <v>273</v>
      </c>
      <c r="C50" s="308"/>
      <c r="D50" s="113">
        <v>0.41720350941775569</v>
      </c>
      <c r="E50" s="115">
        <v>136</v>
      </c>
      <c r="F50" s="114">
        <v>140</v>
      </c>
      <c r="G50" s="114">
        <v>138</v>
      </c>
      <c r="H50" s="114">
        <v>132</v>
      </c>
      <c r="I50" s="140">
        <v>136</v>
      </c>
      <c r="J50" s="115">
        <v>0</v>
      </c>
      <c r="K50" s="116">
        <v>0</v>
      </c>
    </row>
    <row r="51" spans="1:11" ht="14.1" customHeight="1" x14ac:dyDescent="0.2">
      <c r="A51" s="306" t="s">
        <v>274</v>
      </c>
      <c r="B51" s="307" t="s">
        <v>275</v>
      </c>
      <c r="C51" s="308"/>
      <c r="D51" s="113">
        <v>1.006196699183999</v>
      </c>
      <c r="E51" s="115">
        <v>328</v>
      </c>
      <c r="F51" s="114">
        <v>336</v>
      </c>
      <c r="G51" s="114">
        <v>350</v>
      </c>
      <c r="H51" s="114">
        <v>349</v>
      </c>
      <c r="I51" s="140">
        <v>353</v>
      </c>
      <c r="J51" s="115">
        <v>-25</v>
      </c>
      <c r="K51" s="116">
        <v>-7.0821529745042495</v>
      </c>
    </row>
    <row r="52" spans="1:11" ht="14.1" customHeight="1" x14ac:dyDescent="0.2">
      <c r="A52" s="306">
        <v>71</v>
      </c>
      <c r="B52" s="307" t="s">
        <v>276</v>
      </c>
      <c r="C52" s="308"/>
      <c r="D52" s="113">
        <v>10.503711884164673</v>
      </c>
      <c r="E52" s="115">
        <v>3424</v>
      </c>
      <c r="F52" s="114">
        <v>3459</v>
      </c>
      <c r="G52" s="114">
        <v>3464</v>
      </c>
      <c r="H52" s="114">
        <v>3420</v>
      </c>
      <c r="I52" s="140">
        <v>3439</v>
      </c>
      <c r="J52" s="115">
        <v>-15</v>
      </c>
      <c r="K52" s="116">
        <v>-0.43617330619366096</v>
      </c>
    </row>
    <row r="53" spans="1:11" ht="14.1" customHeight="1" x14ac:dyDescent="0.2">
      <c r="A53" s="306" t="s">
        <v>277</v>
      </c>
      <c r="B53" s="307" t="s">
        <v>278</v>
      </c>
      <c r="C53" s="308"/>
      <c r="D53" s="113">
        <v>3.4235229155162892</v>
      </c>
      <c r="E53" s="115">
        <v>1116</v>
      </c>
      <c r="F53" s="114">
        <v>1126</v>
      </c>
      <c r="G53" s="114">
        <v>1118</v>
      </c>
      <c r="H53" s="114">
        <v>1091</v>
      </c>
      <c r="I53" s="140">
        <v>1106</v>
      </c>
      <c r="J53" s="115">
        <v>10</v>
      </c>
      <c r="K53" s="116">
        <v>0.9041591320072333</v>
      </c>
    </row>
    <row r="54" spans="1:11" ht="14.1" customHeight="1" x14ac:dyDescent="0.2">
      <c r="A54" s="306" t="s">
        <v>279</v>
      </c>
      <c r="B54" s="307" t="s">
        <v>280</v>
      </c>
      <c r="C54" s="308"/>
      <c r="D54" s="113">
        <v>6.215105221179213</v>
      </c>
      <c r="E54" s="115">
        <v>2026</v>
      </c>
      <c r="F54" s="114">
        <v>2056</v>
      </c>
      <c r="G54" s="114">
        <v>2069</v>
      </c>
      <c r="H54" s="114">
        <v>2051</v>
      </c>
      <c r="I54" s="140">
        <v>2054</v>
      </c>
      <c r="J54" s="115">
        <v>-28</v>
      </c>
      <c r="K54" s="116">
        <v>-1.3631937682570594</v>
      </c>
    </row>
    <row r="55" spans="1:11" ht="14.1" customHeight="1" x14ac:dyDescent="0.2">
      <c r="A55" s="306">
        <v>72</v>
      </c>
      <c r="B55" s="307" t="s">
        <v>281</v>
      </c>
      <c r="C55" s="308"/>
      <c r="D55" s="113">
        <v>3.0676728633658508</v>
      </c>
      <c r="E55" s="115">
        <v>1000</v>
      </c>
      <c r="F55" s="114">
        <v>1015</v>
      </c>
      <c r="G55" s="114">
        <v>1024</v>
      </c>
      <c r="H55" s="114">
        <v>1009</v>
      </c>
      <c r="I55" s="140">
        <v>1016</v>
      </c>
      <c r="J55" s="115">
        <v>-16</v>
      </c>
      <c r="K55" s="116">
        <v>-1.5748031496062993</v>
      </c>
    </row>
    <row r="56" spans="1:11" ht="14.1" customHeight="1" x14ac:dyDescent="0.2">
      <c r="A56" s="306" t="s">
        <v>282</v>
      </c>
      <c r="B56" s="307" t="s">
        <v>283</v>
      </c>
      <c r="C56" s="308"/>
      <c r="D56" s="113">
        <v>1.8283330265660469</v>
      </c>
      <c r="E56" s="115">
        <v>596</v>
      </c>
      <c r="F56" s="114">
        <v>597</v>
      </c>
      <c r="G56" s="114">
        <v>602</v>
      </c>
      <c r="H56" s="114">
        <v>590</v>
      </c>
      <c r="I56" s="140">
        <v>600</v>
      </c>
      <c r="J56" s="115">
        <v>-4</v>
      </c>
      <c r="K56" s="116">
        <v>-0.66666666666666663</v>
      </c>
    </row>
    <row r="57" spans="1:11" ht="14.1" customHeight="1" x14ac:dyDescent="0.2">
      <c r="A57" s="306" t="s">
        <v>284</v>
      </c>
      <c r="B57" s="307" t="s">
        <v>285</v>
      </c>
      <c r="C57" s="308"/>
      <c r="D57" s="113">
        <v>0.79145959874838945</v>
      </c>
      <c r="E57" s="115">
        <v>258</v>
      </c>
      <c r="F57" s="114">
        <v>265</v>
      </c>
      <c r="G57" s="114">
        <v>269</v>
      </c>
      <c r="H57" s="114">
        <v>266</v>
      </c>
      <c r="I57" s="140">
        <v>263</v>
      </c>
      <c r="J57" s="115">
        <v>-5</v>
      </c>
      <c r="K57" s="116">
        <v>-1.9011406844106464</v>
      </c>
    </row>
    <row r="58" spans="1:11" ht="14.1" customHeight="1" x14ac:dyDescent="0.2">
      <c r="A58" s="306">
        <v>73</v>
      </c>
      <c r="B58" s="307" t="s">
        <v>286</v>
      </c>
      <c r="C58" s="308"/>
      <c r="D58" s="113">
        <v>3.0400638075955579</v>
      </c>
      <c r="E58" s="115">
        <v>991</v>
      </c>
      <c r="F58" s="114">
        <v>991</v>
      </c>
      <c r="G58" s="114">
        <v>999</v>
      </c>
      <c r="H58" s="114">
        <v>978</v>
      </c>
      <c r="I58" s="140">
        <v>971</v>
      </c>
      <c r="J58" s="115">
        <v>20</v>
      </c>
      <c r="K58" s="116">
        <v>2.0597322348094749</v>
      </c>
    </row>
    <row r="59" spans="1:11" ht="14.1" customHeight="1" x14ac:dyDescent="0.2">
      <c r="A59" s="306" t="s">
        <v>287</v>
      </c>
      <c r="B59" s="307" t="s">
        <v>288</v>
      </c>
      <c r="C59" s="308"/>
      <c r="D59" s="113">
        <v>2.7885146327995582</v>
      </c>
      <c r="E59" s="115">
        <v>909</v>
      </c>
      <c r="F59" s="114">
        <v>911</v>
      </c>
      <c r="G59" s="114">
        <v>916</v>
      </c>
      <c r="H59" s="114">
        <v>892</v>
      </c>
      <c r="I59" s="140">
        <v>898</v>
      </c>
      <c r="J59" s="115">
        <v>11</v>
      </c>
      <c r="K59" s="116">
        <v>1.2249443207126949</v>
      </c>
    </row>
    <row r="60" spans="1:11" ht="14.1" customHeight="1" x14ac:dyDescent="0.2">
      <c r="A60" s="306">
        <v>81</v>
      </c>
      <c r="B60" s="307" t="s">
        <v>289</v>
      </c>
      <c r="C60" s="308"/>
      <c r="D60" s="113">
        <v>8.457574084299651</v>
      </c>
      <c r="E60" s="115">
        <v>2757</v>
      </c>
      <c r="F60" s="114">
        <v>2780</v>
      </c>
      <c r="G60" s="114">
        <v>2769</v>
      </c>
      <c r="H60" s="114">
        <v>2732</v>
      </c>
      <c r="I60" s="140">
        <v>2747</v>
      </c>
      <c r="J60" s="115">
        <v>10</v>
      </c>
      <c r="K60" s="116">
        <v>0.36403349108117949</v>
      </c>
    </row>
    <row r="61" spans="1:11" ht="14.1" customHeight="1" x14ac:dyDescent="0.2">
      <c r="A61" s="306" t="s">
        <v>290</v>
      </c>
      <c r="B61" s="307" t="s">
        <v>291</v>
      </c>
      <c r="C61" s="308"/>
      <c r="D61" s="113">
        <v>1.9970550340511688</v>
      </c>
      <c r="E61" s="115">
        <v>651</v>
      </c>
      <c r="F61" s="114">
        <v>659</v>
      </c>
      <c r="G61" s="114">
        <v>673</v>
      </c>
      <c r="H61" s="114">
        <v>655</v>
      </c>
      <c r="I61" s="140">
        <v>666</v>
      </c>
      <c r="J61" s="115">
        <v>-15</v>
      </c>
      <c r="K61" s="116">
        <v>-2.2522522522522523</v>
      </c>
    </row>
    <row r="62" spans="1:11" ht="14.1" customHeight="1" x14ac:dyDescent="0.2">
      <c r="A62" s="306" t="s">
        <v>292</v>
      </c>
      <c r="B62" s="307" t="s">
        <v>293</v>
      </c>
      <c r="C62" s="308"/>
      <c r="D62" s="113">
        <v>4.5064114362844343</v>
      </c>
      <c r="E62" s="115">
        <v>1469</v>
      </c>
      <c r="F62" s="114">
        <v>1478</v>
      </c>
      <c r="G62" s="114">
        <v>1450</v>
      </c>
      <c r="H62" s="114">
        <v>1424</v>
      </c>
      <c r="I62" s="140">
        <v>1431</v>
      </c>
      <c r="J62" s="115">
        <v>38</v>
      </c>
      <c r="K62" s="116">
        <v>2.6554856743535988</v>
      </c>
    </row>
    <row r="63" spans="1:11" ht="14.1" customHeight="1" x14ac:dyDescent="0.2">
      <c r="A63" s="306"/>
      <c r="B63" s="307" t="s">
        <v>294</v>
      </c>
      <c r="C63" s="308"/>
      <c r="D63" s="113">
        <v>3.8039143505736548</v>
      </c>
      <c r="E63" s="115">
        <v>1240</v>
      </c>
      <c r="F63" s="114">
        <v>1255</v>
      </c>
      <c r="G63" s="114">
        <v>1227</v>
      </c>
      <c r="H63" s="114">
        <v>1205</v>
      </c>
      <c r="I63" s="140">
        <v>1212</v>
      </c>
      <c r="J63" s="115">
        <v>28</v>
      </c>
      <c r="K63" s="116">
        <v>2.3102310231023102</v>
      </c>
    </row>
    <row r="64" spans="1:11" ht="14.1" customHeight="1" x14ac:dyDescent="0.2">
      <c r="A64" s="306" t="s">
        <v>295</v>
      </c>
      <c r="B64" s="307" t="s">
        <v>296</v>
      </c>
      <c r="C64" s="308"/>
      <c r="D64" s="113">
        <v>0.6319406098533652</v>
      </c>
      <c r="E64" s="115">
        <v>206</v>
      </c>
      <c r="F64" s="114">
        <v>199</v>
      </c>
      <c r="G64" s="114">
        <v>199</v>
      </c>
      <c r="H64" s="114">
        <v>203</v>
      </c>
      <c r="I64" s="140">
        <v>208</v>
      </c>
      <c r="J64" s="115">
        <v>-2</v>
      </c>
      <c r="K64" s="116">
        <v>-0.96153846153846156</v>
      </c>
    </row>
    <row r="65" spans="1:11" ht="14.1" customHeight="1" x14ac:dyDescent="0.2">
      <c r="A65" s="306" t="s">
        <v>297</v>
      </c>
      <c r="B65" s="307" t="s">
        <v>298</v>
      </c>
      <c r="C65" s="308"/>
      <c r="D65" s="113">
        <v>0.67795570280385298</v>
      </c>
      <c r="E65" s="115">
        <v>221</v>
      </c>
      <c r="F65" s="114">
        <v>224</v>
      </c>
      <c r="G65" s="114">
        <v>222</v>
      </c>
      <c r="H65" s="114">
        <v>222</v>
      </c>
      <c r="I65" s="140">
        <v>223</v>
      </c>
      <c r="J65" s="115">
        <v>-2</v>
      </c>
      <c r="K65" s="116">
        <v>-0.89686098654708524</v>
      </c>
    </row>
    <row r="66" spans="1:11" ht="14.1" customHeight="1" x14ac:dyDescent="0.2">
      <c r="A66" s="306">
        <v>82</v>
      </c>
      <c r="B66" s="307" t="s">
        <v>299</v>
      </c>
      <c r="C66" s="308"/>
      <c r="D66" s="113">
        <v>3.2793422909380943</v>
      </c>
      <c r="E66" s="115">
        <v>1069</v>
      </c>
      <c r="F66" s="114">
        <v>1091</v>
      </c>
      <c r="G66" s="114">
        <v>1081</v>
      </c>
      <c r="H66" s="114">
        <v>1081</v>
      </c>
      <c r="I66" s="140">
        <v>1085</v>
      </c>
      <c r="J66" s="115">
        <v>-16</v>
      </c>
      <c r="K66" s="116">
        <v>-1.4746543778801844</v>
      </c>
    </row>
    <row r="67" spans="1:11" ht="14.1" customHeight="1" x14ac:dyDescent="0.2">
      <c r="A67" s="306" t="s">
        <v>300</v>
      </c>
      <c r="B67" s="307" t="s">
        <v>301</v>
      </c>
      <c r="C67" s="308"/>
      <c r="D67" s="113">
        <v>2.3283637032946807</v>
      </c>
      <c r="E67" s="115">
        <v>759</v>
      </c>
      <c r="F67" s="114">
        <v>783</v>
      </c>
      <c r="G67" s="114">
        <v>767</v>
      </c>
      <c r="H67" s="114">
        <v>766</v>
      </c>
      <c r="I67" s="140">
        <v>770</v>
      </c>
      <c r="J67" s="115">
        <v>-11</v>
      </c>
      <c r="K67" s="116">
        <v>-1.4285714285714286</v>
      </c>
    </row>
    <row r="68" spans="1:11" ht="14.1" customHeight="1" x14ac:dyDescent="0.2">
      <c r="A68" s="306" t="s">
        <v>302</v>
      </c>
      <c r="B68" s="307" t="s">
        <v>303</v>
      </c>
      <c r="C68" s="308"/>
      <c r="D68" s="113">
        <v>0.56445180685931651</v>
      </c>
      <c r="E68" s="115">
        <v>184</v>
      </c>
      <c r="F68" s="114">
        <v>182</v>
      </c>
      <c r="G68" s="114">
        <v>183</v>
      </c>
      <c r="H68" s="114">
        <v>179</v>
      </c>
      <c r="I68" s="140">
        <v>178</v>
      </c>
      <c r="J68" s="115">
        <v>6</v>
      </c>
      <c r="K68" s="116">
        <v>3.3707865168539324</v>
      </c>
    </row>
    <row r="69" spans="1:11" ht="14.1" customHeight="1" x14ac:dyDescent="0.2">
      <c r="A69" s="306">
        <v>83</v>
      </c>
      <c r="B69" s="307" t="s">
        <v>304</v>
      </c>
      <c r="C69" s="308"/>
      <c r="D69" s="113">
        <v>8.8410331922203813</v>
      </c>
      <c r="E69" s="115">
        <v>2882</v>
      </c>
      <c r="F69" s="114">
        <v>2882</v>
      </c>
      <c r="G69" s="114">
        <v>2855</v>
      </c>
      <c r="H69" s="114">
        <v>2824</v>
      </c>
      <c r="I69" s="140">
        <v>2799</v>
      </c>
      <c r="J69" s="115">
        <v>83</v>
      </c>
      <c r="K69" s="116">
        <v>2.9653447659878527</v>
      </c>
    </row>
    <row r="70" spans="1:11" ht="14.1" customHeight="1" x14ac:dyDescent="0.2">
      <c r="A70" s="306" t="s">
        <v>305</v>
      </c>
      <c r="B70" s="307" t="s">
        <v>306</v>
      </c>
      <c r="C70" s="308"/>
      <c r="D70" s="113">
        <v>7.1814221731394561</v>
      </c>
      <c r="E70" s="115">
        <v>2341</v>
      </c>
      <c r="F70" s="114">
        <v>2352</v>
      </c>
      <c r="G70" s="114">
        <v>2317</v>
      </c>
      <c r="H70" s="114">
        <v>2299</v>
      </c>
      <c r="I70" s="140">
        <v>2275</v>
      </c>
      <c r="J70" s="115">
        <v>66</v>
      </c>
      <c r="K70" s="116">
        <v>2.901098901098901</v>
      </c>
    </row>
    <row r="71" spans="1:11" ht="14.1" customHeight="1" x14ac:dyDescent="0.2">
      <c r="A71" s="306"/>
      <c r="B71" s="307" t="s">
        <v>307</v>
      </c>
      <c r="C71" s="308"/>
      <c r="D71" s="113">
        <v>3.6167863059083381</v>
      </c>
      <c r="E71" s="115">
        <v>1179</v>
      </c>
      <c r="F71" s="114">
        <v>1183</v>
      </c>
      <c r="G71" s="114">
        <v>1159</v>
      </c>
      <c r="H71" s="114">
        <v>1170</v>
      </c>
      <c r="I71" s="140">
        <v>1129</v>
      </c>
      <c r="J71" s="115">
        <v>50</v>
      </c>
      <c r="K71" s="116">
        <v>4.4286979627989371</v>
      </c>
    </row>
    <row r="72" spans="1:11" ht="14.1" customHeight="1" x14ac:dyDescent="0.2">
      <c r="A72" s="306">
        <v>84</v>
      </c>
      <c r="B72" s="307" t="s">
        <v>308</v>
      </c>
      <c r="C72" s="308"/>
      <c r="D72" s="113">
        <v>0.84054236456224307</v>
      </c>
      <c r="E72" s="115">
        <v>274</v>
      </c>
      <c r="F72" s="114">
        <v>257</v>
      </c>
      <c r="G72" s="114">
        <v>254</v>
      </c>
      <c r="H72" s="114">
        <v>227</v>
      </c>
      <c r="I72" s="140">
        <v>242</v>
      </c>
      <c r="J72" s="115">
        <v>32</v>
      </c>
      <c r="K72" s="116">
        <v>13.223140495867769</v>
      </c>
    </row>
    <row r="73" spans="1:11" ht="14.1" customHeight="1" x14ac:dyDescent="0.2">
      <c r="A73" s="306" t="s">
        <v>309</v>
      </c>
      <c r="B73" s="307" t="s">
        <v>310</v>
      </c>
      <c r="C73" s="308"/>
      <c r="D73" s="113">
        <v>0.349714706423707</v>
      </c>
      <c r="E73" s="115">
        <v>114</v>
      </c>
      <c r="F73" s="114">
        <v>100</v>
      </c>
      <c r="G73" s="114">
        <v>104</v>
      </c>
      <c r="H73" s="114">
        <v>87</v>
      </c>
      <c r="I73" s="140">
        <v>97</v>
      </c>
      <c r="J73" s="115">
        <v>17</v>
      </c>
      <c r="K73" s="116">
        <v>17.52577319587629</v>
      </c>
    </row>
    <row r="74" spans="1:11" ht="14.1" customHeight="1" x14ac:dyDescent="0.2">
      <c r="A74" s="306" t="s">
        <v>311</v>
      </c>
      <c r="B74" s="307" t="s">
        <v>312</v>
      </c>
      <c r="C74" s="308"/>
      <c r="D74" s="113">
        <v>0.20246640898214616</v>
      </c>
      <c r="E74" s="115">
        <v>66</v>
      </c>
      <c r="F74" s="114">
        <v>67</v>
      </c>
      <c r="G74" s="114">
        <v>64</v>
      </c>
      <c r="H74" s="114">
        <v>68</v>
      </c>
      <c r="I74" s="140">
        <v>69</v>
      </c>
      <c r="J74" s="115">
        <v>-3</v>
      </c>
      <c r="K74" s="116">
        <v>-4.3478260869565215</v>
      </c>
    </row>
    <row r="75" spans="1:11" ht="14.1" customHeight="1" x14ac:dyDescent="0.2">
      <c r="A75" s="306" t="s">
        <v>313</v>
      </c>
      <c r="B75" s="307" t="s">
        <v>314</v>
      </c>
      <c r="C75" s="308"/>
      <c r="D75" s="113">
        <v>4.2947420087121907E-2</v>
      </c>
      <c r="E75" s="115">
        <v>14</v>
      </c>
      <c r="F75" s="114">
        <v>14</v>
      </c>
      <c r="G75" s="114">
        <v>12</v>
      </c>
      <c r="H75" s="114">
        <v>12</v>
      </c>
      <c r="I75" s="140">
        <v>12</v>
      </c>
      <c r="J75" s="115">
        <v>2</v>
      </c>
      <c r="K75" s="116">
        <v>16.666666666666668</v>
      </c>
    </row>
    <row r="76" spans="1:11" ht="14.1" customHeight="1" x14ac:dyDescent="0.2">
      <c r="A76" s="306">
        <v>91</v>
      </c>
      <c r="B76" s="307" t="s">
        <v>315</v>
      </c>
      <c r="C76" s="308"/>
      <c r="D76" s="113">
        <v>0.19939873611878028</v>
      </c>
      <c r="E76" s="115">
        <v>65</v>
      </c>
      <c r="F76" s="114">
        <v>62</v>
      </c>
      <c r="G76" s="114">
        <v>71</v>
      </c>
      <c r="H76" s="114">
        <v>68</v>
      </c>
      <c r="I76" s="140">
        <v>66</v>
      </c>
      <c r="J76" s="115">
        <v>-1</v>
      </c>
      <c r="K76" s="116">
        <v>-1.5151515151515151</v>
      </c>
    </row>
    <row r="77" spans="1:11" ht="14.1" customHeight="1" x14ac:dyDescent="0.2">
      <c r="A77" s="306">
        <v>92</v>
      </c>
      <c r="B77" s="307" t="s">
        <v>316</v>
      </c>
      <c r="C77" s="308"/>
      <c r="D77" s="113">
        <v>0.55524878826921897</v>
      </c>
      <c r="E77" s="115">
        <v>181</v>
      </c>
      <c r="F77" s="114">
        <v>178</v>
      </c>
      <c r="G77" s="114">
        <v>171</v>
      </c>
      <c r="H77" s="114">
        <v>164</v>
      </c>
      <c r="I77" s="140">
        <v>167</v>
      </c>
      <c r="J77" s="115">
        <v>14</v>
      </c>
      <c r="K77" s="116">
        <v>8.3832335329341312</v>
      </c>
    </row>
    <row r="78" spans="1:11" ht="14.1" customHeight="1" x14ac:dyDescent="0.2">
      <c r="A78" s="306">
        <v>93</v>
      </c>
      <c r="B78" s="307" t="s">
        <v>317</v>
      </c>
      <c r="C78" s="308"/>
      <c r="D78" s="113">
        <v>0.11657156880790233</v>
      </c>
      <c r="E78" s="115">
        <v>38</v>
      </c>
      <c r="F78" s="114">
        <v>33</v>
      </c>
      <c r="G78" s="114">
        <v>31</v>
      </c>
      <c r="H78" s="114">
        <v>30</v>
      </c>
      <c r="I78" s="140">
        <v>31</v>
      </c>
      <c r="J78" s="115">
        <v>7</v>
      </c>
      <c r="K78" s="116">
        <v>22.580645161290324</v>
      </c>
    </row>
    <row r="79" spans="1:11" ht="14.1" customHeight="1" x14ac:dyDescent="0.2">
      <c r="A79" s="306">
        <v>94</v>
      </c>
      <c r="B79" s="307" t="s">
        <v>318</v>
      </c>
      <c r="C79" s="308"/>
      <c r="D79" s="113">
        <v>5.2150438677219461E-2</v>
      </c>
      <c r="E79" s="115">
        <v>17</v>
      </c>
      <c r="F79" s="114">
        <v>18</v>
      </c>
      <c r="G79" s="114">
        <v>18</v>
      </c>
      <c r="H79" s="114">
        <v>16</v>
      </c>
      <c r="I79" s="140">
        <v>18</v>
      </c>
      <c r="J79" s="115">
        <v>-1</v>
      </c>
      <c r="K79" s="116">
        <v>-5.5555555555555554</v>
      </c>
    </row>
    <row r="80" spans="1:11" ht="14.1" customHeight="1" x14ac:dyDescent="0.2">
      <c r="A80" s="306" t="s">
        <v>319</v>
      </c>
      <c r="B80" s="307" t="s">
        <v>320</v>
      </c>
      <c r="C80" s="308"/>
      <c r="D80" s="113">
        <v>0</v>
      </c>
      <c r="E80" s="115">
        <v>0</v>
      </c>
      <c r="F80" s="114">
        <v>0</v>
      </c>
      <c r="G80" s="114">
        <v>0</v>
      </c>
      <c r="H80" s="114">
        <v>0</v>
      </c>
      <c r="I80" s="140">
        <v>0</v>
      </c>
      <c r="J80" s="115">
        <v>0</v>
      </c>
      <c r="K80" s="116">
        <v>0</v>
      </c>
    </row>
    <row r="81" spans="1:11" ht="14.1" customHeight="1" x14ac:dyDescent="0.2">
      <c r="A81" s="310" t="s">
        <v>321</v>
      </c>
      <c r="B81" s="311" t="s">
        <v>224</v>
      </c>
      <c r="C81" s="312"/>
      <c r="D81" s="125">
        <v>3.2486655623044358</v>
      </c>
      <c r="E81" s="143">
        <v>1059</v>
      </c>
      <c r="F81" s="144">
        <v>1066</v>
      </c>
      <c r="G81" s="144">
        <v>1072</v>
      </c>
      <c r="H81" s="144">
        <v>1052</v>
      </c>
      <c r="I81" s="145">
        <v>1048</v>
      </c>
      <c r="J81" s="143">
        <v>11</v>
      </c>
      <c r="K81" s="146">
        <v>1.0496183206106871</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9663</v>
      </c>
      <c r="E12" s="114">
        <v>10179</v>
      </c>
      <c r="F12" s="114">
        <v>10365</v>
      </c>
      <c r="G12" s="114">
        <v>10466</v>
      </c>
      <c r="H12" s="140">
        <v>10580</v>
      </c>
      <c r="I12" s="115">
        <v>-917</v>
      </c>
      <c r="J12" s="116">
        <v>-8.6672967863894144</v>
      </c>
      <c r="K12"/>
      <c r="L12"/>
      <c r="M12"/>
      <c r="N12"/>
      <c r="O12"/>
      <c r="P12"/>
    </row>
    <row r="13" spans="1:16" s="110" customFormat="1" ht="14.45" customHeight="1" x14ac:dyDescent="0.2">
      <c r="A13" s="120" t="s">
        <v>105</v>
      </c>
      <c r="B13" s="119" t="s">
        <v>106</v>
      </c>
      <c r="C13" s="113">
        <v>41.51919693676912</v>
      </c>
      <c r="D13" s="115">
        <v>4012</v>
      </c>
      <c r="E13" s="114">
        <v>4185</v>
      </c>
      <c r="F13" s="114">
        <v>4277</v>
      </c>
      <c r="G13" s="114">
        <v>4333</v>
      </c>
      <c r="H13" s="140">
        <v>4337</v>
      </c>
      <c r="I13" s="115">
        <v>-325</v>
      </c>
      <c r="J13" s="116">
        <v>-7.4936592114364764</v>
      </c>
      <c r="K13"/>
      <c r="L13"/>
      <c r="M13"/>
      <c r="N13"/>
      <c r="O13"/>
      <c r="P13"/>
    </row>
    <row r="14" spans="1:16" s="110" customFormat="1" ht="14.45" customHeight="1" x14ac:dyDescent="0.2">
      <c r="A14" s="120"/>
      <c r="B14" s="119" t="s">
        <v>107</v>
      </c>
      <c r="C14" s="113">
        <v>58.48080306323088</v>
      </c>
      <c r="D14" s="115">
        <v>5651</v>
      </c>
      <c r="E14" s="114">
        <v>5994</v>
      </c>
      <c r="F14" s="114">
        <v>6088</v>
      </c>
      <c r="G14" s="114">
        <v>6133</v>
      </c>
      <c r="H14" s="140">
        <v>6243</v>
      </c>
      <c r="I14" s="115">
        <v>-592</v>
      </c>
      <c r="J14" s="116">
        <v>-9.4826205349991994</v>
      </c>
      <c r="K14"/>
      <c r="L14"/>
      <c r="M14"/>
      <c r="N14"/>
      <c r="O14"/>
      <c r="P14"/>
    </row>
    <row r="15" spans="1:16" s="110" customFormat="1" ht="14.45" customHeight="1" x14ac:dyDescent="0.2">
      <c r="A15" s="118" t="s">
        <v>105</v>
      </c>
      <c r="B15" s="121" t="s">
        <v>108</v>
      </c>
      <c r="C15" s="113">
        <v>17.085791162164959</v>
      </c>
      <c r="D15" s="115">
        <v>1651</v>
      </c>
      <c r="E15" s="114">
        <v>1794</v>
      </c>
      <c r="F15" s="114">
        <v>1929</v>
      </c>
      <c r="G15" s="114">
        <v>1994</v>
      </c>
      <c r="H15" s="140">
        <v>2021</v>
      </c>
      <c r="I15" s="115">
        <v>-370</v>
      </c>
      <c r="J15" s="116">
        <v>-18.307768431469569</v>
      </c>
      <c r="K15"/>
      <c r="L15"/>
      <c r="M15"/>
      <c r="N15"/>
      <c r="O15"/>
      <c r="P15"/>
    </row>
    <row r="16" spans="1:16" s="110" customFormat="1" ht="14.45" customHeight="1" x14ac:dyDescent="0.2">
      <c r="A16" s="118"/>
      <c r="B16" s="121" t="s">
        <v>109</v>
      </c>
      <c r="C16" s="113">
        <v>42.005588326606642</v>
      </c>
      <c r="D16" s="115">
        <v>4059</v>
      </c>
      <c r="E16" s="114">
        <v>4256</v>
      </c>
      <c r="F16" s="114">
        <v>4343</v>
      </c>
      <c r="G16" s="114">
        <v>4389</v>
      </c>
      <c r="H16" s="140">
        <v>4464</v>
      </c>
      <c r="I16" s="115">
        <v>-405</v>
      </c>
      <c r="J16" s="116">
        <v>-9.07258064516129</v>
      </c>
      <c r="K16"/>
      <c r="L16"/>
      <c r="M16"/>
      <c r="N16"/>
      <c r="O16"/>
      <c r="P16"/>
    </row>
    <row r="17" spans="1:16" s="110" customFormat="1" ht="14.45" customHeight="1" x14ac:dyDescent="0.2">
      <c r="A17" s="118"/>
      <c r="B17" s="121" t="s">
        <v>110</v>
      </c>
      <c r="C17" s="113">
        <v>21.297733623098416</v>
      </c>
      <c r="D17" s="115">
        <v>2058</v>
      </c>
      <c r="E17" s="114">
        <v>2164</v>
      </c>
      <c r="F17" s="114">
        <v>2161</v>
      </c>
      <c r="G17" s="114">
        <v>2136</v>
      </c>
      <c r="H17" s="140">
        <v>2155</v>
      </c>
      <c r="I17" s="115">
        <v>-97</v>
      </c>
      <c r="J17" s="116">
        <v>-4.5011600928074245</v>
      </c>
      <c r="K17"/>
      <c r="L17"/>
      <c r="M17"/>
      <c r="N17"/>
      <c r="O17"/>
      <c r="P17"/>
    </row>
    <row r="18" spans="1:16" s="110" customFormat="1" ht="14.45" customHeight="1" x14ac:dyDescent="0.2">
      <c r="A18" s="120"/>
      <c r="B18" s="121" t="s">
        <v>111</v>
      </c>
      <c r="C18" s="113">
        <v>19.610886888129979</v>
      </c>
      <c r="D18" s="115">
        <v>1895</v>
      </c>
      <c r="E18" s="114">
        <v>1965</v>
      </c>
      <c r="F18" s="114">
        <v>1932</v>
      </c>
      <c r="G18" s="114">
        <v>1947</v>
      </c>
      <c r="H18" s="140">
        <v>1940</v>
      </c>
      <c r="I18" s="115">
        <v>-45</v>
      </c>
      <c r="J18" s="116">
        <v>-2.3195876288659796</v>
      </c>
      <c r="K18"/>
      <c r="L18"/>
      <c r="M18"/>
      <c r="N18"/>
      <c r="O18"/>
      <c r="P18"/>
    </row>
    <row r="19" spans="1:16" s="110" customFormat="1" ht="14.45" customHeight="1" x14ac:dyDescent="0.2">
      <c r="A19" s="120"/>
      <c r="B19" s="121" t="s">
        <v>112</v>
      </c>
      <c r="C19" s="113">
        <v>1.8420780295974335</v>
      </c>
      <c r="D19" s="115">
        <v>178</v>
      </c>
      <c r="E19" s="114">
        <v>182</v>
      </c>
      <c r="F19" s="114">
        <v>196</v>
      </c>
      <c r="G19" s="114">
        <v>166</v>
      </c>
      <c r="H19" s="140">
        <v>153</v>
      </c>
      <c r="I19" s="115">
        <v>25</v>
      </c>
      <c r="J19" s="116">
        <v>16.33986928104575</v>
      </c>
      <c r="K19"/>
      <c r="L19"/>
      <c r="M19"/>
      <c r="N19"/>
      <c r="O19"/>
      <c r="P19"/>
    </row>
    <row r="20" spans="1:16" s="110" customFormat="1" ht="14.45" customHeight="1" x14ac:dyDescent="0.2">
      <c r="A20" s="120" t="s">
        <v>113</v>
      </c>
      <c r="B20" s="119" t="s">
        <v>116</v>
      </c>
      <c r="C20" s="113">
        <v>94.535858429059303</v>
      </c>
      <c r="D20" s="115">
        <v>9135</v>
      </c>
      <c r="E20" s="114">
        <v>9620</v>
      </c>
      <c r="F20" s="114">
        <v>9794</v>
      </c>
      <c r="G20" s="114">
        <v>9895</v>
      </c>
      <c r="H20" s="140">
        <v>9992</v>
      </c>
      <c r="I20" s="115">
        <v>-857</v>
      </c>
      <c r="J20" s="116">
        <v>-8.5768614891913533</v>
      </c>
      <c r="K20"/>
      <c r="L20"/>
      <c r="M20"/>
      <c r="N20"/>
      <c r="O20"/>
      <c r="P20"/>
    </row>
    <row r="21" spans="1:16" s="110" customFormat="1" ht="14.45" customHeight="1" x14ac:dyDescent="0.2">
      <c r="A21" s="123"/>
      <c r="B21" s="124" t="s">
        <v>117</v>
      </c>
      <c r="C21" s="125">
        <v>5.3813515471385696</v>
      </c>
      <c r="D21" s="143">
        <v>520</v>
      </c>
      <c r="E21" s="144">
        <v>546</v>
      </c>
      <c r="F21" s="144">
        <v>560</v>
      </c>
      <c r="G21" s="144">
        <v>560</v>
      </c>
      <c r="H21" s="145">
        <v>577</v>
      </c>
      <c r="I21" s="143">
        <v>-57</v>
      </c>
      <c r="J21" s="146">
        <v>-9.8786828422876951</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570925</v>
      </c>
      <c r="E23" s="114">
        <v>596609</v>
      </c>
      <c r="F23" s="114">
        <v>594160</v>
      </c>
      <c r="G23" s="114">
        <v>596222</v>
      </c>
      <c r="H23" s="140">
        <v>586448</v>
      </c>
      <c r="I23" s="115">
        <v>-15523</v>
      </c>
      <c r="J23" s="116">
        <v>-2.6469525004774508</v>
      </c>
      <c r="K23"/>
      <c r="L23"/>
      <c r="M23"/>
      <c r="N23"/>
      <c r="O23"/>
      <c r="P23"/>
    </row>
    <row r="24" spans="1:16" s="110" customFormat="1" ht="14.45" customHeight="1" x14ac:dyDescent="0.2">
      <c r="A24" s="120" t="s">
        <v>105</v>
      </c>
      <c r="B24" s="119" t="s">
        <v>106</v>
      </c>
      <c r="C24" s="113">
        <v>41.404212462232344</v>
      </c>
      <c r="D24" s="115">
        <v>236387</v>
      </c>
      <c r="E24" s="114">
        <v>246418</v>
      </c>
      <c r="F24" s="114">
        <v>245289</v>
      </c>
      <c r="G24" s="114">
        <v>244979</v>
      </c>
      <c r="H24" s="140">
        <v>239947</v>
      </c>
      <c r="I24" s="115">
        <v>-3560</v>
      </c>
      <c r="J24" s="116">
        <v>-1.4836609751320082</v>
      </c>
      <c r="K24"/>
      <c r="L24"/>
      <c r="M24"/>
      <c r="N24"/>
      <c r="O24"/>
      <c r="P24"/>
    </row>
    <row r="25" spans="1:16" s="110" customFormat="1" ht="14.45" customHeight="1" x14ac:dyDescent="0.2">
      <c r="A25" s="120"/>
      <c r="B25" s="119" t="s">
        <v>107</v>
      </c>
      <c r="C25" s="113">
        <v>58.595787537767656</v>
      </c>
      <c r="D25" s="115">
        <v>334538</v>
      </c>
      <c r="E25" s="114">
        <v>350191</v>
      </c>
      <c r="F25" s="114">
        <v>348871</v>
      </c>
      <c r="G25" s="114">
        <v>351243</v>
      </c>
      <c r="H25" s="140">
        <v>346501</v>
      </c>
      <c r="I25" s="115">
        <v>-11963</v>
      </c>
      <c r="J25" s="116">
        <v>-3.4525152885561656</v>
      </c>
      <c r="K25"/>
      <c r="L25"/>
      <c r="M25"/>
      <c r="N25"/>
      <c r="O25"/>
      <c r="P25"/>
    </row>
    <row r="26" spans="1:16" s="110" customFormat="1" ht="14.45" customHeight="1" x14ac:dyDescent="0.2">
      <c r="A26" s="118" t="s">
        <v>105</v>
      </c>
      <c r="B26" s="121" t="s">
        <v>108</v>
      </c>
      <c r="C26" s="113">
        <v>17.961903927836406</v>
      </c>
      <c r="D26" s="115">
        <v>102549</v>
      </c>
      <c r="E26" s="114">
        <v>110374</v>
      </c>
      <c r="F26" s="114">
        <v>108668</v>
      </c>
      <c r="G26" s="114">
        <v>111760</v>
      </c>
      <c r="H26" s="140">
        <v>105818</v>
      </c>
      <c r="I26" s="115">
        <v>-3269</v>
      </c>
      <c r="J26" s="116">
        <v>-3.0892664764028805</v>
      </c>
      <c r="K26"/>
      <c r="L26"/>
      <c r="M26"/>
      <c r="N26"/>
      <c r="O26"/>
      <c r="P26"/>
    </row>
    <row r="27" spans="1:16" s="110" customFormat="1" ht="14.45" customHeight="1" x14ac:dyDescent="0.2">
      <c r="A27" s="118"/>
      <c r="B27" s="121" t="s">
        <v>109</v>
      </c>
      <c r="C27" s="113">
        <v>49.587073608617594</v>
      </c>
      <c r="D27" s="115">
        <v>283105</v>
      </c>
      <c r="E27" s="114">
        <v>296957</v>
      </c>
      <c r="F27" s="114">
        <v>297040</v>
      </c>
      <c r="G27" s="114">
        <v>297480</v>
      </c>
      <c r="H27" s="140">
        <v>296166</v>
      </c>
      <c r="I27" s="115">
        <v>-13061</v>
      </c>
      <c r="J27" s="116">
        <v>-4.4100268092893851</v>
      </c>
      <c r="K27"/>
      <c r="L27"/>
      <c r="M27"/>
      <c r="N27"/>
      <c r="O27"/>
      <c r="P27"/>
    </row>
    <row r="28" spans="1:16" s="110" customFormat="1" ht="14.45" customHeight="1" x14ac:dyDescent="0.2">
      <c r="A28" s="118"/>
      <c r="B28" s="121" t="s">
        <v>110</v>
      </c>
      <c r="C28" s="113">
        <v>17.827560537723869</v>
      </c>
      <c r="D28" s="115">
        <v>101782</v>
      </c>
      <c r="E28" s="114">
        <v>103791</v>
      </c>
      <c r="F28" s="114">
        <v>103722</v>
      </c>
      <c r="G28" s="114">
        <v>103225</v>
      </c>
      <c r="H28" s="140">
        <v>102339</v>
      </c>
      <c r="I28" s="115">
        <v>-557</v>
      </c>
      <c r="J28" s="116">
        <v>-0.54426953556317725</v>
      </c>
      <c r="K28"/>
      <c r="L28"/>
      <c r="M28"/>
      <c r="N28"/>
      <c r="O28"/>
      <c r="P28"/>
    </row>
    <row r="29" spans="1:16" s="110" customFormat="1" ht="14.45" customHeight="1" x14ac:dyDescent="0.2">
      <c r="A29" s="118"/>
      <c r="B29" s="121" t="s">
        <v>111</v>
      </c>
      <c r="C29" s="113">
        <v>14.623461925822131</v>
      </c>
      <c r="D29" s="115">
        <v>83489</v>
      </c>
      <c r="E29" s="114">
        <v>85486</v>
      </c>
      <c r="F29" s="114">
        <v>84729</v>
      </c>
      <c r="G29" s="114">
        <v>83755</v>
      </c>
      <c r="H29" s="140">
        <v>82124</v>
      </c>
      <c r="I29" s="115">
        <v>1365</v>
      </c>
      <c r="J29" s="116">
        <v>1.6621206955335834</v>
      </c>
      <c r="K29"/>
      <c r="L29"/>
      <c r="M29"/>
      <c r="N29"/>
      <c r="O29"/>
      <c r="P29"/>
    </row>
    <row r="30" spans="1:16" s="110" customFormat="1" ht="14.45" customHeight="1" x14ac:dyDescent="0.2">
      <c r="A30" s="120"/>
      <c r="B30" s="121" t="s">
        <v>112</v>
      </c>
      <c r="C30" s="113">
        <v>1.3704076717607392</v>
      </c>
      <c r="D30" s="115">
        <v>7824</v>
      </c>
      <c r="E30" s="114">
        <v>7963</v>
      </c>
      <c r="F30" s="114">
        <v>8249</v>
      </c>
      <c r="G30" s="114">
        <v>7184</v>
      </c>
      <c r="H30" s="140">
        <v>6838</v>
      </c>
      <c r="I30" s="115">
        <v>986</v>
      </c>
      <c r="J30" s="116">
        <v>14.41942088329921</v>
      </c>
      <c r="K30"/>
      <c r="L30"/>
      <c r="M30"/>
      <c r="N30"/>
      <c r="O30"/>
      <c r="P30"/>
    </row>
    <row r="31" spans="1:16" s="110" customFormat="1" ht="14.45" customHeight="1" x14ac:dyDescent="0.2">
      <c r="A31" s="120" t="s">
        <v>113</v>
      </c>
      <c r="B31" s="119" t="s">
        <v>116</v>
      </c>
      <c r="C31" s="113">
        <v>81.875027367867929</v>
      </c>
      <c r="D31" s="115">
        <v>467445</v>
      </c>
      <c r="E31" s="114">
        <v>488333</v>
      </c>
      <c r="F31" s="114">
        <v>487098</v>
      </c>
      <c r="G31" s="114">
        <v>489676</v>
      </c>
      <c r="H31" s="140">
        <v>481995</v>
      </c>
      <c r="I31" s="115">
        <v>-14550</v>
      </c>
      <c r="J31" s="116">
        <v>-3.0187035135219245</v>
      </c>
      <c r="K31"/>
      <c r="L31"/>
      <c r="M31"/>
      <c r="N31"/>
      <c r="O31"/>
      <c r="P31"/>
    </row>
    <row r="32" spans="1:16" s="110" customFormat="1" ht="14.45" customHeight="1" x14ac:dyDescent="0.2">
      <c r="A32" s="123"/>
      <c r="B32" s="124" t="s">
        <v>117</v>
      </c>
      <c r="C32" s="125">
        <v>17.851031221263739</v>
      </c>
      <c r="D32" s="143">
        <v>101916</v>
      </c>
      <c r="E32" s="144">
        <v>106630</v>
      </c>
      <c r="F32" s="144">
        <v>105434</v>
      </c>
      <c r="G32" s="144">
        <v>104846</v>
      </c>
      <c r="H32" s="145">
        <v>102797</v>
      </c>
      <c r="I32" s="143">
        <v>-881</v>
      </c>
      <c r="J32" s="146">
        <v>-0.85702890162164269</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183</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10603</v>
      </c>
      <c r="E56" s="114">
        <v>10943</v>
      </c>
      <c r="F56" s="114">
        <v>11039</v>
      </c>
      <c r="G56" s="114">
        <v>11185</v>
      </c>
      <c r="H56" s="140">
        <v>11108</v>
      </c>
      <c r="I56" s="115">
        <v>-505</v>
      </c>
      <c r="J56" s="116">
        <v>-4.5462729564278002</v>
      </c>
      <c r="K56"/>
      <c r="L56"/>
      <c r="M56"/>
      <c r="N56"/>
      <c r="O56"/>
      <c r="P56"/>
    </row>
    <row r="57" spans="1:16" s="110" customFormat="1" ht="14.45" customHeight="1" x14ac:dyDescent="0.2">
      <c r="A57" s="120" t="s">
        <v>105</v>
      </c>
      <c r="B57" s="119" t="s">
        <v>106</v>
      </c>
      <c r="C57" s="113">
        <v>41.714609072903897</v>
      </c>
      <c r="D57" s="115">
        <v>4423</v>
      </c>
      <c r="E57" s="114">
        <v>4487</v>
      </c>
      <c r="F57" s="114">
        <v>4523</v>
      </c>
      <c r="G57" s="114">
        <v>4594</v>
      </c>
      <c r="H57" s="140">
        <v>4522</v>
      </c>
      <c r="I57" s="115">
        <v>-99</v>
      </c>
      <c r="J57" s="116">
        <v>-2.189296771340115</v>
      </c>
    </row>
    <row r="58" spans="1:16" s="110" customFormat="1" ht="14.45" customHeight="1" x14ac:dyDescent="0.2">
      <c r="A58" s="120"/>
      <c r="B58" s="119" t="s">
        <v>107</v>
      </c>
      <c r="C58" s="113">
        <v>58.285390927096103</v>
      </c>
      <c r="D58" s="115">
        <v>6180</v>
      </c>
      <c r="E58" s="114">
        <v>6456</v>
      </c>
      <c r="F58" s="114">
        <v>6516</v>
      </c>
      <c r="G58" s="114">
        <v>6591</v>
      </c>
      <c r="H58" s="140">
        <v>6586</v>
      </c>
      <c r="I58" s="115">
        <v>-406</v>
      </c>
      <c r="J58" s="116">
        <v>-6.1645915578499846</v>
      </c>
    </row>
    <row r="59" spans="1:16" s="110" customFormat="1" ht="14.45" customHeight="1" x14ac:dyDescent="0.2">
      <c r="A59" s="118" t="s">
        <v>105</v>
      </c>
      <c r="B59" s="121" t="s">
        <v>108</v>
      </c>
      <c r="C59" s="113">
        <v>14.76940488540979</v>
      </c>
      <c r="D59" s="115">
        <v>1566</v>
      </c>
      <c r="E59" s="114">
        <v>1643</v>
      </c>
      <c r="F59" s="114">
        <v>1707</v>
      </c>
      <c r="G59" s="114">
        <v>1786</v>
      </c>
      <c r="H59" s="140">
        <v>1729</v>
      </c>
      <c r="I59" s="115">
        <v>-163</v>
      </c>
      <c r="J59" s="116">
        <v>-9.4274146905725846</v>
      </c>
    </row>
    <row r="60" spans="1:16" s="110" customFormat="1" ht="14.45" customHeight="1" x14ac:dyDescent="0.2">
      <c r="A60" s="118"/>
      <c r="B60" s="121" t="s">
        <v>109</v>
      </c>
      <c r="C60" s="113">
        <v>42.846364236536829</v>
      </c>
      <c r="D60" s="115">
        <v>4543</v>
      </c>
      <c r="E60" s="114">
        <v>4684</v>
      </c>
      <c r="F60" s="114">
        <v>4769</v>
      </c>
      <c r="G60" s="114">
        <v>4845</v>
      </c>
      <c r="H60" s="140">
        <v>4849</v>
      </c>
      <c r="I60" s="115">
        <v>-306</v>
      </c>
      <c r="J60" s="116">
        <v>-6.3105795009280268</v>
      </c>
    </row>
    <row r="61" spans="1:16" s="110" customFormat="1" ht="14.45" customHeight="1" x14ac:dyDescent="0.2">
      <c r="A61" s="118"/>
      <c r="B61" s="121" t="s">
        <v>110</v>
      </c>
      <c r="C61" s="113">
        <v>21.974912760539471</v>
      </c>
      <c r="D61" s="115">
        <v>2330</v>
      </c>
      <c r="E61" s="114">
        <v>2413</v>
      </c>
      <c r="F61" s="114">
        <v>2397</v>
      </c>
      <c r="G61" s="114">
        <v>2383</v>
      </c>
      <c r="H61" s="140">
        <v>2397</v>
      </c>
      <c r="I61" s="115">
        <v>-67</v>
      </c>
      <c r="J61" s="116">
        <v>-2.7951606174384649</v>
      </c>
    </row>
    <row r="62" spans="1:16" s="110" customFormat="1" ht="14.45" customHeight="1" x14ac:dyDescent="0.2">
      <c r="A62" s="120"/>
      <c r="B62" s="121" t="s">
        <v>111</v>
      </c>
      <c r="C62" s="113">
        <v>20.409318117513912</v>
      </c>
      <c r="D62" s="115">
        <v>2164</v>
      </c>
      <c r="E62" s="114">
        <v>2203</v>
      </c>
      <c r="F62" s="114">
        <v>2166</v>
      </c>
      <c r="G62" s="114">
        <v>2171</v>
      </c>
      <c r="H62" s="140">
        <v>2133</v>
      </c>
      <c r="I62" s="115">
        <v>31</v>
      </c>
      <c r="J62" s="116">
        <v>1.4533520862634786</v>
      </c>
    </row>
    <row r="63" spans="1:16" s="110" customFormat="1" ht="14.45" customHeight="1" x14ac:dyDescent="0.2">
      <c r="A63" s="120"/>
      <c r="B63" s="121" t="s">
        <v>112</v>
      </c>
      <c r="C63" s="113">
        <v>1.9239837781759879</v>
      </c>
      <c r="D63" s="115">
        <v>204</v>
      </c>
      <c r="E63" s="114">
        <v>207</v>
      </c>
      <c r="F63" s="114">
        <v>216</v>
      </c>
      <c r="G63" s="114">
        <v>182</v>
      </c>
      <c r="H63" s="140">
        <v>178</v>
      </c>
      <c r="I63" s="115">
        <v>26</v>
      </c>
      <c r="J63" s="116">
        <v>14.606741573033707</v>
      </c>
    </row>
    <row r="64" spans="1:16" s="110" customFormat="1" ht="14.45" customHeight="1" x14ac:dyDescent="0.2">
      <c r="A64" s="120" t="s">
        <v>113</v>
      </c>
      <c r="B64" s="119" t="s">
        <v>116</v>
      </c>
      <c r="C64" s="113">
        <v>94.803357540318771</v>
      </c>
      <c r="D64" s="115">
        <v>10052</v>
      </c>
      <c r="E64" s="114">
        <v>10368</v>
      </c>
      <c r="F64" s="114">
        <v>10455</v>
      </c>
      <c r="G64" s="114">
        <v>10599</v>
      </c>
      <c r="H64" s="140">
        <v>10512</v>
      </c>
      <c r="I64" s="115">
        <v>-460</v>
      </c>
      <c r="J64" s="116">
        <v>-4.3759512937595133</v>
      </c>
    </row>
    <row r="65" spans="1:10" s="110" customFormat="1" ht="14.45" customHeight="1" x14ac:dyDescent="0.2">
      <c r="A65" s="123"/>
      <c r="B65" s="124" t="s">
        <v>117</v>
      </c>
      <c r="C65" s="125">
        <v>5.130623408469301</v>
      </c>
      <c r="D65" s="143">
        <v>544</v>
      </c>
      <c r="E65" s="144">
        <v>565</v>
      </c>
      <c r="F65" s="144">
        <v>578</v>
      </c>
      <c r="G65" s="144">
        <v>581</v>
      </c>
      <c r="H65" s="145">
        <v>592</v>
      </c>
      <c r="I65" s="143">
        <v>-48</v>
      </c>
      <c r="J65" s="146">
        <v>-8.1081081081081088</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327</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9663</v>
      </c>
      <c r="G11" s="114">
        <v>10179</v>
      </c>
      <c r="H11" s="114">
        <v>10365</v>
      </c>
      <c r="I11" s="114">
        <v>10466</v>
      </c>
      <c r="J11" s="140">
        <v>10580</v>
      </c>
      <c r="K11" s="114">
        <v>-917</v>
      </c>
      <c r="L11" s="116">
        <v>-8.6672967863894144</v>
      </c>
    </row>
    <row r="12" spans="1:17" s="110" customFormat="1" ht="24" customHeight="1" x14ac:dyDescent="0.2">
      <c r="A12" s="604" t="s">
        <v>185</v>
      </c>
      <c r="B12" s="605"/>
      <c r="C12" s="605"/>
      <c r="D12" s="606"/>
      <c r="E12" s="113">
        <v>41.51919693676912</v>
      </c>
      <c r="F12" s="115">
        <v>4012</v>
      </c>
      <c r="G12" s="114">
        <v>4185</v>
      </c>
      <c r="H12" s="114">
        <v>4277</v>
      </c>
      <c r="I12" s="114">
        <v>4333</v>
      </c>
      <c r="J12" s="140">
        <v>4337</v>
      </c>
      <c r="K12" s="114">
        <v>-325</v>
      </c>
      <c r="L12" s="116">
        <v>-7.4936592114364764</v>
      </c>
    </row>
    <row r="13" spans="1:17" s="110" customFormat="1" ht="15" customHeight="1" x14ac:dyDescent="0.2">
      <c r="A13" s="120"/>
      <c r="B13" s="612" t="s">
        <v>107</v>
      </c>
      <c r="C13" s="612"/>
      <c r="E13" s="113">
        <v>58.48080306323088</v>
      </c>
      <c r="F13" s="115">
        <v>5651</v>
      </c>
      <c r="G13" s="114">
        <v>5994</v>
      </c>
      <c r="H13" s="114">
        <v>6088</v>
      </c>
      <c r="I13" s="114">
        <v>6133</v>
      </c>
      <c r="J13" s="140">
        <v>6243</v>
      </c>
      <c r="K13" s="114">
        <v>-592</v>
      </c>
      <c r="L13" s="116">
        <v>-9.4826205349991994</v>
      </c>
    </row>
    <row r="14" spans="1:17" s="110" customFormat="1" ht="22.5" customHeight="1" x14ac:dyDescent="0.2">
      <c r="A14" s="604" t="s">
        <v>186</v>
      </c>
      <c r="B14" s="605"/>
      <c r="C14" s="605"/>
      <c r="D14" s="606"/>
      <c r="E14" s="113">
        <v>17.085791162164959</v>
      </c>
      <c r="F14" s="115">
        <v>1651</v>
      </c>
      <c r="G14" s="114">
        <v>1794</v>
      </c>
      <c r="H14" s="114">
        <v>1929</v>
      </c>
      <c r="I14" s="114">
        <v>1994</v>
      </c>
      <c r="J14" s="140">
        <v>2021</v>
      </c>
      <c r="K14" s="114">
        <v>-370</v>
      </c>
      <c r="L14" s="116">
        <v>-18.307768431469569</v>
      </c>
    </row>
    <row r="15" spans="1:17" s="110" customFormat="1" ht="15" customHeight="1" x14ac:dyDescent="0.2">
      <c r="A15" s="120"/>
      <c r="B15" s="119"/>
      <c r="C15" s="258" t="s">
        <v>106</v>
      </c>
      <c r="E15" s="113">
        <v>48.213204118715929</v>
      </c>
      <c r="F15" s="115">
        <v>796</v>
      </c>
      <c r="G15" s="114">
        <v>848</v>
      </c>
      <c r="H15" s="114">
        <v>921</v>
      </c>
      <c r="I15" s="114">
        <v>965</v>
      </c>
      <c r="J15" s="140">
        <v>994</v>
      </c>
      <c r="K15" s="114">
        <v>-198</v>
      </c>
      <c r="L15" s="116">
        <v>-19.919517102615693</v>
      </c>
    </row>
    <row r="16" spans="1:17" s="110" customFormat="1" ht="15" customHeight="1" x14ac:dyDescent="0.2">
      <c r="A16" s="120"/>
      <c r="B16" s="119"/>
      <c r="C16" s="258" t="s">
        <v>107</v>
      </c>
      <c r="E16" s="113">
        <v>51.786795881284071</v>
      </c>
      <c r="F16" s="115">
        <v>855</v>
      </c>
      <c r="G16" s="114">
        <v>946</v>
      </c>
      <c r="H16" s="114">
        <v>1008</v>
      </c>
      <c r="I16" s="114">
        <v>1029</v>
      </c>
      <c r="J16" s="140">
        <v>1027</v>
      </c>
      <c r="K16" s="114">
        <v>-172</v>
      </c>
      <c r="L16" s="116">
        <v>-16.747809152872446</v>
      </c>
    </row>
    <row r="17" spans="1:12" s="110" customFormat="1" ht="15" customHeight="1" x14ac:dyDescent="0.2">
      <c r="A17" s="120"/>
      <c r="B17" s="121" t="s">
        <v>109</v>
      </c>
      <c r="C17" s="258"/>
      <c r="E17" s="113">
        <v>42.005588326606642</v>
      </c>
      <c r="F17" s="115">
        <v>4059</v>
      </c>
      <c r="G17" s="114">
        <v>4256</v>
      </c>
      <c r="H17" s="114">
        <v>4343</v>
      </c>
      <c r="I17" s="114">
        <v>4389</v>
      </c>
      <c r="J17" s="140">
        <v>4464</v>
      </c>
      <c r="K17" s="114">
        <v>-405</v>
      </c>
      <c r="L17" s="116">
        <v>-9.07258064516129</v>
      </c>
    </row>
    <row r="18" spans="1:12" s="110" customFormat="1" ht="15" customHeight="1" x14ac:dyDescent="0.2">
      <c r="A18" s="120"/>
      <c r="B18" s="119"/>
      <c r="C18" s="258" t="s">
        <v>106</v>
      </c>
      <c r="E18" s="113">
        <v>35.501355013550139</v>
      </c>
      <c r="F18" s="115">
        <v>1441</v>
      </c>
      <c r="G18" s="114">
        <v>1508</v>
      </c>
      <c r="H18" s="114">
        <v>1531</v>
      </c>
      <c r="I18" s="114">
        <v>1540</v>
      </c>
      <c r="J18" s="140">
        <v>1522</v>
      </c>
      <c r="K18" s="114">
        <v>-81</v>
      </c>
      <c r="L18" s="116">
        <v>-5.3219448094612352</v>
      </c>
    </row>
    <row r="19" spans="1:12" s="110" customFormat="1" ht="15" customHeight="1" x14ac:dyDescent="0.2">
      <c r="A19" s="120"/>
      <c r="B19" s="119"/>
      <c r="C19" s="258" t="s">
        <v>107</v>
      </c>
      <c r="E19" s="113">
        <v>64.498644986449861</v>
      </c>
      <c r="F19" s="115">
        <v>2618</v>
      </c>
      <c r="G19" s="114">
        <v>2748</v>
      </c>
      <c r="H19" s="114">
        <v>2812</v>
      </c>
      <c r="I19" s="114">
        <v>2849</v>
      </c>
      <c r="J19" s="140">
        <v>2942</v>
      </c>
      <c r="K19" s="114">
        <v>-324</v>
      </c>
      <c r="L19" s="116">
        <v>-11.012916383412644</v>
      </c>
    </row>
    <row r="20" spans="1:12" s="110" customFormat="1" ht="15" customHeight="1" x14ac:dyDescent="0.2">
      <c r="A20" s="120"/>
      <c r="B20" s="121" t="s">
        <v>110</v>
      </c>
      <c r="C20" s="258"/>
      <c r="E20" s="113">
        <v>21.297733623098416</v>
      </c>
      <c r="F20" s="115">
        <v>2058</v>
      </c>
      <c r="G20" s="114">
        <v>2164</v>
      </c>
      <c r="H20" s="114">
        <v>2161</v>
      </c>
      <c r="I20" s="114">
        <v>2136</v>
      </c>
      <c r="J20" s="140">
        <v>2155</v>
      </c>
      <c r="K20" s="114">
        <v>-97</v>
      </c>
      <c r="L20" s="116">
        <v>-4.5011600928074245</v>
      </c>
    </row>
    <row r="21" spans="1:12" s="110" customFormat="1" ht="15" customHeight="1" x14ac:dyDescent="0.2">
      <c r="A21" s="120"/>
      <c r="B21" s="119"/>
      <c r="C21" s="258" t="s">
        <v>106</v>
      </c>
      <c r="E21" s="113">
        <v>36.200194363459673</v>
      </c>
      <c r="F21" s="115">
        <v>745</v>
      </c>
      <c r="G21" s="114">
        <v>762</v>
      </c>
      <c r="H21" s="114">
        <v>760</v>
      </c>
      <c r="I21" s="114">
        <v>754</v>
      </c>
      <c r="J21" s="140">
        <v>747</v>
      </c>
      <c r="K21" s="114">
        <v>-2</v>
      </c>
      <c r="L21" s="116">
        <v>-0.2677376171352075</v>
      </c>
    </row>
    <row r="22" spans="1:12" s="110" customFormat="1" ht="15" customHeight="1" x14ac:dyDescent="0.2">
      <c r="A22" s="120"/>
      <c r="B22" s="119"/>
      <c r="C22" s="258" t="s">
        <v>107</v>
      </c>
      <c r="E22" s="113">
        <v>63.799805636540327</v>
      </c>
      <c r="F22" s="115">
        <v>1313</v>
      </c>
      <c r="G22" s="114">
        <v>1402</v>
      </c>
      <c r="H22" s="114">
        <v>1401</v>
      </c>
      <c r="I22" s="114">
        <v>1382</v>
      </c>
      <c r="J22" s="140">
        <v>1408</v>
      </c>
      <c r="K22" s="114">
        <v>-95</v>
      </c>
      <c r="L22" s="116">
        <v>-6.7471590909090908</v>
      </c>
    </row>
    <row r="23" spans="1:12" s="110" customFormat="1" ht="15" customHeight="1" x14ac:dyDescent="0.2">
      <c r="A23" s="120"/>
      <c r="B23" s="121" t="s">
        <v>111</v>
      </c>
      <c r="C23" s="258"/>
      <c r="E23" s="113">
        <v>19.610886888129979</v>
      </c>
      <c r="F23" s="115">
        <v>1895</v>
      </c>
      <c r="G23" s="114">
        <v>1965</v>
      </c>
      <c r="H23" s="114">
        <v>1932</v>
      </c>
      <c r="I23" s="114">
        <v>1947</v>
      </c>
      <c r="J23" s="140">
        <v>1940</v>
      </c>
      <c r="K23" s="114">
        <v>-45</v>
      </c>
      <c r="L23" s="116">
        <v>-2.3195876288659796</v>
      </c>
    </row>
    <row r="24" spans="1:12" s="110" customFormat="1" ht="15" customHeight="1" x14ac:dyDescent="0.2">
      <c r="A24" s="120"/>
      <c r="B24" s="119"/>
      <c r="C24" s="258" t="s">
        <v>106</v>
      </c>
      <c r="E24" s="113">
        <v>54.353562005277048</v>
      </c>
      <c r="F24" s="115">
        <v>1030</v>
      </c>
      <c r="G24" s="114">
        <v>1067</v>
      </c>
      <c r="H24" s="114">
        <v>1065</v>
      </c>
      <c r="I24" s="114">
        <v>1074</v>
      </c>
      <c r="J24" s="140">
        <v>1074</v>
      </c>
      <c r="K24" s="114">
        <v>-44</v>
      </c>
      <c r="L24" s="116">
        <v>-4.0968342644320295</v>
      </c>
    </row>
    <row r="25" spans="1:12" s="110" customFormat="1" ht="15" customHeight="1" x14ac:dyDescent="0.2">
      <c r="A25" s="120"/>
      <c r="B25" s="119"/>
      <c r="C25" s="258" t="s">
        <v>107</v>
      </c>
      <c r="E25" s="113">
        <v>45.646437994722952</v>
      </c>
      <c r="F25" s="115">
        <v>865</v>
      </c>
      <c r="G25" s="114">
        <v>898</v>
      </c>
      <c r="H25" s="114">
        <v>867</v>
      </c>
      <c r="I25" s="114">
        <v>873</v>
      </c>
      <c r="J25" s="140">
        <v>866</v>
      </c>
      <c r="K25" s="114">
        <v>-1</v>
      </c>
      <c r="L25" s="116">
        <v>-0.11547344110854503</v>
      </c>
    </row>
    <row r="26" spans="1:12" s="110" customFormat="1" ht="15" customHeight="1" x14ac:dyDescent="0.2">
      <c r="A26" s="120"/>
      <c r="C26" s="121" t="s">
        <v>187</v>
      </c>
      <c r="D26" s="110" t="s">
        <v>188</v>
      </c>
      <c r="E26" s="113">
        <v>1.8420780295974335</v>
      </c>
      <c r="F26" s="115">
        <v>178</v>
      </c>
      <c r="G26" s="114">
        <v>182</v>
      </c>
      <c r="H26" s="114">
        <v>196</v>
      </c>
      <c r="I26" s="114">
        <v>166</v>
      </c>
      <c r="J26" s="140">
        <v>153</v>
      </c>
      <c r="K26" s="114">
        <v>25</v>
      </c>
      <c r="L26" s="116">
        <v>16.33986928104575</v>
      </c>
    </row>
    <row r="27" spans="1:12" s="110" customFormat="1" ht="15" customHeight="1" x14ac:dyDescent="0.2">
      <c r="A27" s="120"/>
      <c r="B27" s="119"/>
      <c r="D27" s="259" t="s">
        <v>106</v>
      </c>
      <c r="E27" s="113">
        <v>44.382022471910112</v>
      </c>
      <c r="F27" s="115">
        <v>79</v>
      </c>
      <c r="G27" s="114">
        <v>88</v>
      </c>
      <c r="H27" s="114">
        <v>102</v>
      </c>
      <c r="I27" s="114">
        <v>83</v>
      </c>
      <c r="J27" s="140">
        <v>73</v>
      </c>
      <c r="K27" s="114">
        <v>6</v>
      </c>
      <c r="L27" s="116">
        <v>8.2191780821917817</v>
      </c>
    </row>
    <row r="28" spans="1:12" s="110" customFormat="1" ht="15" customHeight="1" x14ac:dyDescent="0.2">
      <c r="A28" s="120"/>
      <c r="B28" s="119"/>
      <c r="D28" s="259" t="s">
        <v>107</v>
      </c>
      <c r="E28" s="113">
        <v>55.617977528089888</v>
      </c>
      <c r="F28" s="115">
        <v>99</v>
      </c>
      <c r="G28" s="114">
        <v>94</v>
      </c>
      <c r="H28" s="114">
        <v>94</v>
      </c>
      <c r="I28" s="114">
        <v>83</v>
      </c>
      <c r="J28" s="140">
        <v>80</v>
      </c>
      <c r="K28" s="114">
        <v>19</v>
      </c>
      <c r="L28" s="116">
        <v>23.75</v>
      </c>
    </row>
    <row r="29" spans="1:12" s="110" customFormat="1" ht="24" customHeight="1" x14ac:dyDescent="0.2">
      <c r="A29" s="604" t="s">
        <v>189</v>
      </c>
      <c r="B29" s="605"/>
      <c r="C29" s="605"/>
      <c r="D29" s="606"/>
      <c r="E29" s="113">
        <v>94.535858429059303</v>
      </c>
      <c r="F29" s="115">
        <v>9135</v>
      </c>
      <c r="G29" s="114">
        <v>9620</v>
      </c>
      <c r="H29" s="114">
        <v>9794</v>
      </c>
      <c r="I29" s="114">
        <v>9895</v>
      </c>
      <c r="J29" s="140">
        <v>9992</v>
      </c>
      <c r="K29" s="114">
        <v>-857</v>
      </c>
      <c r="L29" s="116">
        <v>-8.5768614891913533</v>
      </c>
    </row>
    <row r="30" spans="1:12" s="110" customFormat="1" ht="15" customHeight="1" x14ac:dyDescent="0.2">
      <c r="A30" s="120"/>
      <c r="B30" s="119"/>
      <c r="C30" s="258" t="s">
        <v>106</v>
      </c>
      <c r="E30" s="113">
        <v>41.335522714833061</v>
      </c>
      <c r="F30" s="115">
        <v>3776</v>
      </c>
      <c r="G30" s="114">
        <v>3948</v>
      </c>
      <c r="H30" s="114">
        <v>4031</v>
      </c>
      <c r="I30" s="114">
        <v>4078</v>
      </c>
      <c r="J30" s="140">
        <v>4075</v>
      </c>
      <c r="K30" s="114">
        <v>-299</v>
      </c>
      <c r="L30" s="116">
        <v>-7.3374233128834359</v>
      </c>
    </row>
    <row r="31" spans="1:12" s="110" customFormat="1" ht="15" customHeight="1" x14ac:dyDescent="0.2">
      <c r="A31" s="120"/>
      <c r="B31" s="119"/>
      <c r="C31" s="258" t="s">
        <v>107</v>
      </c>
      <c r="E31" s="113">
        <v>58.664477285166939</v>
      </c>
      <c r="F31" s="115">
        <v>5359</v>
      </c>
      <c r="G31" s="114">
        <v>5672</v>
      </c>
      <c r="H31" s="114">
        <v>5763</v>
      </c>
      <c r="I31" s="114">
        <v>5817</v>
      </c>
      <c r="J31" s="140">
        <v>5917</v>
      </c>
      <c r="K31" s="114">
        <v>-558</v>
      </c>
      <c r="L31" s="116">
        <v>-9.4304546222748016</v>
      </c>
    </row>
    <row r="32" spans="1:12" s="110" customFormat="1" ht="15" customHeight="1" x14ac:dyDescent="0.2">
      <c r="A32" s="120"/>
      <c r="B32" s="119" t="s">
        <v>117</v>
      </c>
      <c r="C32" s="258"/>
      <c r="E32" s="113">
        <v>5.3813515471385696</v>
      </c>
      <c r="F32" s="114">
        <v>520</v>
      </c>
      <c r="G32" s="114">
        <v>546</v>
      </c>
      <c r="H32" s="114">
        <v>560</v>
      </c>
      <c r="I32" s="114">
        <v>560</v>
      </c>
      <c r="J32" s="140">
        <v>577</v>
      </c>
      <c r="K32" s="114">
        <v>-57</v>
      </c>
      <c r="L32" s="116">
        <v>-9.8786828422876951</v>
      </c>
    </row>
    <row r="33" spans="1:12" s="110" customFormat="1" ht="15" customHeight="1" x14ac:dyDescent="0.2">
      <c r="A33" s="120"/>
      <c r="B33" s="119"/>
      <c r="C33" s="258" t="s">
        <v>106</v>
      </c>
      <c r="E33" s="113">
        <v>44.807692307692307</v>
      </c>
      <c r="F33" s="114">
        <v>233</v>
      </c>
      <c r="G33" s="114">
        <v>233</v>
      </c>
      <c r="H33" s="114">
        <v>244</v>
      </c>
      <c r="I33" s="114">
        <v>253</v>
      </c>
      <c r="J33" s="140">
        <v>260</v>
      </c>
      <c r="K33" s="114">
        <v>-27</v>
      </c>
      <c r="L33" s="116">
        <v>-10.384615384615385</v>
      </c>
    </row>
    <row r="34" spans="1:12" s="110" customFormat="1" ht="15" customHeight="1" x14ac:dyDescent="0.2">
      <c r="A34" s="120"/>
      <c r="B34" s="119"/>
      <c r="C34" s="258" t="s">
        <v>107</v>
      </c>
      <c r="E34" s="113">
        <v>55.192307692307693</v>
      </c>
      <c r="F34" s="114">
        <v>287</v>
      </c>
      <c r="G34" s="114">
        <v>313</v>
      </c>
      <c r="H34" s="114">
        <v>316</v>
      </c>
      <c r="I34" s="114">
        <v>307</v>
      </c>
      <c r="J34" s="140">
        <v>317</v>
      </c>
      <c r="K34" s="114">
        <v>-30</v>
      </c>
      <c r="L34" s="116">
        <v>-9.4637223974763405</v>
      </c>
    </row>
    <row r="35" spans="1:12" s="110" customFormat="1" ht="24" customHeight="1" x14ac:dyDescent="0.2">
      <c r="A35" s="604" t="s">
        <v>192</v>
      </c>
      <c r="B35" s="605"/>
      <c r="C35" s="605"/>
      <c r="D35" s="606"/>
      <c r="E35" s="113">
        <v>18.25520024837007</v>
      </c>
      <c r="F35" s="114">
        <v>1764</v>
      </c>
      <c r="G35" s="114">
        <v>1844</v>
      </c>
      <c r="H35" s="114">
        <v>1948</v>
      </c>
      <c r="I35" s="114">
        <v>2032</v>
      </c>
      <c r="J35" s="114">
        <v>1990</v>
      </c>
      <c r="K35" s="318">
        <v>-226</v>
      </c>
      <c r="L35" s="319">
        <v>-11.356783919597991</v>
      </c>
    </row>
    <row r="36" spans="1:12" s="110" customFormat="1" ht="15" customHeight="1" x14ac:dyDescent="0.2">
      <c r="A36" s="120"/>
      <c r="B36" s="119"/>
      <c r="C36" s="258" t="s">
        <v>106</v>
      </c>
      <c r="E36" s="113">
        <v>37.414965986394556</v>
      </c>
      <c r="F36" s="114">
        <v>660</v>
      </c>
      <c r="G36" s="114">
        <v>677</v>
      </c>
      <c r="H36" s="114">
        <v>725</v>
      </c>
      <c r="I36" s="114">
        <v>795</v>
      </c>
      <c r="J36" s="114">
        <v>769</v>
      </c>
      <c r="K36" s="318">
        <v>-109</v>
      </c>
      <c r="L36" s="116">
        <v>-14.174252275682704</v>
      </c>
    </row>
    <row r="37" spans="1:12" s="110" customFormat="1" ht="15" customHeight="1" x14ac:dyDescent="0.2">
      <c r="A37" s="120"/>
      <c r="B37" s="119"/>
      <c r="C37" s="258" t="s">
        <v>107</v>
      </c>
      <c r="E37" s="113">
        <v>62.585034013605444</v>
      </c>
      <c r="F37" s="114">
        <v>1104</v>
      </c>
      <c r="G37" s="114">
        <v>1167</v>
      </c>
      <c r="H37" s="114">
        <v>1223</v>
      </c>
      <c r="I37" s="114">
        <v>1237</v>
      </c>
      <c r="J37" s="140">
        <v>1221</v>
      </c>
      <c r="K37" s="114">
        <v>-117</v>
      </c>
      <c r="L37" s="116">
        <v>-9.5823095823095823</v>
      </c>
    </row>
    <row r="38" spans="1:12" s="110" customFormat="1" ht="15" customHeight="1" x14ac:dyDescent="0.2">
      <c r="A38" s="120"/>
      <c r="B38" s="119" t="s">
        <v>328</v>
      </c>
      <c r="C38" s="258"/>
      <c r="E38" s="113">
        <v>58.780916899513606</v>
      </c>
      <c r="F38" s="114">
        <v>5680</v>
      </c>
      <c r="G38" s="114">
        <v>5897</v>
      </c>
      <c r="H38" s="114">
        <v>5942</v>
      </c>
      <c r="I38" s="114">
        <v>5959</v>
      </c>
      <c r="J38" s="140">
        <v>5994</v>
      </c>
      <c r="K38" s="114">
        <v>-314</v>
      </c>
      <c r="L38" s="116">
        <v>-5.2385719052385715</v>
      </c>
    </row>
    <row r="39" spans="1:12" s="110" customFormat="1" ht="15" customHeight="1" x14ac:dyDescent="0.2">
      <c r="A39" s="120"/>
      <c r="B39" s="119"/>
      <c r="C39" s="258" t="s">
        <v>106</v>
      </c>
      <c r="E39" s="113">
        <v>43.16901408450704</v>
      </c>
      <c r="F39" s="115">
        <v>2452</v>
      </c>
      <c r="G39" s="114">
        <v>2514</v>
      </c>
      <c r="H39" s="114">
        <v>2548</v>
      </c>
      <c r="I39" s="114">
        <v>2538</v>
      </c>
      <c r="J39" s="140">
        <v>2505</v>
      </c>
      <c r="K39" s="114">
        <v>-53</v>
      </c>
      <c r="L39" s="116">
        <v>-2.1157684630738522</v>
      </c>
    </row>
    <row r="40" spans="1:12" s="110" customFormat="1" ht="15" customHeight="1" x14ac:dyDescent="0.2">
      <c r="A40" s="120"/>
      <c r="B40" s="119"/>
      <c r="C40" s="258" t="s">
        <v>107</v>
      </c>
      <c r="E40" s="113">
        <v>56.83098591549296</v>
      </c>
      <c r="F40" s="115">
        <v>3228</v>
      </c>
      <c r="G40" s="114">
        <v>3383</v>
      </c>
      <c r="H40" s="114">
        <v>3394</v>
      </c>
      <c r="I40" s="114">
        <v>3421</v>
      </c>
      <c r="J40" s="140">
        <v>3489</v>
      </c>
      <c r="K40" s="114">
        <v>-261</v>
      </c>
      <c r="L40" s="116">
        <v>-7.4806534823731727</v>
      </c>
    </row>
    <row r="41" spans="1:12" s="110" customFormat="1" ht="15" customHeight="1" x14ac:dyDescent="0.2">
      <c r="A41" s="120"/>
      <c r="B41" s="320" t="s">
        <v>515</v>
      </c>
      <c r="C41" s="258"/>
      <c r="E41" s="113">
        <v>5.8159991720997617</v>
      </c>
      <c r="F41" s="115">
        <v>562</v>
      </c>
      <c r="G41" s="114">
        <v>586</v>
      </c>
      <c r="H41" s="114">
        <v>581</v>
      </c>
      <c r="I41" s="114">
        <v>577</v>
      </c>
      <c r="J41" s="140">
        <v>564</v>
      </c>
      <c r="K41" s="114">
        <v>-2</v>
      </c>
      <c r="L41" s="116">
        <v>-0.3546099290780142</v>
      </c>
    </row>
    <row r="42" spans="1:12" s="110" customFormat="1" ht="15" customHeight="1" x14ac:dyDescent="0.2">
      <c r="A42" s="120"/>
      <c r="B42" s="119"/>
      <c r="C42" s="268" t="s">
        <v>106</v>
      </c>
      <c r="D42" s="182"/>
      <c r="E42" s="113">
        <v>46.085409252669038</v>
      </c>
      <c r="F42" s="115">
        <v>259</v>
      </c>
      <c r="G42" s="114">
        <v>273</v>
      </c>
      <c r="H42" s="114">
        <v>269</v>
      </c>
      <c r="I42" s="114">
        <v>266</v>
      </c>
      <c r="J42" s="140">
        <v>261</v>
      </c>
      <c r="K42" s="114">
        <v>-2</v>
      </c>
      <c r="L42" s="116">
        <v>-0.76628352490421459</v>
      </c>
    </row>
    <row r="43" spans="1:12" s="110" customFormat="1" ht="15" customHeight="1" x14ac:dyDescent="0.2">
      <c r="A43" s="120"/>
      <c r="B43" s="119"/>
      <c r="C43" s="268" t="s">
        <v>107</v>
      </c>
      <c r="D43" s="182"/>
      <c r="E43" s="113">
        <v>53.914590747330962</v>
      </c>
      <c r="F43" s="115">
        <v>303</v>
      </c>
      <c r="G43" s="114">
        <v>313</v>
      </c>
      <c r="H43" s="114">
        <v>312</v>
      </c>
      <c r="I43" s="114">
        <v>311</v>
      </c>
      <c r="J43" s="140">
        <v>303</v>
      </c>
      <c r="K43" s="114">
        <v>0</v>
      </c>
      <c r="L43" s="116">
        <v>0</v>
      </c>
    </row>
    <row r="44" spans="1:12" s="110" customFormat="1" ht="15" customHeight="1" x14ac:dyDescent="0.2">
      <c r="A44" s="120"/>
      <c r="B44" s="119" t="s">
        <v>205</v>
      </c>
      <c r="C44" s="268"/>
      <c r="D44" s="182"/>
      <c r="E44" s="113">
        <v>17.147883680016559</v>
      </c>
      <c r="F44" s="115">
        <v>1657</v>
      </c>
      <c r="G44" s="114">
        <v>1852</v>
      </c>
      <c r="H44" s="114">
        <v>1894</v>
      </c>
      <c r="I44" s="114">
        <v>1898</v>
      </c>
      <c r="J44" s="140">
        <v>2032</v>
      </c>
      <c r="K44" s="114">
        <v>-375</v>
      </c>
      <c r="L44" s="116">
        <v>-18.454724409448819</v>
      </c>
    </row>
    <row r="45" spans="1:12" s="110" customFormat="1" ht="15" customHeight="1" x14ac:dyDescent="0.2">
      <c r="A45" s="120"/>
      <c r="B45" s="119"/>
      <c r="C45" s="268" t="s">
        <v>106</v>
      </c>
      <c r="D45" s="182"/>
      <c r="E45" s="113">
        <v>38.684369342184674</v>
      </c>
      <c r="F45" s="115">
        <v>641</v>
      </c>
      <c r="G45" s="114">
        <v>721</v>
      </c>
      <c r="H45" s="114">
        <v>735</v>
      </c>
      <c r="I45" s="114">
        <v>734</v>
      </c>
      <c r="J45" s="140">
        <v>802</v>
      </c>
      <c r="K45" s="114">
        <v>-161</v>
      </c>
      <c r="L45" s="116">
        <v>-20.074812967581046</v>
      </c>
    </row>
    <row r="46" spans="1:12" s="110" customFormat="1" ht="15" customHeight="1" x14ac:dyDescent="0.2">
      <c r="A46" s="123"/>
      <c r="B46" s="124"/>
      <c r="C46" s="260" t="s">
        <v>107</v>
      </c>
      <c r="D46" s="261"/>
      <c r="E46" s="125">
        <v>61.315630657815326</v>
      </c>
      <c r="F46" s="143">
        <v>1016</v>
      </c>
      <c r="G46" s="144">
        <v>1131</v>
      </c>
      <c r="H46" s="144">
        <v>1159</v>
      </c>
      <c r="I46" s="144">
        <v>1164</v>
      </c>
      <c r="J46" s="145">
        <v>1230</v>
      </c>
      <c r="K46" s="144">
        <v>-214</v>
      </c>
      <c r="L46" s="146">
        <v>-17.398373983739837</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329</v>
      </c>
      <c r="B49" s="192"/>
      <c r="C49" s="192"/>
      <c r="D49" s="192"/>
      <c r="E49" s="273"/>
      <c r="F49" s="274"/>
      <c r="G49" s="274"/>
      <c r="H49" s="274"/>
      <c r="I49" s="274"/>
      <c r="J49" s="274"/>
      <c r="K49" s="274"/>
      <c r="L49" s="276"/>
    </row>
    <row r="50" spans="1:12" ht="14.25" customHeight="1" x14ac:dyDescent="0.2">
      <c r="A50" s="535" t="s">
        <v>516</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330</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9663</v>
      </c>
      <c r="E11" s="114">
        <v>10179</v>
      </c>
      <c r="F11" s="114">
        <v>10365</v>
      </c>
      <c r="G11" s="114">
        <v>10466</v>
      </c>
      <c r="H11" s="140">
        <v>10580</v>
      </c>
      <c r="I11" s="115">
        <v>-917</v>
      </c>
      <c r="J11" s="116">
        <v>-8.6672967863894144</v>
      </c>
    </row>
    <row r="12" spans="1:15" s="110" customFormat="1" ht="24.95" customHeight="1" x14ac:dyDescent="0.2">
      <c r="A12" s="193" t="s">
        <v>132</v>
      </c>
      <c r="B12" s="194" t="s">
        <v>133</v>
      </c>
      <c r="C12" s="113">
        <v>3.601366035392735</v>
      </c>
      <c r="D12" s="115">
        <v>348</v>
      </c>
      <c r="E12" s="114">
        <v>340</v>
      </c>
      <c r="F12" s="114">
        <v>350</v>
      </c>
      <c r="G12" s="114">
        <v>343</v>
      </c>
      <c r="H12" s="140">
        <v>334</v>
      </c>
      <c r="I12" s="115">
        <v>14</v>
      </c>
      <c r="J12" s="116">
        <v>4.1916167664670656</v>
      </c>
    </row>
    <row r="13" spans="1:15" s="110" customFormat="1" ht="24.95" customHeight="1" x14ac:dyDescent="0.2">
      <c r="A13" s="193" t="s">
        <v>134</v>
      </c>
      <c r="B13" s="199" t="s">
        <v>214</v>
      </c>
      <c r="C13" s="113">
        <v>1.034875297526648</v>
      </c>
      <c r="D13" s="115">
        <v>100</v>
      </c>
      <c r="E13" s="114">
        <v>97</v>
      </c>
      <c r="F13" s="114">
        <v>91</v>
      </c>
      <c r="G13" s="114">
        <v>94</v>
      </c>
      <c r="H13" s="140">
        <v>92</v>
      </c>
      <c r="I13" s="115">
        <v>8</v>
      </c>
      <c r="J13" s="116">
        <v>8.695652173913043</v>
      </c>
    </row>
    <row r="14" spans="1:15" s="287" customFormat="1" ht="24.95" customHeight="1" x14ac:dyDescent="0.2">
      <c r="A14" s="193" t="s">
        <v>215</v>
      </c>
      <c r="B14" s="199" t="s">
        <v>137</v>
      </c>
      <c r="C14" s="113">
        <v>9.531201490220429</v>
      </c>
      <c r="D14" s="115">
        <v>921</v>
      </c>
      <c r="E14" s="114">
        <v>941</v>
      </c>
      <c r="F14" s="114">
        <v>967</v>
      </c>
      <c r="G14" s="114">
        <v>990</v>
      </c>
      <c r="H14" s="140">
        <v>1008</v>
      </c>
      <c r="I14" s="115">
        <v>-87</v>
      </c>
      <c r="J14" s="116">
        <v>-8.6309523809523814</v>
      </c>
      <c r="K14" s="110"/>
      <c r="L14" s="110"/>
      <c r="M14" s="110"/>
      <c r="N14" s="110"/>
      <c r="O14" s="110"/>
    </row>
    <row r="15" spans="1:15" s="110" customFormat="1" ht="24.95" customHeight="1" x14ac:dyDescent="0.2">
      <c r="A15" s="193" t="s">
        <v>216</v>
      </c>
      <c r="B15" s="199" t="s">
        <v>217</v>
      </c>
      <c r="C15" s="113">
        <v>4.0153161544033944</v>
      </c>
      <c r="D15" s="115">
        <v>388</v>
      </c>
      <c r="E15" s="114">
        <v>406</v>
      </c>
      <c r="F15" s="114">
        <v>412</v>
      </c>
      <c r="G15" s="114">
        <v>413</v>
      </c>
      <c r="H15" s="140">
        <v>443</v>
      </c>
      <c r="I15" s="115">
        <v>-55</v>
      </c>
      <c r="J15" s="116">
        <v>-12.415349887133182</v>
      </c>
    </row>
    <row r="16" spans="1:15" s="287" customFormat="1" ht="24.95" customHeight="1" x14ac:dyDescent="0.2">
      <c r="A16" s="193" t="s">
        <v>218</v>
      </c>
      <c r="B16" s="199" t="s">
        <v>141</v>
      </c>
      <c r="C16" s="113">
        <v>3.4047397288626722</v>
      </c>
      <c r="D16" s="115">
        <v>329</v>
      </c>
      <c r="E16" s="114">
        <v>337</v>
      </c>
      <c r="F16" s="114">
        <v>352</v>
      </c>
      <c r="G16" s="114">
        <v>366</v>
      </c>
      <c r="H16" s="140">
        <v>362</v>
      </c>
      <c r="I16" s="115">
        <v>-33</v>
      </c>
      <c r="J16" s="116">
        <v>-9.1160220994475143</v>
      </c>
      <c r="K16" s="110"/>
      <c r="L16" s="110"/>
      <c r="M16" s="110"/>
      <c r="N16" s="110"/>
      <c r="O16" s="110"/>
    </row>
    <row r="17" spans="1:15" s="110" customFormat="1" ht="24.95" customHeight="1" x14ac:dyDescent="0.2">
      <c r="A17" s="193" t="s">
        <v>142</v>
      </c>
      <c r="B17" s="199" t="s">
        <v>220</v>
      </c>
      <c r="C17" s="113">
        <v>2.1111456069543619</v>
      </c>
      <c r="D17" s="115">
        <v>204</v>
      </c>
      <c r="E17" s="114">
        <v>198</v>
      </c>
      <c r="F17" s="114">
        <v>203</v>
      </c>
      <c r="G17" s="114">
        <v>211</v>
      </c>
      <c r="H17" s="140">
        <v>203</v>
      </c>
      <c r="I17" s="115">
        <v>1</v>
      </c>
      <c r="J17" s="116">
        <v>0.49261083743842365</v>
      </c>
    </row>
    <row r="18" spans="1:15" s="287" customFormat="1" ht="24.95" customHeight="1" x14ac:dyDescent="0.2">
      <c r="A18" s="201" t="s">
        <v>144</v>
      </c>
      <c r="B18" s="202" t="s">
        <v>145</v>
      </c>
      <c r="C18" s="113">
        <v>4.5948463210183172</v>
      </c>
      <c r="D18" s="115">
        <v>444</v>
      </c>
      <c r="E18" s="114">
        <v>434</v>
      </c>
      <c r="F18" s="114">
        <v>445</v>
      </c>
      <c r="G18" s="114">
        <v>452</v>
      </c>
      <c r="H18" s="140">
        <v>437</v>
      </c>
      <c r="I18" s="115">
        <v>7</v>
      </c>
      <c r="J18" s="116">
        <v>1.6018306636155606</v>
      </c>
      <c r="K18" s="110"/>
      <c r="L18" s="110"/>
      <c r="M18" s="110"/>
      <c r="N18" s="110"/>
      <c r="O18" s="110"/>
    </row>
    <row r="19" spans="1:15" s="110" customFormat="1" ht="24.95" customHeight="1" x14ac:dyDescent="0.2">
      <c r="A19" s="193" t="s">
        <v>146</v>
      </c>
      <c r="B19" s="199" t="s">
        <v>147</v>
      </c>
      <c r="C19" s="113">
        <v>16.009520852737246</v>
      </c>
      <c r="D19" s="115">
        <v>1547</v>
      </c>
      <c r="E19" s="114">
        <v>1614</v>
      </c>
      <c r="F19" s="114">
        <v>1651</v>
      </c>
      <c r="G19" s="114">
        <v>1634</v>
      </c>
      <c r="H19" s="140">
        <v>1588</v>
      </c>
      <c r="I19" s="115">
        <v>-41</v>
      </c>
      <c r="J19" s="116">
        <v>-2.5818639798488663</v>
      </c>
    </row>
    <row r="20" spans="1:15" s="287" customFormat="1" ht="24.95" customHeight="1" x14ac:dyDescent="0.2">
      <c r="A20" s="193" t="s">
        <v>148</v>
      </c>
      <c r="B20" s="199" t="s">
        <v>149</v>
      </c>
      <c r="C20" s="113">
        <v>7.5338921659939979</v>
      </c>
      <c r="D20" s="115">
        <v>728</v>
      </c>
      <c r="E20" s="114">
        <v>817</v>
      </c>
      <c r="F20" s="114">
        <v>804</v>
      </c>
      <c r="G20" s="114">
        <v>820</v>
      </c>
      <c r="H20" s="140">
        <v>1010</v>
      </c>
      <c r="I20" s="115">
        <v>-282</v>
      </c>
      <c r="J20" s="116">
        <v>-27.920792079207921</v>
      </c>
      <c r="K20" s="110"/>
      <c r="L20" s="110"/>
      <c r="M20" s="110"/>
      <c r="N20" s="110"/>
      <c r="O20" s="110"/>
    </row>
    <row r="21" spans="1:15" s="110" customFormat="1" ht="24.95" customHeight="1" x14ac:dyDescent="0.2">
      <c r="A21" s="201" t="s">
        <v>150</v>
      </c>
      <c r="B21" s="202" t="s">
        <v>151</v>
      </c>
      <c r="C21" s="113">
        <v>10.276311704439616</v>
      </c>
      <c r="D21" s="115">
        <v>993</v>
      </c>
      <c r="E21" s="114">
        <v>1121</v>
      </c>
      <c r="F21" s="114">
        <v>1166</v>
      </c>
      <c r="G21" s="114">
        <v>1180</v>
      </c>
      <c r="H21" s="140">
        <v>1152</v>
      </c>
      <c r="I21" s="115">
        <v>-159</v>
      </c>
      <c r="J21" s="116">
        <v>-13.802083333333334</v>
      </c>
    </row>
    <row r="22" spans="1:15" s="110" customFormat="1" ht="24.95" customHeight="1" x14ac:dyDescent="0.2">
      <c r="A22" s="201" t="s">
        <v>152</v>
      </c>
      <c r="B22" s="199" t="s">
        <v>153</v>
      </c>
      <c r="C22" s="113">
        <v>6.8612232226016765</v>
      </c>
      <c r="D22" s="115">
        <v>663</v>
      </c>
      <c r="E22" s="114">
        <v>792</v>
      </c>
      <c r="F22" s="114">
        <v>850</v>
      </c>
      <c r="G22" s="114">
        <v>934</v>
      </c>
      <c r="H22" s="140">
        <v>961</v>
      </c>
      <c r="I22" s="115">
        <v>-298</v>
      </c>
      <c r="J22" s="116">
        <v>-31.009365244536941</v>
      </c>
    </row>
    <row r="23" spans="1:15" s="110" customFormat="1" ht="24.95" customHeight="1" x14ac:dyDescent="0.2">
      <c r="A23" s="193" t="s">
        <v>154</v>
      </c>
      <c r="B23" s="199" t="s">
        <v>155</v>
      </c>
      <c r="C23" s="113">
        <v>1.272896615957777</v>
      </c>
      <c r="D23" s="115">
        <v>123</v>
      </c>
      <c r="E23" s="114">
        <v>126</v>
      </c>
      <c r="F23" s="114">
        <v>125</v>
      </c>
      <c r="G23" s="114">
        <v>124</v>
      </c>
      <c r="H23" s="140">
        <v>117</v>
      </c>
      <c r="I23" s="115">
        <v>6</v>
      </c>
      <c r="J23" s="116">
        <v>5.1282051282051286</v>
      </c>
    </row>
    <row r="24" spans="1:15" s="110" customFormat="1" ht="24.95" customHeight="1" x14ac:dyDescent="0.2">
      <c r="A24" s="193" t="s">
        <v>156</v>
      </c>
      <c r="B24" s="199" t="s">
        <v>221</v>
      </c>
      <c r="C24" s="113">
        <v>4.739728862672048</v>
      </c>
      <c r="D24" s="115">
        <v>458</v>
      </c>
      <c r="E24" s="114">
        <v>485</v>
      </c>
      <c r="F24" s="114">
        <v>474</v>
      </c>
      <c r="G24" s="114">
        <v>489</v>
      </c>
      <c r="H24" s="140">
        <v>461</v>
      </c>
      <c r="I24" s="115">
        <v>-3</v>
      </c>
      <c r="J24" s="116">
        <v>-0.65075921908893708</v>
      </c>
    </row>
    <row r="25" spans="1:15" s="110" customFormat="1" ht="24.95" customHeight="1" x14ac:dyDescent="0.2">
      <c r="A25" s="193" t="s">
        <v>222</v>
      </c>
      <c r="B25" s="204" t="s">
        <v>159</v>
      </c>
      <c r="C25" s="113">
        <v>4.4706612853151197</v>
      </c>
      <c r="D25" s="115">
        <v>432</v>
      </c>
      <c r="E25" s="114">
        <v>428</v>
      </c>
      <c r="F25" s="114">
        <v>421</v>
      </c>
      <c r="G25" s="114">
        <v>401</v>
      </c>
      <c r="H25" s="140">
        <v>400</v>
      </c>
      <c r="I25" s="115">
        <v>32</v>
      </c>
      <c r="J25" s="116">
        <v>8</v>
      </c>
    </row>
    <row r="26" spans="1:15" s="110" customFormat="1" ht="24.95" customHeight="1" x14ac:dyDescent="0.2">
      <c r="A26" s="201">
        <v>782.78300000000002</v>
      </c>
      <c r="B26" s="203" t="s">
        <v>160</v>
      </c>
      <c r="C26" s="113">
        <v>0.31046258925799441</v>
      </c>
      <c r="D26" s="115">
        <v>30</v>
      </c>
      <c r="E26" s="114">
        <v>24</v>
      </c>
      <c r="F26" s="114">
        <v>26</v>
      </c>
      <c r="G26" s="114">
        <v>22</v>
      </c>
      <c r="H26" s="140">
        <v>22</v>
      </c>
      <c r="I26" s="115">
        <v>8</v>
      </c>
      <c r="J26" s="116">
        <v>36.363636363636367</v>
      </c>
    </row>
    <row r="27" spans="1:15" s="110" customFormat="1" ht="24.95" customHeight="1" x14ac:dyDescent="0.2">
      <c r="A27" s="193" t="s">
        <v>161</v>
      </c>
      <c r="B27" s="199" t="s">
        <v>162</v>
      </c>
      <c r="C27" s="113">
        <v>5.2468177584601055</v>
      </c>
      <c r="D27" s="115">
        <v>507</v>
      </c>
      <c r="E27" s="114">
        <v>531</v>
      </c>
      <c r="F27" s="114">
        <v>551</v>
      </c>
      <c r="G27" s="114">
        <v>560</v>
      </c>
      <c r="H27" s="140">
        <v>573</v>
      </c>
      <c r="I27" s="115">
        <v>-66</v>
      </c>
      <c r="J27" s="116">
        <v>-11.518324607329843</v>
      </c>
    </row>
    <row r="28" spans="1:15" s="110" customFormat="1" ht="24.95" customHeight="1" x14ac:dyDescent="0.2">
      <c r="A28" s="193" t="s">
        <v>163</v>
      </c>
      <c r="B28" s="199" t="s">
        <v>164</v>
      </c>
      <c r="C28" s="113">
        <v>1.3660353927351754</v>
      </c>
      <c r="D28" s="115">
        <v>132</v>
      </c>
      <c r="E28" s="114">
        <v>150</v>
      </c>
      <c r="F28" s="114">
        <v>148</v>
      </c>
      <c r="G28" s="114">
        <v>142</v>
      </c>
      <c r="H28" s="140">
        <v>140</v>
      </c>
      <c r="I28" s="115">
        <v>-8</v>
      </c>
      <c r="J28" s="116">
        <v>-5.7142857142857144</v>
      </c>
    </row>
    <row r="29" spans="1:15" s="110" customFormat="1" ht="24.95" customHeight="1" x14ac:dyDescent="0.2">
      <c r="A29" s="193">
        <v>86</v>
      </c>
      <c r="B29" s="199" t="s">
        <v>165</v>
      </c>
      <c r="C29" s="113">
        <v>5.6918141363965642</v>
      </c>
      <c r="D29" s="115">
        <v>550</v>
      </c>
      <c r="E29" s="114">
        <v>556</v>
      </c>
      <c r="F29" s="114">
        <v>550</v>
      </c>
      <c r="G29" s="114">
        <v>559</v>
      </c>
      <c r="H29" s="140">
        <v>573</v>
      </c>
      <c r="I29" s="115">
        <v>-23</v>
      </c>
      <c r="J29" s="116">
        <v>-4.0139616055846421</v>
      </c>
    </row>
    <row r="30" spans="1:15" s="110" customFormat="1" ht="24.95" customHeight="1" x14ac:dyDescent="0.2">
      <c r="A30" s="193">
        <v>87.88</v>
      </c>
      <c r="B30" s="204" t="s">
        <v>166</v>
      </c>
      <c r="C30" s="113">
        <v>5.0294939459795094</v>
      </c>
      <c r="D30" s="115">
        <v>486</v>
      </c>
      <c r="E30" s="114">
        <v>506</v>
      </c>
      <c r="F30" s="114">
        <v>510</v>
      </c>
      <c r="G30" s="114">
        <v>496</v>
      </c>
      <c r="H30" s="140">
        <v>493</v>
      </c>
      <c r="I30" s="115">
        <v>-7</v>
      </c>
      <c r="J30" s="116">
        <v>-1.4198782961460445</v>
      </c>
    </row>
    <row r="31" spans="1:15" s="110" customFormat="1" ht="24.95" customHeight="1" x14ac:dyDescent="0.2">
      <c r="A31" s="193" t="s">
        <v>167</v>
      </c>
      <c r="B31" s="199" t="s">
        <v>168</v>
      </c>
      <c r="C31" s="113">
        <v>12.428852323295043</v>
      </c>
      <c r="D31" s="115">
        <v>1201</v>
      </c>
      <c r="E31" s="114">
        <v>1217</v>
      </c>
      <c r="F31" s="114">
        <v>1236</v>
      </c>
      <c r="G31" s="114">
        <v>1226</v>
      </c>
      <c r="H31" s="140">
        <v>1219</v>
      </c>
      <c r="I31" s="115">
        <v>-18</v>
      </c>
      <c r="J31" s="116">
        <v>-1.4766201804757999</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3.601366035392735</v>
      </c>
      <c r="D34" s="115">
        <v>348</v>
      </c>
      <c r="E34" s="114">
        <v>340</v>
      </c>
      <c r="F34" s="114">
        <v>350</v>
      </c>
      <c r="G34" s="114">
        <v>343</v>
      </c>
      <c r="H34" s="140">
        <v>334</v>
      </c>
      <c r="I34" s="115">
        <v>14</v>
      </c>
      <c r="J34" s="116">
        <v>4.1916167664670656</v>
      </c>
    </row>
    <row r="35" spans="1:10" s="110" customFormat="1" ht="24.95" customHeight="1" x14ac:dyDescent="0.2">
      <c r="A35" s="292" t="s">
        <v>171</v>
      </c>
      <c r="B35" s="293" t="s">
        <v>172</v>
      </c>
      <c r="C35" s="113">
        <v>15.160923108765394</v>
      </c>
      <c r="D35" s="115">
        <v>1465</v>
      </c>
      <c r="E35" s="114">
        <v>1472</v>
      </c>
      <c r="F35" s="114">
        <v>1503</v>
      </c>
      <c r="G35" s="114">
        <v>1536</v>
      </c>
      <c r="H35" s="140">
        <v>1537</v>
      </c>
      <c r="I35" s="115">
        <v>-72</v>
      </c>
      <c r="J35" s="116">
        <v>-4.6844502277163302</v>
      </c>
    </row>
    <row r="36" spans="1:10" s="110" customFormat="1" ht="24.95" customHeight="1" x14ac:dyDescent="0.2">
      <c r="A36" s="294" t="s">
        <v>173</v>
      </c>
      <c r="B36" s="295" t="s">
        <v>174</v>
      </c>
      <c r="C36" s="125">
        <v>81.237710855841868</v>
      </c>
      <c r="D36" s="143">
        <v>7850</v>
      </c>
      <c r="E36" s="144">
        <v>8367</v>
      </c>
      <c r="F36" s="144">
        <v>8512</v>
      </c>
      <c r="G36" s="144">
        <v>8587</v>
      </c>
      <c r="H36" s="145">
        <v>8709</v>
      </c>
      <c r="I36" s="143">
        <v>-859</v>
      </c>
      <c r="J36" s="146">
        <v>-9.8633597427948096</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331</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332</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9663</v>
      </c>
      <c r="F11" s="264">
        <v>10179</v>
      </c>
      <c r="G11" s="264">
        <v>10365</v>
      </c>
      <c r="H11" s="264">
        <v>10466</v>
      </c>
      <c r="I11" s="265">
        <v>10580</v>
      </c>
      <c r="J11" s="263">
        <v>-917</v>
      </c>
      <c r="K11" s="266">
        <v>-8.6672967863894144</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47.66635620407741</v>
      </c>
      <c r="E13" s="115">
        <v>4606</v>
      </c>
      <c r="F13" s="114">
        <v>4871</v>
      </c>
      <c r="G13" s="114">
        <v>5027</v>
      </c>
      <c r="H13" s="114">
        <v>5106</v>
      </c>
      <c r="I13" s="140">
        <v>5241</v>
      </c>
      <c r="J13" s="115">
        <v>-635</v>
      </c>
      <c r="K13" s="116">
        <v>-12.1160083953444</v>
      </c>
    </row>
    <row r="14" spans="1:15" ht="15.95" customHeight="1" x14ac:dyDescent="0.2">
      <c r="A14" s="306" t="s">
        <v>230</v>
      </c>
      <c r="B14" s="307"/>
      <c r="C14" s="308"/>
      <c r="D14" s="113">
        <v>42.046983338507708</v>
      </c>
      <c r="E14" s="115">
        <v>4063</v>
      </c>
      <c r="F14" s="114">
        <v>4289</v>
      </c>
      <c r="G14" s="114">
        <v>4325</v>
      </c>
      <c r="H14" s="114">
        <v>4350</v>
      </c>
      <c r="I14" s="140">
        <v>4341</v>
      </c>
      <c r="J14" s="115">
        <v>-278</v>
      </c>
      <c r="K14" s="116">
        <v>-6.4040543653536055</v>
      </c>
    </row>
    <row r="15" spans="1:15" ht="15.95" customHeight="1" x14ac:dyDescent="0.2">
      <c r="A15" s="306" t="s">
        <v>231</v>
      </c>
      <c r="B15" s="307"/>
      <c r="C15" s="308"/>
      <c r="D15" s="113">
        <v>4.3050812377108558</v>
      </c>
      <c r="E15" s="115">
        <v>416</v>
      </c>
      <c r="F15" s="114">
        <v>418</v>
      </c>
      <c r="G15" s="114">
        <v>408</v>
      </c>
      <c r="H15" s="114">
        <v>409</v>
      </c>
      <c r="I15" s="140">
        <v>408</v>
      </c>
      <c r="J15" s="115">
        <v>8</v>
      </c>
      <c r="K15" s="116">
        <v>1.9607843137254901</v>
      </c>
    </row>
    <row r="16" spans="1:15" ht="15.95" customHeight="1" x14ac:dyDescent="0.2">
      <c r="A16" s="306" t="s">
        <v>232</v>
      </c>
      <c r="B16" s="307"/>
      <c r="C16" s="308"/>
      <c r="D16" s="113">
        <v>2.8148608092724827</v>
      </c>
      <c r="E16" s="115">
        <v>272</v>
      </c>
      <c r="F16" s="114">
        <v>279</v>
      </c>
      <c r="G16" s="114">
        <v>280</v>
      </c>
      <c r="H16" s="114">
        <v>276</v>
      </c>
      <c r="I16" s="140">
        <v>276</v>
      </c>
      <c r="J16" s="115">
        <v>-4</v>
      </c>
      <c r="K16" s="116">
        <v>-1.4492753623188406</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3.6117147883680016</v>
      </c>
      <c r="E18" s="115">
        <v>349</v>
      </c>
      <c r="F18" s="114">
        <v>327</v>
      </c>
      <c r="G18" s="114">
        <v>330</v>
      </c>
      <c r="H18" s="114">
        <v>320</v>
      </c>
      <c r="I18" s="140">
        <v>318</v>
      </c>
      <c r="J18" s="115">
        <v>31</v>
      </c>
      <c r="K18" s="116">
        <v>9.7484276729559749</v>
      </c>
    </row>
    <row r="19" spans="1:11" ht="14.1" customHeight="1" x14ac:dyDescent="0.2">
      <c r="A19" s="306" t="s">
        <v>235</v>
      </c>
      <c r="B19" s="307" t="s">
        <v>236</v>
      </c>
      <c r="C19" s="308"/>
      <c r="D19" s="113">
        <v>2.7217220324950842</v>
      </c>
      <c r="E19" s="115">
        <v>263</v>
      </c>
      <c r="F19" s="114">
        <v>253</v>
      </c>
      <c r="G19" s="114">
        <v>249</v>
      </c>
      <c r="H19" s="114">
        <v>240</v>
      </c>
      <c r="I19" s="140">
        <v>240</v>
      </c>
      <c r="J19" s="115">
        <v>23</v>
      </c>
      <c r="K19" s="116">
        <v>9.5833333333333339</v>
      </c>
    </row>
    <row r="20" spans="1:11" ht="14.1" customHeight="1" x14ac:dyDescent="0.2">
      <c r="A20" s="306">
        <v>12</v>
      </c>
      <c r="B20" s="307" t="s">
        <v>237</v>
      </c>
      <c r="C20" s="308"/>
      <c r="D20" s="113">
        <v>1.014177791576115</v>
      </c>
      <c r="E20" s="115">
        <v>98</v>
      </c>
      <c r="F20" s="114">
        <v>118</v>
      </c>
      <c r="G20" s="114">
        <v>143</v>
      </c>
      <c r="H20" s="114">
        <v>135</v>
      </c>
      <c r="I20" s="140">
        <v>106</v>
      </c>
      <c r="J20" s="115">
        <v>-8</v>
      </c>
      <c r="K20" s="116">
        <v>-7.5471698113207548</v>
      </c>
    </row>
    <row r="21" spans="1:11" ht="14.1" customHeight="1" x14ac:dyDescent="0.2">
      <c r="A21" s="306">
        <v>21</v>
      </c>
      <c r="B21" s="307" t="s">
        <v>238</v>
      </c>
      <c r="C21" s="308"/>
      <c r="D21" s="113">
        <v>7.2441270826865356E-2</v>
      </c>
      <c r="E21" s="115">
        <v>7</v>
      </c>
      <c r="F21" s="114">
        <v>9</v>
      </c>
      <c r="G21" s="114">
        <v>9</v>
      </c>
      <c r="H21" s="114">
        <v>7</v>
      </c>
      <c r="I21" s="140">
        <v>7</v>
      </c>
      <c r="J21" s="115">
        <v>0</v>
      </c>
      <c r="K21" s="116">
        <v>0</v>
      </c>
    </row>
    <row r="22" spans="1:11" ht="14.1" customHeight="1" x14ac:dyDescent="0.2">
      <c r="A22" s="306">
        <v>22</v>
      </c>
      <c r="B22" s="307" t="s">
        <v>239</v>
      </c>
      <c r="C22" s="308"/>
      <c r="D22" s="113">
        <v>0.85894649694711789</v>
      </c>
      <c r="E22" s="115">
        <v>83</v>
      </c>
      <c r="F22" s="114">
        <v>79</v>
      </c>
      <c r="G22" s="114">
        <v>86</v>
      </c>
      <c r="H22" s="114">
        <v>82</v>
      </c>
      <c r="I22" s="140">
        <v>66</v>
      </c>
      <c r="J22" s="115">
        <v>17</v>
      </c>
      <c r="K22" s="116">
        <v>25.757575757575758</v>
      </c>
    </row>
    <row r="23" spans="1:11" ht="14.1" customHeight="1" x14ac:dyDescent="0.2">
      <c r="A23" s="306">
        <v>23</v>
      </c>
      <c r="B23" s="307" t="s">
        <v>240</v>
      </c>
      <c r="C23" s="308"/>
      <c r="D23" s="113">
        <v>0.43464762496119219</v>
      </c>
      <c r="E23" s="115">
        <v>42</v>
      </c>
      <c r="F23" s="114">
        <v>39</v>
      </c>
      <c r="G23" s="114">
        <v>42</v>
      </c>
      <c r="H23" s="114">
        <v>44</v>
      </c>
      <c r="I23" s="140">
        <v>43</v>
      </c>
      <c r="J23" s="115">
        <v>-1</v>
      </c>
      <c r="K23" s="116">
        <v>-2.3255813953488373</v>
      </c>
    </row>
    <row r="24" spans="1:11" ht="14.1" customHeight="1" x14ac:dyDescent="0.2">
      <c r="A24" s="306">
        <v>24</v>
      </c>
      <c r="B24" s="307" t="s">
        <v>241</v>
      </c>
      <c r="C24" s="308"/>
      <c r="D24" s="113">
        <v>1.1590603332298457</v>
      </c>
      <c r="E24" s="115">
        <v>112</v>
      </c>
      <c r="F24" s="114">
        <v>112</v>
      </c>
      <c r="G24" s="114">
        <v>116</v>
      </c>
      <c r="H24" s="114">
        <v>117</v>
      </c>
      <c r="I24" s="140">
        <v>120</v>
      </c>
      <c r="J24" s="115">
        <v>-8</v>
      </c>
      <c r="K24" s="116">
        <v>-6.666666666666667</v>
      </c>
    </row>
    <row r="25" spans="1:11" ht="14.1" customHeight="1" x14ac:dyDescent="0.2">
      <c r="A25" s="306">
        <v>25</v>
      </c>
      <c r="B25" s="307" t="s">
        <v>242</v>
      </c>
      <c r="C25" s="308"/>
      <c r="D25" s="113">
        <v>1.4074304046362414</v>
      </c>
      <c r="E25" s="115">
        <v>136</v>
      </c>
      <c r="F25" s="114">
        <v>137</v>
      </c>
      <c r="G25" s="114">
        <v>136</v>
      </c>
      <c r="H25" s="114">
        <v>140</v>
      </c>
      <c r="I25" s="140">
        <v>149</v>
      </c>
      <c r="J25" s="115">
        <v>-13</v>
      </c>
      <c r="K25" s="116">
        <v>-8.724832214765101</v>
      </c>
    </row>
    <row r="26" spans="1:11" ht="14.1" customHeight="1" x14ac:dyDescent="0.2">
      <c r="A26" s="306">
        <v>26</v>
      </c>
      <c r="B26" s="307" t="s">
        <v>243</v>
      </c>
      <c r="C26" s="308"/>
      <c r="D26" s="113">
        <v>0.84859774397185139</v>
      </c>
      <c r="E26" s="115">
        <v>82</v>
      </c>
      <c r="F26" s="114">
        <v>83</v>
      </c>
      <c r="G26" s="114">
        <v>92</v>
      </c>
      <c r="H26" s="114">
        <v>113</v>
      </c>
      <c r="I26" s="140">
        <v>110</v>
      </c>
      <c r="J26" s="115">
        <v>-28</v>
      </c>
      <c r="K26" s="116">
        <v>-25.454545454545453</v>
      </c>
    </row>
    <row r="27" spans="1:11" ht="14.1" customHeight="1" x14ac:dyDescent="0.2">
      <c r="A27" s="306">
        <v>27</v>
      </c>
      <c r="B27" s="307" t="s">
        <v>244</v>
      </c>
      <c r="C27" s="308"/>
      <c r="D27" s="113">
        <v>0.47604263686225812</v>
      </c>
      <c r="E27" s="115">
        <v>46</v>
      </c>
      <c r="F27" s="114">
        <v>47</v>
      </c>
      <c r="G27" s="114">
        <v>45</v>
      </c>
      <c r="H27" s="114">
        <v>42</v>
      </c>
      <c r="I27" s="140">
        <v>39</v>
      </c>
      <c r="J27" s="115">
        <v>7</v>
      </c>
      <c r="K27" s="116">
        <v>17.948717948717949</v>
      </c>
    </row>
    <row r="28" spans="1:11" ht="14.1" customHeight="1" x14ac:dyDescent="0.2">
      <c r="A28" s="306">
        <v>28</v>
      </c>
      <c r="B28" s="307" t="s">
        <v>245</v>
      </c>
      <c r="C28" s="308"/>
      <c r="D28" s="113">
        <v>0.44499637793645863</v>
      </c>
      <c r="E28" s="115">
        <v>43</v>
      </c>
      <c r="F28" s="114">
        <v>41</v>
      </c>
      <c r="G28" s="114">
        <v>38</v>
      </c>
      <c r="H28" s="114">
        <v>43</v>
      </c>
      <c r="I28" s="140">
        <v>42</v>
      </c>
      <c r="J28" s="115">
        <v>1</v>
      </c>
      <c r="K28" s="116">
        <v>2.3809523809523809</v>
      </c>
    </row>
    <row r="29" spans="1:11" ht="14.1" customHeight="1" x14ac:dyDescent="0.2">
      <c r="A29" s="306">
        <v>29</v>
      </c>
      <c r="B29" s="307" t="s">
        <v>246</v>
      </c>
      <c r="C29" s="308"/>
      <c r="D29" s="113">
        <v>3.9221773776259963</v>
      </c>
      <c r="E29" s="115">
        <v>379</v>
      </c>
      <c r="F29" s="114">
        <v>406</v>
      </c>
      <c r="G29" s="114">
        <v>406</v>
      </c>
      <c r="H29" s="114">
        <v>410</v>
      </c>
      <c r="I29" s="140">
        <v>428</v>
      </c>
      <c r="J29" s="115">
        <v>-49</v>
      </c>
      <c r="K29" s="116">
        <v>-11.448598130841122</v>
      </c>
    </row>
    <row r="30" spans="1:11" ht="14.1" customHeight="1" x14ac:dyDescent="0.2">
      <c r="A30" s="306" t="s">
        <v>247</v>
      </c>
      <c r="B30" s="307" t="s">
        <v>248</v>
      </c>
      <c r="C30" s="308"/>
      <c r="D30" s="113">
        <v>0.84859774397185139</v>
      </c>
      <c r="E30" s="115">
        <v>82</v>
      </c>
      <c r="F30" s="114">
        <v>83</v>
      </c>
      <c r="G30" s="114">
        <v>79</v>
      </c>
      <c r="H30" s="114">
        <v>76</v>
      </c>
      <c r="I30" s="140" t="s">
        <v>513</v>
      </c>
      <c r="J30" s="115" t="s">
        <v>513</v>
      </c>
      <c r="K30" s="116" t="s">
        <v>513</v>
      </c>
    </row>
    <row r="31" spans="1:11" ht="14.1" customHeight="1" x14ac:dyDescent="0.2">
      <c r="A31" s="306" t="s">
        <v>249</v>
      </c>
      <c r="B31" s="307" t="s">
        <v>250</v>
      </c>
      <c r="C31" s="308"/>
      <c r="D31" s="113">
        <v>3.0735796336541448</v>
      </c>
      <c r="E31" s="115">
        <v>297</v>
      </c>
      <c r="F31" s="114">
        <v>323</v>
      </c>
      <c r="G31" s="114">
        <v>327</v>
      </c>
      <c r="H31" s="114">
        <v>334</v>
      </c>
      <c r="I31" s="140">
        <v>348</v>
      </c>
      <c r="J31" s="115">
        <v>-51</v>
      </c>
      <c r="K31" s="116">
        <v>-14.655172413793103</v>
      </c>
    </row>
    <row r="32" spans="1:11" ht="14.1" customHeight="1" x14ac:dyDescent="0.2">
      <c r="A32" s="306">
        <v>31</v>
      </c>
      <c r="B32" s="307" t="s">
        <v>251</v>
      </c>
      <c r="C32" s="308"/>
      <c r="D32" s="113">
        <v>0.14488254165373071</v>
      </c>
      <c r="E32" s="115">
        <v>14</v>
      </c>
      <c r="F32" s="114">
        <v>16</v>
      </c>
      <c r="G32" s="114">
        <v>17</v>
      </c>
      <c r="H32" s="114">
        <v>16</v>
      </c>
      <c r="I32" s="140">
        <v>14</v>
      </c>
      <c r="J32" s="115">
        <v>0</v>
      </c>
      <c r="K32" s="116">
        <v>0</v>
      </c>
    </row>
    <row r="33" spans="1:11" ht="14.1" customHeight="1" x14ac:dyDescent="0.2">
      <c r="A33" s="306">
        <v>32</v>
      </c>
      <c r="B33" s="307" t="s">
        <v>252</v>
      </c>
      <c r="C33" s="308"/>
      <c r="D33" s="113">
        <v>0.72441270826865367</v>
      </c>
      <c r="E33" s="115">
        <v>70</v>
      </c>
      <c r="F33" s="114">
        <v>66</v>
      </c>
      <c r="G33" s="114">
        <v>66</v>
      </c>
      <c r="H33" s="114">
        <v>71</v>
      </c>
      <c r="I33" s="140">
        <v>66</v>
      </c>
      <c r="J33" s="115">
        <v>4</v>
      </c>
      <c r="K33" s="116">
        <v>6.0606060606060606</v>
      </c>
    </row>
    <row r="34" spans="1:11" ht="14.1" customHeight="1" x14ac:dyDescent="0.2">
      <c r="A34" s="306">
        <v>33</v>
      </c>
      <c r="B34" s="307" t="s">
        <v>253</v>
      </c>
      <c r="C34" s="308"/>
      <c r="D34" s="113">
        <v>0.4242988719859257</v>
      </c>
      <c r="E34" s="115">
        <v>41</v>
      </c>
      <c r="F34" s="114">
        <v>44</v>
      </c>
      <c r="G34" s="114">
        <v>52</v>
      </c>
      <c r="H34" s="114">
        <v>52</v>
      </c>
      <c r="I34" s="140">
        <v>61</v>
      </c>
      <c r="J34" s="115">
        <v>-20</v>
      </c>
      <c r="K34" s="116">
        <v>-32.786885245901637</v>
      </c>
    </row>
    <row r="35" spans="1:11" ht="14.1" customHeight="1" x14ac:dyDescent="0.2">
      <c r="A35" s="306">
        <v>34</v>
      </c>
      <c r="B35" s="307" t="s">
        <v>254</v>
      </c>
      <c r="C35" s="308"/>
      <c r="D35" s="113">
        <v>5.4020490530891028</v>
      </c>
      <c r="E35" s="115">
        <v>522</v>
      </c>
      <c r="F35" s="114">
        <v>550</v>
      </c>
      <c r="G35" s="114">
        <v>555</v>
      </c>
      <c r="H35" s="114">
        <v>553</v>
      </c>
      <c r="I35" s="140">
        <v>544</v>
      </c>
      <c r="J35" s="115">
        <v>-22</v>
      </c>
      <c r="K35" s="116">
        <v>-4.0441176470588234</v>
      </c>
    </row>
    <row r="36" spans="1:11" ht="14.1" customHeight="1" x14ac:dyDescent="0.2">
      <c r="A36" s="306">
        <v>41</v>
      </c>
      <c r="B36" s="307" t="s">
        <v>255</v>
      </c>
      <c r="C36" s="308"/>
      <c r="D36" s="113">
        <v>0.24837007140639553</v>
      </c>
      <c r="E36" s="115">
        <v>24</v>
      </c>
      <c r="F36" s="114">
        <v>25</v>
      </c>
      <c r="G36" s="114">
        <v>24</v>
      </c>
      <c r="H36" s="114">
        <v>29</v>
      </c>
      <c r="I36" s="140">
        <v>26</v>
      </c>
      <c r="J36" s="115">
        <v>-2</v>
      </c>
      <c r="K36" s="116">
        <v>-7.6923076923076925</v>
      </c>
    </row>
    <row r="37" spans="1:11" ht="14.1" customHeight="1" x14ac:dyDescent="0.2">
      <c r="A37" s="306">
        <v>42</v>
      </c>
      <c r="B37" s="307" t="s">
        <v>256</v>
      </c>
      <c r="C37" s="308"/>
      <c r="D37" s="113" t="s">
        <v>513</v>
      </c>
      <c r="E37" s="115" t="s">
        <v>513</v>
      </c>
      <c r="F37" s="114" t="s">
        <v>513</v>
      </c>
      <c r="G37" s="114" t="s">
        <v>513</v>
      </c>
      <c r="H37" s="114" t="s">
        <v>513</v>
      </c>
      <c r="I37" s="140" t="s">
        <v>513</v>
      </c>
      <c r="J37" s="115" t="s">
        <v>513</v>
      </c>
      <c r="K37" s="116" t="s">
        <v>513</v>
      </c>
    </row>
    <row r="38" spans="1:11" ht="14.1" customHeight="1" x14ac:dyDescent="0.2">
      <c r="A38" s="306">
        <v>43</v>
      </c>
      <c r="B38" s="307" t="s">
        <v>257</v>
      </c>
      <c r="C38" s="308"/>
      <c r="D38" s="113">
        <v>0.2069750595053296</v>
      </c>
      <c r="E38" s="115">
        <v>20</v>
      </c>
      <c r="F38" s="114">
        <v>19</v>
      </c>
      <c r="G38" s="114">
        <v>22</v>
      </c>
      <c r="H38" s="114">
        <v>24</v>
      </c>
      <c r="I38" s="140">
        <v>24</v>
      </c>
      <c r="J38" s="115">
        <v>-4</v>
      </c>
      <c r="K38" s="116">
        <v>-16.666666666666668</v>
      </c>
    </row>
    <row r="39" spans="1:11" ht="14.1" customHeight="1" x14ac:dyDescent="0.2">
      <c r="A39" s="306">
        <v>51</v>
      </c>
      <c r="B39" s="307" t="s">
        <v>258</v>
      </c>
      <c r="C39" s="308"/>
      <c r="D39" s="113">
        <v>13.049777501811032</v>
      </c>
      <c r="E39" s="115">
        <v>1261</v>
      </c>
      <c r="F39" s="114">
        <v>1437</v>
      </c>
      <c r="G39" s="114">
        <v>1497</v>
      </c>
      <c r="H39" s="114">
        <v>1581</v>
      </c>
      <c r="I39" s="140">
        <v>1787</v>
      </c>
      <c r="J39" s="115">
        <v>-526</v>
      </c>
      <c r="K39" s="116">
        <v>-29.434806939003916</v>
      </c>
    </row>
    <row r="40" spans="1:11" ht="14.1" customHeight="1" x14ac:dyDescent="0.2">
      <c r="A40" s="306" t="s">
        <v>259</v>
      </c>
      <c r="B40" s="307" t="s">
        <v>260</v>
      </c>
      <c r="C40" s="308"/>
      <c r="D40" s="113">
        <v>12.718617406602505</v>
      </c>
      <c r="E40" s="115">
        <v>1229</v>
      </c>
      <c r="F40" s="114">
        <v>1408</v>
      </c>
      <c r="G40" s="114">
        <v>1465</v>
      </c>
      <c r="H40" s="114">
        <v>1551</v>
      </c>
      <c r="I40" s="140">
        <v>1758</v>
      </c>
      <c r="J40" s="115">
        <v>-529</v>
      </c>
      <c r="K40" s="116">
        <v>-30.091012514220704</v>
      </c>
    </row>
    <row r="41" spans="1:11" ht="14.1" customHeight="1" x14ac:dyDescent="0.2">
      <c r="A41" s="306"/>
      <c r="B41" s="307" t="s">
        <v>261</v>
      </c>
      <c r="C41" s="308"/>
      <c r="D41" s="113">
        <v>3.384042222912139</v>
      </c>
      <c r="E41" s="115">
        <v>327</v>
      </c>
      <c r="F41" s="114">
        <v>331</v>
      </c>
      <c r="G41" s="114">
        <v>337</v>
      </c>
      <c r="H41" s="114">
        <v>331</v>
      </c>
      <c r="I41" s="140">
        <v>327</v>
      </c>
      <c r="J41" s="115">
        <v>0</v>
      </c>
      <c r="K41" s="116">
        <v>0</v>
      </c>
    </row>
    <row r="42" spans="1:11" ht="14.1" customHeight="1" x14ac:dyDescent="0.2">
      <c r="A42" s="306">
        <v>52</v>
      </c>
      <c r="B42" s="307" t="s">
        <v>262</v>
      </c>
      <c r="C42" s="308"/>
      <c r="D42" s="113">
        <v>5.9815792197040256</v>
      </c>
      <c r="E42" s="115">
        <v>578</v>
      </c>
      <c r="F42" s="114">
        <v>596</v>
      </c>
      <c r="G42" s="114">
        <v>586</v>
      </c>
      <c r="H42" s="114">
        <v>594</v>
      </c>
      <c r="I42" s="140">
        <v>590</v>
      </c>
      <c r="J42" s="115">
        <v>-12</v>
      </c>
      <c r="K42" s="116">
        <v>-2.0338983050847457</v>
      </c>
    </row>
    <row r="43" spans="1:11" ht="14.1" customHeight="1" x14ac:dyDescent="0.2">
      <c r="A43" s="306" t="s">
        <v>263</v>
      </c>
      <c r="B43" s="307" t="s">
        <v>264</v>
      </c>
      <c r="C43" s="308"/>
      <c r="D43" s="113">
        <v>5.6297216185449654</v>
      </c>
      <c r="E43" s="115">
        <v>544</v>
      </c>
      <c r="F43" s="114">
        <v>563</v>
      </c>
      <c r="G43" s="114">
        <v>549</v>
      </c>
      <c r="H43" s="114">
        <v>557</v>
      </c>
      <c r="I43" s="140">
        <v>555</v>
      </c>
      <c r="J43" s="115">
        <v>-11</v>
      </c>
      <c r="K43" s="116">
        <v>-1.9819819819819819</v>
      </c>
    </row>
    <row r="44" spans="1:11" ht="14.1" customHeight="1" x14ac:dyDescent="0.2">
      <c r="A44" s="306">
        <v>53</v>
      </c>
      <c r="B44" s="307" t="s">
        <v>265</v>
      </c>
      <c r="C44" s="308"/>
      <c r="D44" s="113">
        <v>1.272896615957777</v>
      </c>
      <c r="E44" s="115">
        <v>123</v>
      </c>
      <c r="F44" s="114">
        <v>135</v>
      </c>
      <c r="G44" s="114">
        <v>127</v>
      </c>
      <c r="H44" s="114">
        <v>131</v>
      </c>
      <c r="I44" s="140">
        <v>121</v>
      </c>
      <c r="J44" s="115">
        <v>2</v>
      </c>
      <c r="K44" s="116">
        <v>1.6528925619834711</v>
      </c>
    </row>
    <row r="45" spans="1:11" ht="14.1" customHeight="1" x14ac:dyDescent="0.2">
      <c r="A45" s="306" t="s">
        <v>266</v>
      </c>
      <c r="B45" s="307" t="s">
        <v>267</v>
      </c>
      <c r="C45" s="308"/>
      <c r="D45" s="113">
        <v>1.252199110007244</v>
      </c>
      <c r="E45" s="115">
        <v>121</v>
      </c>
      <c r="F45" s="114">
        <v>133</v>
      </c>
      <c r="G45" s="114">
        <v>126</v>
      </c>
      <c r="H45" s="114">
        <v>129</v>
      </c>
      <c r="I45" s="140">
        <v>120</v>
      </c>
      <c r="J45" s="115">
        <v>1</v>
      </c>
      <c r="K45" s="116">
        <v>0.83333333333333337</v>
      </c>
    </row>
    <row r="46" spans="1:11" ht="14.1" customHeight="1" x14ac:dyDescent="0.2">
      <c r="A46" s="306">
        <v>54</v>
      </c>
      <c r="B46" s="307" t="s">
        <v>268</v>
      </c>
      <c r="C46" s="308"/>
      <c r="D46" s="113">
        <v>11.787229638828521</v>
      </c>
      <c r="E46" s="115">
        <v>1139</v>
      </c>
      <c r="F46" s="114">
        <v>1171</v>
      </c>
      <c r="G46" s="114">
        <v>1206</v>
      </c>
      <c r="H46" s="114">
        <v>1180</v>
      </c>
      <c r="I46" s="140">
        <v>1158</v>
      </c>
      <c r="J46" s="115">
        <v>-19</v>
      </c>
      <c r="K46" s="116">
        <v>-1.6407599309153713</v>
      </c>
    </row>
    <row r="47" spans="1:11" ht="14.1" customHeight="1" x14ac:dyDescent="0.2">
      <c r="A47" s="306">
        <v>61</v>
      </c>
      <c r="B47" s="307" t="s">
        <v>269</v>
      </c>
      <c r="C47" s="308"/>
      <c r="D47" s="113">
        <v>0.53813515471385698</v>
      </c>
      <c r="E47" s="115">
        <v>52</v>
      </c>
      <c r="F47" s="114">
        <v>51</v>
      </c>
      <c r="G47" s="114">
        <v>55</v>
      </c>
      <c r="H47" s="114">
        <v>52</v>
      </c>
      <c r="I47" s="140">
        <v>48</v>
      </c>
      <c r="J47" s="115">
        <v>4</v>
      </c>
      <c r="K47" s="116">
        <v>8.3333333333333339</v>
      </c>
    </row>
    <row r="48" spans="1:11" ht="14.1" customHeight="1" x14ac:dyDescent="0.2">
      <c r="A48" s="306">
        <v>62</v>
      </c>
      <c r="B48" s="307" t="s">
        <v>270</v>
      </c>
      <c r="C48" s="308"/>
      <c r="D48" s="113">
        <v>9.862361585428955</v>
      </c>
      <c r="E48" s="115">
        <v>953</v>
      </c>
      <c r="F48" s="114">
        <v>1002</v>
      </c>
      <c r="G48" s="114">
        <v>1021</v>
      </c>
      <c r="H48" s="114">
        <v>1041</v>
      </c>
      <c r="I48" s="140">
        <v>1005</v>
      </c>
      <c r="J48" s="115">
        <v>-52</v>
      </c>
      <c r="K48" s="116">
        <v>-5.1741293532338313</v>
      </c>
    </row>
    <row r="49" spans="1:11" ht="14.1" customHeight="1" x14ac:dyDescent="0.2">
      <c r="A49" s="306">
        <v>63</v>
      </c>
      <c r="B49" s="307" t="s">
        <v>271</v>
      </c>
      <c r="C49" s="308"/>
      <c r="D49" s="113">
        <v>8.1134223326089199</v>
      </c>
      <c r="E49" s="115">
        <v>784</v>
      </c>
      <c r="F49" s="114">
        <v>911</v>
      </c>
      <c r="G49" s="114">
        <v>959</v>
      </c>
      <c r="H49" s="114">
        <v>957</v>
      </c>
      <c r="I49" s="140">
        <v>943</v>
      </c>
      <c r="J49" s="115">
        <v>-159</v>
      </c>
      <c r="K49" s="116">
        <v>-16.861081654294804</v>
      </c>
    </row>
    <row r="50" spans="1:11" ht="14.1" customHeight="1" x14ac:dyDescent="0.2">
      <c r="A50" s="306" t="s">
        <v>272</v>
      </c>
      <c r="B50" s="307" t="s">
        <v>273</v>
      </c>
      <c r="C50" s="308"/>
      <c r="D50" s="113">
        <v>0.78650522612025253</v>
      </c>
      <c r="E50" s="115">
        <v>76</v>
      </c>
      <c r="F50" s="114">
        <v>77</v>
      </c>
      <c r="G50" s="114">
        <v>74</v>
      </c>
      <c r="H50" s="114">
        <v>76</v>
      </c>
      <c r="I50" s="140">
        <v>77</v>
      </c>
      <c r="J50" s="115">
        <v>-1</v>
      </c>
      <c r="K50" s="116">
        <v>-1.2987012987012987</v>
      </c>
    </row>
    <row r="51" spans="1:11" ht="14.1" customHeight="1" x14ac:dyDescent="0.2">
      <c r="A51" s="306" t="s">
        <v>274</v>
      </c>
      <c r="B51" s="307" t="s">
        <v>275</v>
      </c>
      <c r="C51" s="308"/>
      <c r="D51" s="113">
        <v>7.0992445410328058</v>
      </c>
      <c r="E51" s="115">
        <v>686</v>
      </c>
      <c r="F51" s="114">
        <v>813</v>
      </c>
      <c r="G51" s="114">
        <v>863</v>
      </c>
      <c r="H51" s="114">
        <v>861</v>
      </c>
      <c r="I51" s="140">
        <v>845</v>
      </c>
      <c r="J51" s="115">
        <v>-159</v>
      </c>
      <c r="K51" s="116">
        <v>-18.816568047337277</v>
      </c>
    </row>
    <row r="52" spans="1:11" ht="14.1" customHeight="1" x14ac:dyDescent="0.2">
      <c r="A52" s="306">
        <v>71</v>
      </c>
      <c r="B52" s="307" t="s">
        <v>276</v>
      </c>
      <c r="C52" s="308"/>
      <c r="D52" s="113">
        <v>10.483286763944944</v>
      </c>
      <c r="E52" s="115">
        <v>1013</v>
      </c>
      <c r="F52" s="114">
        <v>1019</v>
      </c>
      <c r="G52" s="114">
        <v>1026</v>
      </c>
      <c r="H52" s="114">
        <v>1017</v>
      </c>
      <c r="I52" s="140">
        <v>1007</v>
      </c>
      <c r="J52" s="115">
        <v>6</v>
      </c>
      <c r="K52" s="116">
        <v>0.59582919563058589</v>
      </c>
    </row>
    <row r="53" spans="1:11" ht="14.1" customHeight="1" x14ac:dyDescent="0.2">
      <c r="A53" s="306" t="s">
        <v>277</v>
      </c>
      <c r="B53" s="307" t="s">
        <v>278</v>
      </c>
      <c r="C53" s="308"/>
      <c r="D53" s="113">
        <v>0.92103901479871675</v>
      </c>
      <c r="E53" s="115">
        <v>89</v>
      </c>
      <c r="F53" s="114">
        <v>95</v>
      </c>
      <c r="G53" s="114">
        <v>93</v>
      </c>
      <c r="H53" s="114">
        <v>92</v>
      </c>
      <c r="I53" s="140">
        <v>93</v>
      </c>
      <c r="J53" s="115">
        <v>-4</v>
      </c>
      <c r="K53" s="116">
        <v>-4.301075268817204</v>
      </c>
    </row>
    <row r="54" spans="1:11" ht="14.1" customHeight="1" x14ac:dyDescent="0.2">
      <c r="A54" s="306" t="s">
        <v>279</v>
      </c>
      <c r="B54" s="307" t="s">
        <v>280</v>
      </c>
      <c r="C54" s="308"/>
      <c r="D54" s="113">
        <v>9.2103901479871677</v>
      </c>
      <c r="E54" s="115">
        <v>890</v>
      </c>
      <c r="F54" s="114">
        <v>887</v>
      </c>
      <c r="G54" s="114">
        <v>895</v>
      </c>
      <c r="H54" s="114">
        <v>889</v>
      </c>
      <c r="I54" s="140">
        <v>881</v>
      </c>
      <c r="J54" s="115">
        <v>9</v>
      </c>
      <c r="K54" s="116">
        <v>1.0215664018161181</v>
      </c>
    </row>
    <row r="55" spans="1:11" ht="14.1" customHeight="1" x14ac:dyDescent="0.2">
      <c r="A55" s="306">
        <v>72</v>
      </c>
      <c r="B55" s="307" t="s">
        <v>281</v>
      </c>
      <c r="C55" s="308"/>
      <c r="D55" s="113">
        <v>1.2418503570319777</v>
      </c>
      <c r="E55" s="115">
        <v>120</v>
      </c>
      <c r="F55" s="114">
        <v>121</v>
      </c>
      <c r="G55" s="114">
        <v>113</v>
      </c>
      <c r="H55" s="114">
        <v>106</v>
      </c>
      <c r="I55" s="140">
        <v>100</v>
      </c>
      <c r="J55" s="115">
        <v>20</v>
      </c>
      <c r="K55" s="116">
        <v>20</v>
      </c>
    </row>
    <row r="56" spans="1:11" ht="14.1" customHeight="1" x14ac:dyDescent="0.2">
      <c r="A56" s="306" t="s">
        <v>282</v>
      </c>
      <c r="B56" s="307" t="s">
        <v>283</v>
      </c>
      <c r="C56" s="308"/>
      <c r="D56" s="113">
        <v>0.35185760115906034</v>
      </c>
      <c r="E56" s="115">
        <v>34</v>
      </c>
      <c r="F56" s="114">
        <v>32</v>
      </c>
      <c r="G56" s="114">
        <v>29</v>
      </c>
      <c r="H56" s="114">
        <v>26</v>
      </c>
      <c r="I56" s="140">
        <v>24</v>
      </c>
      <c r="J56" s="115">
        <v>10</v>
      </c>
      <c r="K56" s="116">
        <v>41.666666666666664</v>
      </c>
    </row>
    <row r="57" spans="1:11" ht="14.1" customHeight="1" x14ac:dyDescent="0.2">
      <c r="A57" s="306" t="s">
        <v>284</v>
      </c>
      <c r="B57" s="307" t="s">
        <v>285</v>
      </c>
      <c r="C57" s="308"/>
      <c r="D57" s="113">
        <v>0.72441270826865367</v>
      </c>
      <c r="E57" s="115">
        <v>70</v>
      </c>
      <c r="F57" s="114">
        <v>72</v>
      </c>
      <c r="G57" s="114">
        <v>68</v>
      </c>
      <c r="H57" s="114">
        <v>66</v>
      </c>
      <c r="I57" s="140">
        <v>61</v>
      </c>
      <c r="J57" s="115">
        <v>9</v>
      </c>
      <c r="K57" s="116">
        <v>14.754098360655737</v>
      </c>
    </row>
    <row r="58" spans="1:11" ht="14.1" customHeight="1" x14ac:dyDescent="0.2">
      <c r="A58" s="306">
        <v>73</v>
      </c>
      <c r="B58" s="307" t="s">
        <v>286</v>
      </c>
      <c r="C58" s="308"/>
      <c r="D58" s="113">
        <v>1.0659215564524476</v>
      </c>
      <c r="E58" s="115">
        <v>103</v>
      </c>
      <c r="F58" s="114">
        <v>106</v>
      </c>
      <c r="G58" s="114">
        <v>108</v>
      </c>
      <c r="H58" s="114">
        <v>110</v>
      </c>
      <c r="I58" s="140">
        <v>118</v>
      </c>
      <c r="J58" s="115">
        <v>-15</v>
      </c>
      <c r="K58" s="116">
        <v>-12.711864406779661</v>
      </c>
    </row>
    <row r="59" spans="1:11" ht="14.1" customHeight="1" x14ac:dyDescent="0.2">
      <c r="A59" s="306" t="s">
        <v>287</v>
      </c>
      <c r="B59" s="307" t="s">
        <v>288</v>
      </c>
      <c r="C59" s="308"/>
      <c r="D59" s="113">
        <v>0.95208527372451623</v>
      </c>
      <c r="E59" s="115">
        <v>92</v>
      </c>
      <c r="F59" s="114">
        <v>95</v>
      </c>
      <c r="G59" s="114">
        <v>97</v>
      </c>
      <c r="H59" s="114">
        <v>98</v>
      </c>
      <c r="I59" s="140">
        <v>99</v>
      </c>
      <c r="J59" s="115">
        <v>-7</v>
      </c>
      <c r="K59" s="116">
        <v>-7.0707070707070709</v>
      </c>
    </row>
    <row r="60" spans="1:11" ht="14.1" customHeight="1" x14ac:dyDescent="0.2">
      <c r="A60" s="306">
        <v>81</v>
      </c>
      <c r="B60" s="307" t="s">
        <v>289</v>
      </c>
      <c r="C60" s="308"/>
      <c r="D60" s="113">
        <v>3.4047397288626722</v>
      </c>
      <c r="E60" s="115">
        <v>329</v>
      </c>
      <c r="F60" s="114">
        <v>321</v>
      </c>
      <c r="G60" s="114">
        <v>317</v>
      </c>
      <c r="H60" s="114">
        <v>326</v>
      </c>
      <c r="I60" s="140">
        <v>320</v>
      </c>
      <c r="J60" s="115">
        <v>9</v>
      </c>
      <c r="K60" s="116">
        <v>2.8125</v>
      </c>
    </row>
    <row r="61" spans="1:11" ht="14.1" customHeight="1" x14ac:dyDescent="0.2">
      <c r="A61" s="306" t="s">
        <v>290</v>
      </c>
      <c r="B61" s="307" t="s">
        <v>291</v>
      </c>
      <c r="C61" s="308"/>
      <c r="D61" s="113">
        <v>1.0659215564524476</v>
      </c>
      <c r="E61" s="115">
        <v>103</v>
      </c>
      <c r="F61" s="114">
        <v>102</v>
      </c>
      <c r="G61" s="114">
        <v>102</v>
      </c>
      <c r="H61" s="114">
        <v>102</v>
      </c>
      <c r="I61" s="140">
        <v>97</v>
      </c>
      <c r="J61" s="115">
        <v>6</v>
      </c>
      <c r="K61" s="116">
        <v>6.1855670103092786</v>
      </c>
    </row>
    <row r="62" spans="1:11" ht="14.1" customHeight="1" x14ac:dyDescent="0.2">
      <c r="A62" s="306" t="s">
        <v>292</v>
      </c>
      <c r="B62" s="307" t="s">
        <v>293</v>
      </c>
      <c r="C62" s="308"/>
      <c r="D62" s="113">
        <v>1.5109179343889061</v>
      </c>
      <c r="E62" s="115">
        <v>146</v>
      </c>
      <c r="F62" s="114">
        <v>140</v>
      </c>
      <c r="G62" s="114">
        <v>135</v>
      </c>
      <c r="H62" s="114">
        <v>136</v>
      </c>
      <c r="I62" s="140">
        <v>135</v>
      </c>
      <c r="J62" s="115">
        <v>11</v>
      </c>
      <c r="K62" s="116">
        <v>8.1481481481481488</v>
      </c>
    </row>
    <row r="63" spans="1:11" ht="14.1" customHeight="1" x14ac:dyDescent="0.2">
      <c r="A63" s="306"/>
      <c r="B63" s="307" t="s">
        <v>294</v>
      </c>
      <c r="C63" s="308"/>
      <c r="D63" s="113">
        <v>1.1073165683535133</v>
      </c>
      <c r="E63" s="115">
        <v>107</v>
      </c>
      <c r="F63" s="114">
        <v>104</v>
      </c>
      <c r="G63" s="114">
        <v>101</v>
      </c>
      <c r="H63" s="114">
        <v>105</v>
      </c>
      <c r="I63" s="140">
        <v>105</v>
      </c>
      <c r="J63" s="115">
        <v>2</v>
      </c>
      <c r="K63" s="116">
        <v>1.9047619047619047</v>
      </c>
    </row>
    <row r="64" spans="1:11" ht="14.1" customHeight="1" x14ac:dyDescent="0.2">
      <c r="A64" s="306" t="s">
        <v>295</v>
      </c>
      <c r="B64" s="307" t="s">
        <v>296</v>
      </c>
      <c r="C64" s="308"/>
      <c r="D64" s="113">
        <v>3.1046258925799441E-2</v>
      </c>
      <c r="E64" s="115">
        <v>3</v>
      </c>
      <c r="F64" s="114">
        <v>4</v>
      </c>
      <c r="G64" s="114">
        <v>4</v>
      </c>
      <c r="H64" s="114">
        <v>5</v>
      </c>
      <c r="I64" s="140">
        <v>6</v>
      </c>
      <c r="J64" s="115">
        <v>-3</v>
      </c>
      <c r="K64" s="116">
        <v>-50</v>
      </c>
    </row>
    <row r="65" spans="1:11" ht="14.1" customHeight="1" x14ac:dyDescent="0.2">
      <c r="A65" s="306" t="s">
        <v>297</v>
      </c>
      <c r="B65" s="307" t="s">
        <v>298</v>
      </c>
      <c r="C65" s="308"/>
      <c r="D65" s="113">
        <v>0.53813515471385698</v>
      </c>
      <c r="E65" s="115">
        <v>52</v>
      </c>
      <c r="F65" s="114">
        <v>52</v>
      </c>
      <c r="G65" s="114">
        <v>53</v>
      </c>
      <c r="H65" s="114">
        <v>58</v>
      </c>
      <c r="I65" s="140">
        <v>57</v>
      </c>
      <c r="J65" s="115">
        <v>-5</v>
      </c>
      <c r="K65" s="116">
        <v>-8.7719298245614041</v>
      </c>
    </row>
    <row r="66" spans="1:11" ht="14.1" customHeight="1" x14ac:dyDescent="0.2">
      <c r="A66" s="306">
        <v>82</v>
      </c>
      <c r="B66" s="307" t="s">
        <v>299</v>
      </c>
      <c r="C66" s="308"/>
      <c r="D66" s="113">
        <v>1.6971954879437028</v>
      </c>
      <c r="E66" s="115">
        <v>164</v>
      </c>
      <c r="F66" s="114">
        <v>178</v>
      </c>
      <c r="G66" s="114">
        <v>165</v>
      </c>
      <c r="H66" s="114">
        <v>161</v>
      </c>
      <c r="I66" s="140">
        <v>165</v>
      </c>
      <c r="J66" s="115">
        <v>-1</v>
      </c>
      <c r="K66" s="116">
        <v>-0.60606060606060608</v>
      </c>
    </row>
    <row r="67" spans="1:11" ht="14.1" customHeight="1" x14ac:dyDescent="0.2">
      <c r="A67" s="306" t="s">
        <v>300</v>
      </c>
      <c r="B67" s="307" t="s">
        <v>301</v>
      </c>
      <c r="C67" s="308"/>
      <c r="D67" s="113">
        <v>0.92103901479871675</v>
      </c>
      <c r="E67" s="115">
        <v>89</v>
      </c>
      <c r="F67" s="114">
        <v>95</v>
      </c>
      <c r="G67" s="114">
        <v>85</v>
      </c>
      <c r="H67" s="114">
        <v>82</v>
      </c>
      <c r="I67" s="140">
        <v>86</v>
      </c>
      <c r="J67" s="115">
        <v>3</v>
      </c>
      <c r="K67" s="116">
        <v>3.4883720930232558</v>
      </c>
    </row>
    <row r="68" spans="1:11" ht="14.1" customHeight="1" x14ac:dyDescent="0.2">
      <c r="A68" s="306" t="s">
        <v>302</v>
      </c>
      <c r="B68" s="307" t="s">
        <v>303</v>
      </c>
      <c r="C68" s="308"/>
      <c r="D68" s="113">
        <v>0.56918141363965646</v>
      </c>
      <c r="E68" s="115">
        <v>55</v>
      </c>
      <c r="F68" s="114">
        <v>62</v>
      </c>
      <c r="G68" s="114">
        <v>58</v>
      </c>
      <c r="H68" s="114">
        <v>59</v>
      </c>
      <c r="I68" s="140">
        <v>58</v>
      </c>
      <c r="J68" s="115">
        <v>-3</v>
      </c>
      <c r="K68" s="116">
        <v>-5.1724137931034484</v>
      </c>
    </row>
    <row r="69" spans="1:11" ht="14.1" customHeight="1" x14ac:dyDescent="0.2">
      <c r="A69" s="306">
        <v>83</v>
      </c>
      <c r="B69" s="307" t="s">
        <v>304</v>
      </c>
      <c r="C69" s="308"/>
      <c r="D69" s="113">
        <v>4.0670599192797265</v>
      </c>
      <c r="E69" s="115">
        <v>393</v>
      </c>
      <c r="F69" s="114">
        <v>408</v>
      </c>
      <c r="G69" s="114">
        <v>403</v>
      </c>
      <c r="H69" s="114">
        <v>405</v>
      </c>
      <c r="I69" s="140">
        <v>461</v>
      </c>
      <c r="J69" s="115">
        <v>-68</v>
      </c>
      <c r="K69" s="116">
        <v>-14.750542299349242</v>
      </c>
    </row>
    <row r="70" spans="1:11" ht="14.1" customHeight="1" x14ac:dyDescent="0.2">
      <c r="A70" s="306" t="s">
        <v>305</v>
      </c>
      <c r="B70" s="307" t="s">
        <v>306</v>
      </c>
      <c r="C70" s="308"/>
      <c r="D70" s="113">
        <v>1.6247542171168374</v>
      </c>
      <c r="E70" s="115">
        <v>157</v>
      </c>
      <c r="F70" s="114">
        <v>157</v>
      </c>
      <c r="G70" s="114">
        <v>154</v>
      </c>
      <c r="H70" s="114">
        <v>158</v>
      </c>
      <c r="I70" s="140">
        <v>203</v>
      </c>
      <c r="J70" s="115">
        <v>-46</v>
      </c>
      <c r="K70" s="116">
        <v>-22.660098522167488</v>
      </c>
    </row>
    <row r="71" spans="1:11" ht="14.1" customHeight="1" x14ac:dyDescent="0.2">
      <c r="A71" s="306"/>
      <c r="B71" s="307" t="s">
        <v>307</v>
      </c>
      <c r="C71" s="308"/>
      <c r="D71" s="113">
        <v>0.80720273207078552</v>
      </c>
      <c r="E71" s="115">
        <v>78</v>
      </c>
      <c r="F71" s="114">
        <v>81</v>
      </c>
      <c r="G71" s="114">
        <v>75</v>
      </c>
      <c r="H71" s="114">
        <v>80</v>
      </c>
      <c r="I71" s="140">
        <v>122</v>
      </c>
      <c r="J71" s="115">
        <v>-44</v>
      </c>
      <c r="K71" s="116">
        <v>-36.065573770491802</v>
      </c>
    </row>
    <row r="72" spans="1:11" ht="14.1" customHeight="1" x14ac:dyDescent="0.2">
      <c r="A72" s="306">
        <v>84</v>
      </c>
      <c r="B72" s="307" t="s">
        <v>308</v>
      </c>
      <c r="C72" s="308"/>
      <c r="D72" s="113">
        <v>1.272896615957777</v>
      </c>
      <c r="E72" s="115">
        <v>123</v>
      </c>
      <c r="F72" s="114">
        <v>121</v>
      </c>
      <c r="G72" s="114">
        <v>117</v>
      </c>
      <c r="H72" s="114">
        <v>122</v>
      </c>
      <c r="I72" s="140">
        <v>116</v>
      </c>
      <c r="J72" s="115">
        <v>7</v>
      </c>
      <c r="K72" s="116">
        <v>6.0344827586206895</v>
      </c>
    </row>
    <row r="73" spans="1:11" ht="14.1" customHeight="1" x14ac:dyDescent="0.2">
      <c r="A73" s="306" t="s">
        <v>309</v>
      </c>
      <c r="B73" s="307" t="s">
        <v>310</v>
      </c>
      <c r="C73" s="308"/>
      <c r="D73" s="113">
        <v>8.2790023802131837E-2</v>
      </c>
      <c r="E73" s="115">
        <v>8</v>
      </c>
      <c r="F73" s="114">
        <v>9</v>
      </c>
      <c r="G73" s="114">
        <v>8</v>
      </c>
      <c r="H73" s="114">
        <v>9</v>
      </c>
      <c r="I73" s="140">
        <v>10</v>
      </c>
      <c r="J73" s="115">
        <v>-2</v>
      </c>
      <c r="K73" s="116">
        <v>-20</v>
      </c>
    </row>
    <row r="74" spans="1:11" ht="14.1" customHeight="1" x14ac:dyDescent="0.2">
      <c r="A74" s="306" t="s">
        <v>311</v>
      </c>
      <c r="B74" s="307" t="s">
        <v>312</v>
      </c>
      <c r="C74" s="308"/>
      <c r="D74" s="113">
        <v>5.17437648763324E-2</v>
      </c>
      <c r="E74" s="115">
        <v>5</v>
      </c>
      <c r="F74" s="114">
        <v>5</v>
      </c>
      <c r="G74" s="114">
        <v>4</v>
      </c>
      <c r="H74" s="114">
        <v>5</v>
      </c>
      <c r="I74" s="140">
        <v>6</v>
      </c>
      <c r="J74" s="115">
        <v>-1</v>
      </c>
      <c r="K74" s="116">
        <v>-16.666666666666668</v>
      </c>
    </row>
    <row r="75" spans="1:11" ht="14.1" customHeight="1" x14ac:dyDescent="0.2">
      <c r="A75" s="306" t="s">
        <v>313</v>
      </c>
      <c r="B75" s="307" t="s">
        <v>314</v>
      </c>
      <c r="C75" s="308"/>
      <c r="D75" s="113" t="s">
        <v>513</v>
      </c>
      <c r="E75" s="115" t="s">
        <v>513</v>
      </c>
      <c r="F75" s="114">
        <v>0</v>
      </c>
      <c r="G75" s="114">
        <v>0</v>
      </c>
      <c r="H75" s="114">
        <v>0</v>
      </c>
      <c r="I75" s="140">
        <v>0</v>
      </c>
      <c r="J75" s="115" t="s">
        <v>513</v>
      </c>
      <c r="K75" s="116" t="s">
        <v>513</v>
      </c>
    </row>
    <row r="76" spans="1:11" ht="14.1" customHeight="1" x14ac:dyDescent="0.2">
      <c r="A76" s="306">
        <v>91</v>
      </c>
      <c r="B76" s="307" t="s">
        <v>315</v>
      </c>
      <c r="C76" s="308"/>
      <c r="D76" s="113">
        <v>4.1395011901065919E-2</v>
      </c>
      <c r="E76" s="115">
        <v>4</v>
      </c>
      <c r="F76" s="114">
        <v>5</v>
      </c>
      <c r="G76" s="114">
        <v>5</v>
      </c>
      <c r="H76" s="114">
        <v>5</v>
      </c>
      <c r="I76" s="140">
        <v>5</v>
      </c>
      <c r="J76" s="115">
        <v>-1</v>
      </c>
      <c r="K76" s="116">
        <v>-20</v>
      </c>
    </row>
    <row r="77" spans="1:11" ht="14.1" customHeight="1" x14ac:dyDescent="0.2">
      <c r="A77" s="306">
        <v>92</v>
      </c>
      <c r="B77" s="307" t="s">
        <v>316</v>
      </c>
      <c r="C77" s="308"/>
      <c r="D77" s="113">
        <v>0.22767256545586256</v>
      </c>
      <c r="E77" s="115">
        <v>22</v>
      </c>
      <c r="F77" s="114">
        <v>24</v>
      </c>
      <c r="G77" s="114">
        <v>23</v>
      </c>
      <c r="H77" s="114">
        <v>23</v>
      </c>
      <c r="I77" s="140">
        <v>26</v>
      </c>
      <c r="J77" s="115">
        <v>-4</v>
      </c>
      <c r="K77" s="116">
        <v>-15.384615384615385</v>
      </c>
    </row>
    <row r="78" spans="1:11" ht="14.1" customHeight="1" x14ac:dyDescent="0.2">
      <c r="A78" s="306">
        <v>93</v>
      </c>
      <c r="B78" s="307" t="s">
        <v>317</v>
      </c>
      <c r="C78" s="308"/>
      <c r="D78" s="113">
        <v>6.2092517851598882E-2</v>
      </c>
      <c r="E78" s="115">
        <v>6</v>
      </c>
      <c r="F78" s="114">
        <v>7</v>
      </c>
      <c r="G78" s="114">
        <v>6</v>
      </c>
      <c r="H78" s="114">
        <v>7</v>
      </c>
      <c r="I78" s="140">
        <v>6</v>
      </c>
      <c r="J78" s="115">
        <v>0</v>
      </c>
      <c r="K78" s="116">
        <v>0</v>
      </c>
    </row>
    <row r="79" spans="1:11" ht="14.1" customHeight="1" x14ac:dyDescent="0.2">
      <c r="A79" s="306">
        <v>94</v>
      </c>
      <c r="B79" s="307" t="s">
        <v>318</v>
      </c>
      <c r="C79" s="308"/>
      <c r="D79" s="113">
        <v>1.2108040981061783</v>
      </c>
      <c r="E79" s="115">
        <v>117</v>
      </c>
      <c r="F79" s="114">
        <v>121</v>
      </c>
      <c r="G79" s="114">
        <v>122</v>
      </c>
      <c r="H79" s="114">
        <v>120</v>
      </c>
      <c r="I79" s="140">
        <v>122</v>
      </c>
      <c r="J79" s="115">
        <v>-5</v>
      </c>
      <c r="K79" s="116">
        <v>-4.0983606557377046</v>
      </c>
    </row>
    <row r="80" spans="1:11" ht="14.1" customHeight="1" x14ac:dyDescent="0.2">
      <c r="A80" s="306" t="s">
        <v>319</v>
      </c>
      <c r="B80" s="307" t="s">
        <v>320</v>
      </c>
      <c r="C80" s="308"/>
      <c r="D80" s="113" t="s">
        <v>513</v>
      </c>
      <c r="E80" s="115" t="s">
        <v>513</v>
      </c>
      <c r="F80" s="114" t="s">
        <v>513</v>
      </c>
      <c r="G80" s="114" t="s">
        <v>513</v>
      </c>
      <c r="H80" s="114" t="s">
        <v>513</v>
      </c>
      <c r="I80" s="140" t="s">
        <v>513</v>
      </c>
      <c r="J80" s="115" t="s">
        <v>513</v>
      </c>
      <c r="K80" s="116" t="s">
        <v>513</v>
      </c>
    </row>
    <row r="81" spans="1:11" ht="14.1" customHeight="1" x14ac:dyDescent="0.2">
      <c r="A81" s="310" t="s">
        <v>321</v>
      </c>
      <c r="B81" s="311" t="s">
        <v>333</v>
      </c>
      <c r="C81" s="312"/>
      <c r="D81" s="125">
        <v>3.1667184104315429</v>
      </c>
      <c r="E81" s="143">
        <v>306</v>
      </c>
      <c r="F81" s="144">
        <v>322</v>
      </c>
      <c r="G81" s="144">
        <v>325</v>
      </c>
      <c r="H81" s="144">
        <v>325</v>
      </c>
      <c r="I81" s="145">
        <v>314</v>
      </c>
      <c r="J81" s="143">
        <v>-8</v>
      </c>
      <c r="K81" s="146">
        <v>-2.5477707006369426</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334</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335</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336</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335</v>
      </c>
      <c r="G8" s="640" t="s">
        <v>337</v>
      </c>
      <c r="H8" s="640" t="s">
        <v>338</v>
      </c>
      <c r="I8" s="640" t="s">
        <v>339</v>
      </c>
      <c r="J8" s="640" t="s">
        <v>340</v>
      </c>
      <c r="K8" s="642" t="s">
        <v>341</v>
      </c>
      <c r="L8" s="643"/>
    </row>
    <row r="9" spans="1:17" ht="12" customHeight="1" x14ac:dyDescent="0.2">
      <c r="A9" s="634"/>
      <c r="B9" s="634"/>
      <c r="C9" s="634"/>
      <c r="D9" s="634"/>
      <c r="E9" s="634"/>
      <c r="F9" s="641"/>
      <c r="G9" s="641"/>
      <c r="H9" s="641"/>
      <c r="I9" s="641"/>
      <c r="J9" s="641"/>
      <c r="K9" s="339" t="s">
        <v>102</v>
      </c>
      <c r="L9" s="340" t="s">
        <v>342</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343</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2092</v>
      </c>
      <c r="G12" s="536">
        <v>1690</v>
      </c>
      <c r="H12" s="536">
        <v>2654</v>
      </c>
      <c r="I12" s="536">
        <v>2022</v>
      </c>
      <c r="J12" s="537">
        <v>1976</v>
      </c>
      <c r="K12" s="538">
        <v>116</v>
      </c>
      <c r="L12" s="349">
        <v>5.8704453441295543</v>
      </c>
    </row>
    <row r="13" spans="1:17" s="110" customFormat="1" ht="15" customHeight="1" x14ac:dyDescent="0.2">
      <c r="A13" s="350" t="s">
        <v>344</v>
      </c>
      <c r="B13" s="351" t="s">
        <v>345</v>
      </c>
      <c r="C13" s="347"/>
      <c r="D13" s="347"/>
      <c r="E13" s="348"/>
      <c r="F13" s="536">
        <v>1198</v>
      </c>
      <c r="G13" s="536">
        <v>921</v>
      </c>
      <c r="H13" s="536">
        <v>1567</v>
      </c>
      <c r="I13" s="536">
        <v>1100</v>
      </c>
      <c r="J13" s="537">
        <v>1150</v>
      </c>
      <c r="K13" s="538">
        <v>48</v>
      </c>
      <c r="L13" s="349">
        <v>4.1739130434782608</v>
      </c>
    </row>
    <row r="14" spans="1:17" s="110" customFormat="1" ht="22.5" customHeight="1" x14ac:dyDescent="0.2">
      <c r="A14" s="350"/>
      <c r="B14" s="351" t="s">
        <v>346</v>
      </c>
      <c r="C14" s="347"/>
      <c r="D14" s="347"/>
      <c r="E14" s="348"/>
      <c r="F14" s="536">
        <v>894</v>
      </c>
      <c r="G14" s="536">
        <v>769</v>
      </c>
      <c r="H14" s="536">
        <v>1087</v>
      </c>
      <c r="I14" s="536">
        <v>922</v>
      </c>
      <c r="J14" s="537">
        <v>826</v>
      </c>
      <c r="K14" s="538">
        <v>68</v>
      </c>
      <c r="L14" s="349">
        <v>8.2324455205811145</v>
      </c>
    </row>
    <row r="15" spans="1:17" s="110" customFormat="1" ht="15" customHeight="1" x14ac:dyDescent="0.2">
      <c r="A15" s="350" t="s">
        <v>347</v>
      </c>
      <c r="B15" s="351" t="s">
        <v>108</v>
      </c>
      <c r="C15" s="347"/>
      <c r="D15" s="347"/>
      <c r="E15" s="348"/>
      <c r="F15" s="536">
        <v>449</v>
      </c>
      <c r="G15" s="536">
        <v>438</v>
      </c>
      <c r="H15" s="536">
        <v>1160</v>
      </c>
      <c r="I15" s="536">
        <v>516</v>
      </c>
      <c r="J15" s="537">
        <v>473</v>
      </c>
      <c r="K15" s="538">
        <v>-24</v>
      </c>
      <c r="L15" s="349">
        <v>-5.07399577167019</v>
      </c>
    </row>
    <row r="16" spans="1:17" s="110" customFormat="1" ht="15" customHeight="1" x14ac:dyDescent="0.2">
      <c r="A16" s="350"/>
      <c r="B16" s="351" t="s">
        <v>109</v>
      </c>
      <c r="C16" s="347"/>
      <c r="D16" s="347"/>
      <c r="E16" s="348"/>
      <c r="F16" s="536">
        <v>1401</v>
      </c>
      <c r="G16" s="536">
        <v>1093</v>
      </c>
      <c r="H16" s="536">
        <v>1315</v>
      </c>
      <c r="I16" s="536">
        <v>1268</v>
      </c>
      <c r="J16" s="537">
        <v>1290</v>
      </c>
      <c r="K16" s="538">
        <v>111</v>
      </c>
      <c r="L16" s="349">
        <v>8.604651162790697</v>
      </c>
    </row>
    <row r="17" spans="1:12" s="110" customFormat="1" ht="15" customHeight="1" x14ac:dyDescent="0.2">
      <c r="A17" s="350"/>
      <c r="B17" s="351" t="s">
        <v>110</v>
      </c>
      <c r="C17" s="347"/>
      <c r="D17" s="347"/>
      <c r="E17" s="348"/>
      <c r="F17" s="536">
        <v>218</v>
      </c>
      <c r="G17" s="536">
        <v>144</v>
      </c>
      <c r="H17" s="536">
        <v>160</v>
      </c>
      <c r="I17" s="536">
        <v>207</v>
      </c>
      <c r="J17" s="537">
        <v>193</v>
      </c>
      <c r="K17" s="538">
        <v>25</v>
      </c>
      <c r="L17" s="349">
        <v>12.953367875647668</v>
      </c>
    </row>
    <row r="18" spans="1:12" s="110" customFormat="1" ht="15" customHeight="1" x14ac:dyDescent="0.2">
      <c r="A18" s="350"/>
      <c r="B18" s="351" t="s">
        <v>111</v>
      </c>
      <c r="C18" s="347"/>
      <c r="D18" s="347"/>
      <c r="E18" s="348"/>
      <c r="F18" s="536">
        <v>24</v>
      </c>
      <c r="G18" s="536">
        <v>15</v>
      </c>
      <c r="H18" s="536">
        <v>19</v>
      </c>
      <c r="I18" s="536">
        <v>31</v>
      </c>
      <c r="J18" s="537">
        <v>20</v>
      </c>
      <c r="K18" s="538">
        <v>4</v>
      </c>
      <c r="L18" s="349">
        <v>20</v>
      </c>
    </row>
    <row r="19" spans="1:12" s="110" customFormat="1" ht="15" customHeight="1" x14ac:dyDescent="0.2">
      <c r="A19" s="118" t="s">
        <v>113</v>
      </c>
      <c r="B19" s="119" t="s">
        <v>181</v>
      </c>
      <c r="C19" s="347"/>
      <c r="D19" s="347"/>
      <c r="E19" s="348"/>
      <c r="F19" s="536">
        <v>1309</v>
      </c>
      <c r="G19" s="536">
        <v>1023</v>
      </c>
      <c r="H19" s="536">
        <v>1892</v>
      </c>
      <c r="I19" s="536">
        <v>1179</v>
      </c>
      <c r="J19" s="537">
        <v>1268</v>
      </c>
      <c r="K19" s="538">
        <v>41</v>
      </c>
      <c r="L19" s="349">
        <v>3.2334384858044163</v>
      </c>
    </row>
    <row r="20" spans="1:12" s="110" customFormat="1" ht="15" customHeight="1" x14ac:dyDescent="0.2">
      <c r="A20" s="118"/>
      <c r="B20" s="119" t="s">
        <v>182</v>
      </c>
      <c r="C20" s="347"/>
      <c r="D20" s="347"/>
      <c r="E20" s="348"/>
      <c r="F20" s="536">
        <v>783</v>
      </c>
      <c r="G20" s="536">
        <v>667</v>
      </c>
      <c r="H20" s="536">
        <v>762</v>
      </c>
      <c r="I20" s="536">
        <v>843</v>
      </c>
      <c r="J20" s="537">
        <v>708</v>
      </c>
      <c r="K20" s="538">
        <v>75</v>
      </c>
      <c r="L20" s="349">
        <v>10.59322033898305</v>
      </c>
    </row>
    <row r="21" spans="1:12" s="110" customFormat="1" ht="15" customHeight="1" x14ac:dyDescent="0.2">
      <c r="A21" s="118" t="s">
        <v>113</v>
      </c>
      <c r="B21" s="119" t="s">
        <v>116</v>
      </c>
      <c r="C21" s="347"/>
      <c r="D21" s="347"/>
      <c r="E21" s="348"/>
      <c r="F21" s="536">
        <v>1659</v>
      </c>
      <c r="G21" s="536">
        <v>1296</v>
      </c>
      <c r="H21" s="536">
        <v>2247</v>
      </c>
      <c r="I21" s="536">
        <v>1651</v>
      </c>
      <c r="J21" s="537">
        <v>1629</v>
      </c>
      <c r="K21" s="538">
        <v>30</v>
      </c>
      <c r="L21" s="349">
        <v>1.8416206261510129</v>
      </c>
    </row>
    <row r="22" spans="1:12" s="110" customFormat="1" ht="15" customHeight="1" x14ac:dyDescent="0.2">
      <c r="A22" s="118"/>
      <c r="B22" s="119" t="s">
        <v>117</v>
      </c>
      <c r="C22" s="347"/>
      <c r="D22" s="347"/>
      <c r="E22" s="348"/>
      <c r="F22" s="536">
        <v>432</v>
      </c>
      <c r="G22" s="536">
        <v>392</v>
      </c>
      <c r="H22" s="536">
        <v>404</v>
      </c>
      <c r="I22" s="536">
        <v>370</v>
      </c>
      <c r="J22" s="537">
        <v>346</v>
      </c>
      <c r="K22" s="538">
        <v>86</v>
      </c>
      <c r="L22" s="349">
        <v>24.855491329479769</v>
      </c>
    </row>
    <row r="23" spans="1:12" s="110" customFormat="1" ht="15" customHeight="1" x14ac:dyDescent="0.2">
      <c r="A23" s="352" t="s">
        <v>347</v>
      </c>
      <c r="B23" s="353" t="s">
        <v>193</v>
      </c>
      <c r="C23" s="354"/>
      <c r="D23" s="354"/>
      <c r="E23" s="355"/>
      <c r="F23" s="539">
        <v>39</v>
      </c>
      <c r="G23" s="539">
        <v>118</v>
      </c>
      <c r="H23" s="539">
        <v>615</v>
      </c>
      <c r="I23" s="539">
        <v>29</v>
      </c>
      <c r="J23" s="540">
        <v>36</v>
      </c>
      <c r="K23" s="541">
        <v>3</v>
      </c>
      <c r="L23" s="356">
        <v>8.3333333333333339</v>
      </c>
    </row>
    <row r="24" spans="1:12" s="110" customFormat="1" ht="15" customHeight="1" x14ac:dyDescent="0.2">
      <c r="A24" s="623" t="s">
        <v>348</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32.4</v>
      </c>
      <c r="G25" s="542">
        <v>41</v>
      </c>
      <c r="H25" s="542">
        <v>41</v>
      </c>
      <c r="I25" s="542">
        <v>37.700000000000003</v>
      </c>
      <c r="J25" s="542">
        <v>33.200000000000003</v>
      </c>
      <c r="K25" s="543" t="s">
        <v>349</v>
      </c>
      <c r="L25" s="364">
        <v>-0.80000000000000426</v>
      </c>
    </row>
    <row r="26" spans="1:12" s="110" customFormat="1" ht="15" customHeight="1" x14ac:dyDescent="0.2">
      <c r="A26" s="365" t="s">
        <v>105</v>
      </c>
      <c r="B26" s="366" t="s">
        <v>345</v>
      </c>
      <c r="C26" s="362"/>
      <c r="D26" s="362"/>
      <c r="E26" s="363"/>
      <c r="F26" s="542">
        <v>31.5</v>
      </c>
      <c r="G26" s="542">
        <v>39.4</v>
      </c>
      <c r="H26" s="542">
        <v>38.700000000000003</v>
      </c>
      <c r="I26" s="542">
        <v>35.9</v>
      </c>
      <c r="J26" s="544">
        <v>29.5</v>
      </c>
      <c r="K26" s="543" t="s">
        <v>349</v>
      </c>
      <c r="L26" s="364">
        <v>2</v>
      </c>
    </row>
    <row r="27" spans="1:12" s="110" customFormat="1" ht="15" customHeight="1" x14ac:dyDescent="0.2">
      <c r="A27" s="365"/>
      <c r="B27" s="366" t="s">
        <v>346</v>
      </c>
      <c r="C27" s="362"/>
      <c r="D27" s="362"/>
      <c r="E27" s="363"/>
      <c r="F27" s="542">
        <v>33.6</v>
      </c>
      <c r="G27" s="542">
        <v>42.9</v>
      </c>
      <c r="H27" s="542">
        <v>44</v>
      </c>
      <c r="I27" s="542">
        <v>39.799999999999997</v>
      </c>
      <c r="J27" s="542">
        <v>38.4</v>
      </c>
      <c r="K27" s="543" t="s">
        <v>349</v>
      </c>
      <c r="L27" s="364">
        <v>-4.7999999999999972</v>
      </c>
    </row>
    <row r="28" spans="1:12" s="110" customFormat="1" ht="15" customHeight="1" x14ac:dyDescent="0.2">
      <c r="A28" s="365" t="s">
        <v>113</v>
      </c>
      <c r="B28" s="366" t="s">
        <v>108</v>
      </c>
      <c r="C28" s="362"/>
      <c r="D28" s="362"/>
      <c r="E28" s="363"/>
      <c r="F28" s="542">
        <v>41.2</v>
      </c>
      <c r="G28" s="542">
        <v>49.8</v>
      </c>
      <c r="H28" s="542">
        <v>50.2</v>
      </c>
      <c r="I28" s="542">
        <v>48.6</v>
      </c>
      <c r="J28" s="542">
        <v>43</v>
      </c>
      <c r="K28" s="543" t="s">
        <v>349</v>
      </c>
      <c r="L28" s="364">
        <v>-1.7999999999999972</v>
      </c>
    </row>
    <row r="29" spans="1:12" s="110" customFormat="1" ht="11.25" x14ac:dyDescent="0.2">
      <c r="A29" s="365"/>
      <c r="B29" s="366" t="s">
        <v>109</v>
      </c>
      <c r="C29" s="362"/>
      <c r="D29" s="362"/>
      <c r="E29" s="363"/>
      <c r="F29" s="542">
        <v>31.2</v>
      </c>
      <c r="G29" s="542">
        <v>40.200000000000003</v>
      </c>
      <c r="H29" s="542">
        <v>38.6</v>
      </c>
      <c r="I29" s="542">
        <v>33.9</v>
      </c>
      <c r="J29" s="544">
        <v>31.5</v>
      </c>
      <c r="K29" s="543" t="s">
        <v>349</v>
      </c>
      <c r="L29" s="364">
        <v>-0.30000000000000071</v>
      </c>
    </row>
    <row r="30" spans="1:12" s="110" customFormat="1" ht="15" customHeight="1" x14ac:dyDescent="0.2">
      <c r="A30" s="365"/>
      <c r="B30" s="366" t="s">
        <v>110</v>
      </c>
      <c r="C30" s="362"/>
      <c r="D30" s="362"/>
      <c r="E30" s="363"/>
      <c r="F30" s="542">
        <v>24.3</v>
      </c>
      <c r="G30" s="542">
        <v>27.3</v>
      </c>
      <c r="H30" s="542">
        <v>32.299999999999997</v>
      </c>
      <c r="I30" s="542">
        <v>31.9</v>
      </c>
      <c r="J30" s="542">
        <v>22.3</v>
      </c>
      <c r="K30" s="543" t="s">
        <v>349</v>
      </c>
      <c r="L30" s="364">
        <v>2</v>
      </c>
    </row>
    <row r="31" spans="1:12" s="110" customFormat="1" ht="15" customHeight="1" x14ac:dyDescent="0.2">
      <c r="A31" s="365"/>
      <c r="B31" s="366" t="s">
        <v>111</v>
      </c>
      <c r="C31" s="362"/>
      <c r="D31" s="362"/>
      <c r="E31" s="363"/>
      <c r="F31" s="542">
        <v>25</v>
      </c>
      <c r="G31" s="542">
        <v>40</v>
      </c>
      <c r="H31" s="542">
        <v>31.6</v>
      </c>
      <c r="I31" s="542">
        <v>58.1</v>
      </c>
      <c r="J31" s="542">
        <v>40</v>
      </c>
      <c r="K31" s="543" t="s">
        <v>349</v>
      </c>
      <c r="L31" s="364">
        <v>-15</v>
      </c>
    </row>
    <row r="32" spans="1:12" s="110" customFormat="1" ht="15" customHeight="1" x14ac:dyDescent="0.2">
      <c r="A32" s="367" t="s">
        <v>113</v>
      </c>
      <c r="B32" s="368" t="s">
        <v>181</v>
      </c>
      <c r="C32" s="362"/>
      <c r="D32" s="362"/>
      <c r="E32" s="363"/>
      <c r="F32" s="542">
        <v>31</v>
      </c>
      <c r="G32" s="542">
        <v>38.799999999999997</v>
      </c>
      <c r="H32" s="542">
        <v>38.9</v>
      </c>
      <c r="I32" s="542">
        <v>37.6</v>
      </c>
      <c r="J32" s="544">
        <v>30.8</v>
      </c>
      <c r="K32" s="543" t="s">
        <v>349</v>
      </c>
      <c r="L32" s="364">
        <v>0.19999999999999929</v>
      </c>
    </row>
    <row r="33" spans="1:12" s="110" customFormat="1" ht="15" customHeight="1" x14ac:dyDescent="0.2">
      <c r="A33" s="367"/>
      <c r="B33" s="368" t="s">
        <v>182</v>
      </c>
      <c r="C33" s="362"/>
      <c r="D33" s="362"/>
      <c r="E33" s="363"/>
      <c r="F33" s="542">
        <v>34.700000000000003</v>
      </c>
      <c r="G33" s="542">
        <v>43.9</v>
      </c>
      <c r="H33" s="542">
        <v>44.2</v>
      </c>
      <c r="I33" s="542">
        <v>37.799999999999997</v>
      </c>
      <c r="J33" s="542">
        <v>37.299999999999997</v>
      </c>
      <c r="K33" s="543" t="s">
        <v>349</v>
      </c>
      <c r="L33" s="364">
        <v>-2.5999999999999943</v>
      </c>
    </row>
    <row r="34" spans="1:12" s="369" customFormat="1" ht="15" customHeight="1" x14ac:dyDescent="0.2">
      <c r="A34" s="367" t="s">
        <v>113</v>
      </c>
      <c r="B34" s="368" t="s">
        <v>116</v>
      </c>
      <c r="C34" s="362"/>
      <c r="D34" s="362"/>
      <c r="E34" s="363"/>
      <c r="F34" s="542">
        <v>29.3</v>
      </c>
      <c r="G34" s="542">
        <v>38.200000000000003</v>
      </c>
      <c r="H34" s="542">
        <v>38.5</v>
      </c>
      <c r="I34" s="542">
        <v>37.4</v>
      </c>
      <c r="J34" s="542">
        <v>31.3</v>
      </c>
      <c r="K34" s="543" t="s">
        <v>349</v>
      </c>
      <c r="L34" s="364">
        <v>-2</v>
      </c>
    </row>
    <row r="35" spans="1:12" s="369" customFormat="1" ht="11.25" x14ac:dyDescent="0.2">
      <c r="A35" s="370"/>
      <c r="B35" s="371" t="s">
        <v>117</v>
      </c>
      <c r="C35" s="372"/>
      <c r="D35" s="372"/>
      <c r="E35" s="373"/>
      <c r="F35" s="545">
        <v>44.6</v>
      </c>
      <c r="G35" s="545">
        <v>49.6</v>
      </c>
      <c r="H35" s="545">
        <v>51.9</v>
      </c>
      <c r="I35" s="545">
        <v>38.6</v>
      </c>
      <c r="J35" s="546">
        <v>41.6</v>
      </c>
      <c r="K35" s="547" t="s">
        <v>349</v>
      </c>
      <c r="L35" s="374">
        <v>3</v>
      </c>
    </row>
    <row r="36" spans="1:12" s="369" customFormat="1" ht="15.95" customHeight="1" x14ac:dyDescent="0.2">
      <c r="A36" s="375" t="s">
        <v>350</v>
      </c>
      <c r="B36" s="376"/>
      <c r="C36" s="377"/>
      <c r="D36" s="376"/>
      <c r="E36" s="378"/>
      <c r="F36" s="548">
        <v>2028</v>
      </c>
      <c r="G36" s="548">
        <v>1547</v>
      </c>
      <c r="H36" s="548">
        <v>1897</v>
      </c>
      <c r="I36" s="548">
        <v>1978</v>
      </c>
      <c r="J36" s="548">
        <v>1913</v>
      </c>
      <c r="K36" s="549">
        <v>115</v>
      </c>
      <c r="L36" s="380">
        <v>6.0115002613695765</v>
      </c>
    </row>
    <row r="37" spans="1:12" s="369" customFormat="1" ht="15.95" customHeight="1" x14ac:dyDescent="0.2">
      <c r="A37" s="381"/>
      <c r="B37" s="382" t="s">
        <v>113</v>
      </c>
      <c r="C37" s="382" t="s">
        <v>351</v>
      </c>
      <c r="D37" s="382"/>
      <c r="E37" s="383"/>
      <c r="F37" s="548">
        <v>657</v>
      </c>
      <c r="G37" s="548">
        <v>634</v>
      </c>
      <c r="H37" s="548">
        <v>777</v>
      </c>
      <c r="I37" s="548">
        <v>745</v>
      </c>
      <c r="J37" s="548">
        <v>635</v>
      </c>
      <c r="K37" s="549">
        <v>22</v>
      </c>
      <c r="L37" s="380">
        <v>3.4645669291338583</v>
      </c>
    </row>
    <row r="38" spans="1:12" s="369" customFormat="1" ht="15.95" customHeight="1" x14ac:dyDescent="0.2">
      <c r="A38" s="381"/>
      <c r="B38" s="384" t="s">
        <v>105</v>
      </c>
      <c r="C38" s="384" t="s">
        <v>106</v>
      </c>
      <c r="D38" s="385"/>
      <c r="E38" s="383"/>
      <c r="F38" s="548">
        <v>1160</v>
      </c>
      <c r="G38" s="548">
        <v>857</v>
      </c>
      <c r="H38" s="548">
        <v>1083</v>
      </c>
      <c r="I38" s="548">
        <v>1082</v>
      </c>
      <c r="J38" s="550">
        <v>1117</v>
      </c>
      <c r="K38" s="549">
        <v>43</v>
      </c>
      <c r="L38" s="380">
        <v>3.8495971351835272</v>
      </c>
    </row>
    <row r="39" spans="1:12" s="369" customFormat="1" ht="15.95" customHeight="1" x14ac:dyDescent="0.2">
      <c r="A39" s="381"/>
      <c r="B39" s="385"/>
      <c r="C39" s="382" t="s">
        <v>352</v>
      </c>
      <c r="D39" s="385"/>
      <c r="E39" s="383"/>
      <c r="F39" s="548">
        <v>365</v>
      </c>
      <c r="G39" s="548">
        <v>338</v>
      </c>
      <c r="H39" s="548">
        <v>419</v>
      </c>
      <c r="I39" s="548">
        <v>388</v>
      </c>
      <c r="J39" s="548">
        <v>329</v>
      </c>
      <c r="K39" s="549">
        <v>36</v>
      </c>
      <c r="L39" s="380">
        <v>10.94224924012158</v>
      </c>
    </row>
    <row r="40" spans="1:12" s="369" customFormat="1" ht="15.95" customHeight="1" x14ac:dyDescent="0.2">
      <c r="A40" s="381"/>
      <c r="B40" s="384"/>
      <c r="C40" s="384" t="s">
        <v>107</v>
      </c>
      <c r="D40" s="385"/>
      <c r="E40" s="383"/>
      <c r="F40" s="548">
        <v>868</v>
      </c>
      <c r="G40" s="548">
        <v>690</v>
      </c>
      <c r="H40" s="548">
        <v>814</v>
      </c>
      <c r="I40" s="548">
        <v>896</v>
      </c>
      <c r="J40" s="548">
        <v>796</v>
      </c>
      <c r="K40" s="549">
        <v>72</v>
      </c>
      <c r="L40" s="380">
        <v>9.0452261306532655</v>
      </c>
    </row>
    <row r="41" spans="1:12" s="369" customFormat="1" ht="24" customHeight="1" x14ac:dyDescent="0.2">
      <c r="A41" s="381"/>
      <c r="B41" s="385"/>
      <c r="C41" s="382" t="s">
        <v>352</v>
      </c>
      <c r="D41" s="385"/>
      <c r="E41" s="383"/>
      <c r="F41" s="548">
        <v>292</v>
      </c>
      <c r="G41" s="548">
        <v>296</v>
      </c>
      <c r="H41" s="548">
        <v>358</v>
      </c>
      <c r="I41" s="548">
        <v>357</v>
      </c>
      <c r="J41" s="550">
        <v>306</v>
      </c>
      <c r="K41" s="549">
        <v>-14</v>
      </c>
      <c r="L41" s="380">
        <v>-4.5751633986928102</v>
      </c>
    </row>
    <row r="42" spans="1:12" s="110" customFormat="1" ht="15" customHeight="1" x14ac:dyDescent="0.2">
      <c r="A42" s="381"/>
      <c r="B42" s="384" t="s">
        <v>113</v>
      </c>
      <c r="C42" s="384" t="s">
        <v>353</v>
      </c>
      <c r="D42" s="385"/>
      <c r="E42" s="383"/>
      <c r="F42" s="548">
        <v>405</v>
      </c>
      <c r="G42" s="548">
        <v>323</v>
      </c>
      <c r="H42" s="548">
        <v>480</v>
      </c>
      <c r="I42" s="548">
        <v>481</v>
      </c>
      <c r="J42" s="548">
        <v>426</v>
      </c>
      <c r="K42" s="549">
        <v>-21</v>
      </c>
      <c r="L42" s="380">
        <v>-4.929577464788732</v>
      </c>
    </row>
    <row r="43" spans="1:12" s="110" customFormat="1" ht="15" customHeight="1" x14ac:dyDescent="0.2">
      <c r="A43" s="381"/>
      <c r="B43" s="385"/>
      <c r="C43" s="382" t="s">
        <v>352</v>
      </c>
      <c r="D43" s="385"/>
      <c r="E43" s="383"/>
      <c r="F43" s="548">
        <v>167</v>
      </c>
      <c r="G43" s="548">
        <v>161</v>
      </c>
      <c r="H43" s="548">
        <v>241</v>
      </c>
      <c r="I43" s="548">
        <v>234</v>
      </c>
      <c r="J43" s="548">
        <v>183</v>
      </c>
      <c r="K43" s="549">
        <v>-16</v>
      </c>
      <c r="L43" s="380">
        <v>-8.7431693989071047</v>
      </c>
    </row>
    <row r="44" spans="1:12" s="110" customFormat="1" ht="15" customHeight="1" x14ac:dyDescent="0.2">
      <c r="A44" s="381"/>
      <c r="B44" s="384"/>
      <c r="C44" s="366" t="s">
        <v>109</v>
      </c>
      <c r="D44" s="385"/>
      <c r="E44" s="383"/>
      <c r="F44" s="548">
        <v>1381</v>
      </c>
      <c r="G44" s="548">
        <v>1066</v>
      </c>
      <c r="H44" s="548">
        <v>1240</v>
      </c>
      <c r="I44" s="548">
        <v>1259</v>
      </c>
      <c r="J44" s="550">
        <v>1274</v>
      </c>
      <c r="K44" s="549">
        <v>107</v>
      </c>
      <c r="L44" s="380">
        <v>8.3987441130298279</v>
      </c>
    </row>
    <row r="45" spans="1:12" s="110" customFormat="1" ht="15" customHeight="1" x14ac:dyDescent="0.2">
      <c r="A45" s="381"/>
      <c r="B45" s="385"/>
      <c r="C45" s="382" t="s">
        <v>352</v>
      </c>
      <c r="D45" s="385"/>
      <c r="E45" s="383"/>
      <c r="F45" s="548">
        <v>431</v>
      </c>
      <c r="G45" s="548">
        <v>428</v>
      </c>
      <c r="H45" s="548">
        <v>479</v>
      </c>
      <c r="I45" s="548">
        <v>427</v>
      </c>
      <c r="J45" s="548">
        <v>401</v>
      </c>
      <c r="K45" s="549">
        <v>30</v>
      </c>
      <c r="L45" s="380">
        <v>7.4812967581047385</v>
      </c>
    </row>
    <row r="46" spans="1:12" s="110" customFormat="1" ht="15" customHeight="1" x14ac:dyDescent="0.2">
      <c r="A46" s="381"/>
      <c r="B46" s="384"/>
      <c r="C46" s="366" t="s">
        <v>110</v>
      </c>
      <c r="D46" s="385"/>
      <c r="E46" s="383"/>
      <c r="F46" s="548">
        <v>218</v>
      </c>
      <c r="G46" s="548">
        <v>143</v>
      </c>
      <c r="H46" s="548">
        <v>158</v>
      </c>
      <c r="I46" s="548">
        <v>207</v>
      </c>
      <c r="J46" s="548">
        <v>193</v>
      </c>
      <c r="K46" s="549">
        <v>25</v>
      </c>
      <c r="L46" s="380">
        <v>12.953367875647668</v>
      </c>
    </row>
    <row r="47" spans="1:12" s="110" customFormat="1" ht="15" customHeight="1" x14ac:dyDescent="0.2">
      <c r="A47" s="381"/>
      <c r="B47" s="385"/>
      <c r="C47" s="382" t="s">
        <v>352</v>
      </c>
      <c r="D47" s="385"/>
      <c r="E47" s="383"/>
      <c r="F47" s="548">
        <v>53</v>
      </c>
      <c r="G47" s="548">
        <v>39</v>
      </c>
      <c r="H47" s="548">
        <v>51</v>
      </c>
      <c r="I47" s="548">
        <v>66</v>
      </c>
      <c r="J47" s="550">
        <v>43</v>
      </c>
      <c r="K47" s="549">
        <v>10</v>
      </c>
      <c r="L47" s="380">
        <v>23.255813953488371</v>
      </c>
    </row>
    <row r="48" spans="1:12" s="110" customFormat="1" ht="15" customHeight="1" x14ac:dyDescent="0.2">
      <c r="A48" s="381"/>
      <c r="B48" s="385"/>
      <c r="C48" s="366" t="s">
        <v>111</v>
      </c>
      <c r="D48" s="386"/>
      <c r="E48" s="387"/>
      <c r="F48" s="548">
        <v>24</v>
      </c>
      <c r="G48" s="548">
        <v>15</v>
      </c>
      <c r="H48" s="548">
        <v>19</v>
      </c>
      <c r="I48" s="548">
        <v>31</v>
      </c>
      <c r="J48" s="548">
        <v>20</v>
      </c>
      <c r="K48" s="549">
        <v>4</v>
      </c>
      <c r="L48" s="380">
        <v>20</v>
      </c>
    </row>
    <row r="49" spans="1:12" s="110" customFormat="1" ht="15" customHeight="1" x14ac:dyDescent="0.2">
      <c r="A49" s="381"/>
      <c r="B49" s="385"/>
      <c r="C49" s="382" t="s">
        <v>352</v>
      </c>
      <c r="D49" s="385"/>
      <c r="E49" s="383"/>
      <c r="F49" s="548">
        <v>6</v>
      </c>
      <c r="G49" s="548">
        <v>6</v>
      </c>
      <c r="H49" s="548">
        <v>6</v>
      </c>
      <c r="I49" s="548">
        <v>18</v>
      </c>
      <c r="J49" s="548">
        <v>8</v>
      </c>
      <c r="K49" s="549">
        <v>-2</v>
      </c>
      <c r="L49" s="380">
        <v>-25</v>
      </c>
    </row>
    <row r="50" spans="1:12" s="110" customFormat="1" ht="15" customHeight="1" x14ac:dyDescent="0.2">
      <c r="A50" s="381"/>
      <c r="B50" s="384" t="s">
        <v>113</v>
      </c>
      <c r="C50" s="382" t="s">
        <v>181</v>
      </c>
      <c r="D50" s="385"/>
      <c r="E50" s="383"/>
      <c r="F50" s="548">
        <v>1249</v>
      </c>
      <c r="G50" s="548">
        <v>891</v>
      </c>
      <c r="H50" s="548">
        <v>1159</v>
      </c>
      <c r="I50" s="548">
        <v>1145</v>
      </c>
      <c r="J50" s="550">
        <v>1216</v>
      </c>
      <c r="K50" s="549">
        <v>33</v>
      </c>
      <c r="L50" s="380">
        <v>2.7138157894736841</v>
      </c>
    </row>
    <row r="51" spans="1:12" s="110" customFormat="1" ht="15" customHeight="1" x14ac:dyDescent="0.2">
      <c r="A51" s="381"/>
      <c r="B51" s="385"/>
      <c r="C51" s="382" t="s">
        <v>352</v>
      </c>
      <c r="D51" s="385"/>
      <c r="E51" s="383"/>
      <c r="F51" s="548">
        <v>387</v>
      </c>
      <c r="G51" s="548">
        <v>346</v>
      </c>
      <c r="H51" s="548">
        <v>451</v>
      </c>
      <c r="I51" s="548">
        <v>430</v>
      </c>
      <c r="J51" s="548">
        <v>375</v>
      </c>
      <c r="K51" s="549">
        <v>12</v>
      </c>
      <c r="L51" s="380">
        <v>3.2</v>
      </c>
    </row>
    <row r="52" spans="1:12" s="110" customFormat="1" ht="15" customHeight="1" x14ac:dyDescent="0.2">
      <c r="A52" s="381"/>
      <c r="B52" s="384"/>
      <c r="C52" s="382" t="s">
        <v>182</v>
      </c>
      <c r="D52" s="385"/>
      <c r="E52" s="383"/>
      <c r="F52" s="548">
        <v>779</v>
      </c>
      <c r="G52" s="548">
        <v>656</v>
      </c>
      <c r="H52" s="548">
        <v>738</v>
      </c>
      <c r="I52" s="548">
        <v>833</v>
      </c>
      <c r="J52" s="548">
        <v>697</v>
      </c>
      <c r="K52" s="549">
        <v>82</v>
      </c>
      <c r="L52" s="380">
        <v>11.764705882352942</v>
      </c>
    </row>
    <row r="53" spans="1:12" s="269" customFormat="1" ht="11.25" customHeight="1" x14ac:dyDescent="0.2">
      <c r="A53" s="381"/>
      <c r="B53" s="385"/>
      <c r="C53" s="382" t="s">
        <v>352</v>
      </c>
      <c r="D53" s="385"/>
      <c r="E53" s="383"/>
      <c r="F53" s="548">
        <v>270</v>
      </c>
      <c r="G53" s="548">
        <v>288</v>
      </c>
      <c r="H53" s="548">
        <v>326</v>
      </c>
      <c r="I53" s="548">
        <v>315</v>
      </c>
      <c r="J53" s="550">
        <v>260</v>
      </c>
      <c r="K53" s="549">
        <v>10</v>
      </c>
      <c r="L53" s="380">
        <v>3.8461538461538463</v>
      </c>
    </row>
    <row r="54" spans="1:12" s="151" customFormat="1" ht="12.75" customHeight="1" x14ac:dyDescent="0.2">
      <c r="A54" s="381"/>
      <c r="B54" s="384" t="s">
        <v>113</v>
      </c>
      <c r="C54" s="384" t="s">
        <v>116</v>
      </c>
      <c r="D54" s="385"/>
      <c r="E54" s="383"/>
      <c r="F54" s="548">
        <v>1612</v>
      </c>
      <c r="G54" s="548">
        <v>1176</v>
      </c>
      <c r="H54" s="548">
        <v>1556</v>
      </c>
      <c r="I54" s="548">
        <v>1612</v>
      </c>
      <c r="J54" s="548">
        <v>1573</v>
      </c>
      <c r="K54" s="549">
        <v>39</v>
      </c>
      <c r="L54" s="380">
        <v>2.4793388429752068</v>
      </c>
    </row>
    <row r="55" spans="1:12" ht="11.25" x14ac:dyDescent="0.2">
      <c r="A55" s="381"/>
      <c r="B55" s="385"/>
      <c r="C55" s="382" t="s">
        <v>352</v>
      </c>
      <c r="D55" s="385"/>
      <c r="E55" s="383"/>
      <c r="F55" s="548">
        <v>472</v>
      </c>
      <c r="G55" s="548">
        <v>449</v>
      </c>
      <c r="H55" s="548">
        <v>599</v>
      </c>
      <c r="I55" s="548">
        <v>603</v>
      </c>
      <c r="J55" s="548">
        <v>493</v>
      </c>
      <c r="K55" s="549">
        <v>-21</v>
      </c>
      <c r="L55" s="380">
        <v>-4.2596348884381339</v>
      </c>
    </row>
    <row r="56" spans="1:12" ht="14.25" customHeight="1" x14ac:dyDescent="0.2">
      <c r="A56" s="381"/>
      <c r="B56" s="385"/>
      <c r="C56" s="384" t="s">
        <v>117</v>
      </c>
      <c r="D56" s="385"/>
      <c r="E56" s="383"/>
      <c r="F56" s="548">
        <v>415</v>
      </c>
      <c r="G56" s="548">
        <v>369</v>
      </c>
      <c r="H56" s="548">
        <v>339</v>
      </c>
      <c r="I56" s="548">
        <v>365</v>
      </c>
      <c r="J56" s="548">
        <v>339</v>
      </c>
      <c r="K56" s="549">
        <v>76</v>
      </c>
      <c r="L56" s="380">
        <v>22.418879056047199</v>
      </c>
    </row>
    <row r="57" spans="1:12" ht="18.75" customHeight="1" x14ac:dyDescent="0.2">
      <c r="A57" s="388"/>
      <c r="B57" s="389"/>
      <c r="C57" s="390" t="s">
        <v>352</v>
      </c>
      <c r="D57" s="389"/>
      <c r="E57" s="391"/>
      <c r="F57" s="551">
        <v>185</v>
      </c>
      <c r="G57" s="552">
        <v>183</v>
      </c>
      <c r="H57" s="552">
        <v>176</v>
      </c>
      <c r="I57" s="552">
        <v>141</v>
      </c>
      <c r="J57" s="552">
        <v>141</v>
      </c>
      <c r="K57" s="553">
        <f t="shared" ref="K57" si="0">IF(OR(F57=".",J57=".")=TRUE,".",IF(OR(F57="*",J57="*")=TRUE,"*",IF(AND(F57="-",J57="-")=TRUE,"-",IF(AND(ISNUMBER(J57),ISNUMBER(F57))=TRUE,IF(F57-J57=0,0,F57-J57),IF(ISNUMBER(F57)=TRUE,F57,-J57)))))</f>
        <v>44</v>
      </c>
      <c r="L57" s="392">
        <f t="shared" ref="L57" si="1">IF(K57 =".",".",IF(K57 ="*","*",IF(K57="-","-",IF(K57=0,0,IF(OR(J57="-",J57=".",F57="-",F57=".")=TRUE,"X",IF(J57=0,"0,0",IF(ABS(K57*100/J57)&gt;250,".X",(K57*100/J57))))))))</f>
        <v>31.205673758865249</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354</v>
      </c>
      <c r="B59" s="627"/>
      <c r="C59" s="627"/>
      <c r="D59" s="626"/>
      <c r="E59" s="627"/>
      <c r="F59" s="627"/>
      <c r="G59" s="627"/>
      <c r="H59" s="627"/>
      <c r="I59" s="627"/>
      <c r="J59" s="627"/>
      <c r="K59" s="627"/>
      <c r="L59" s="627"/>
    </row>
    <row r="60" spans="1:12" ht="11.25" customHeight="1" x14ac:dyDescent="0.2">
      <c r="A60" s="628" t="s">
        <v>355</v>
      </c>
      <c r="B60" s="629"/>
      <c r="C60" s="629"/>
      <c r="D60" s="629"/>
      <c r="E60" s="629"/>
      <c r="F60" s="629"/>
      <c r="G60" s="629"/>
      <c r="H60" s="629"/>
      <c r="I60" s="629"/>
      <c r="J60" s="629"/>
      <c r="K60" s="629"/>
      <c r="L60" s="629"/>
    </row>
    <row r="61" spans="1:12" ht="12.75" customHeight="1" x14ac:dyDescent="0.2">
      <c r="A61" s="630" t="s">
        <v>356</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358</v>
      </c>
      <c r="E7" s="648"/>
      <c r="F7" s="648"/>
      <c r="G7" s="648"/>
      <c r="H7" s="649"/>
      <c r="I7" s="650" t="s">
        <v>359</v>
      </c>
      <c r="J7" s="651"/>
      <c r="K7" s="96"/>
      <c r="L7" s="96"/>
      <c r="M7" s="96"/>
      <c r="N7" s="96"/>
      <c r="O7" s="96"/>
    </row>
    <row r="8" spans="1:15" ht="21.75" customHeight="1" x14ac:dyDescent="0.2">
      <c r="A8" s="616"/>
      <c r="B8" s="617"/>
      <c r="C8" s="583"/>
      <c r="D8" s="566" t="s">
        <v>335</v>
      </c>
      <c r="E8" s="566" t="s">
        <v>337</v>
      </c>
      <c r="F8" s="566" t="s">
        <v>338</v>
      </c>
      <c r="G8" s="566" t="s">
        <v>339</v>
      </c>
      <c r="H8" s="566" t="s">
        <v>340</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2092</v>
      </c>
      <c r="E11" s="114">
        <v>1690</v>
      </c>
      <c r="F11" s="114">
        <v>2654</v>
      </c>
      <c r="G11" s="114">
        <v>2022</v>
      </c>
      <c r="H11" s="140">
        <v>1976</v>
      </c>
      <c r="I11" s="115">
        <v>116</v>
      </c>
      <c r="J11" s="116">
        <v>5.8704453441295543</v>
      </c>
    </row>
    <row r="12" spans="1:15" s="110" customFormat="1" ht="24.95" customHeight="1" x14ac:dyDescent="0.2">
      <c r="A12" s="193" t="s">
        <v>132</v>
      </c>
      <c r="B12" s="194" t="s">
        <v>133</v>
      </c>
      <c r="C12" s="113">
        <v>1.9598470363288718</v>
      </c>
      <c r="D12" s="115">
        <v>41</v>
      </c>
      <c r="E12" s="114">
        <v>36</v>
      </c>
      <c r="F12" s="114">
        <v>88</v>
      </c>
      <c r="G12" s="114">
        <v>54</v>
      </c>
      <c r="H12" s="140">
        <v>43</v>
      </c>
      <c r="I12" s="115">
        <v>-2</v>
      </c>
      <c r="J12" s="116">
        <v>-4.6511627906976747</v>
      </c>
    </row>
    <row r="13" spans="1:15" s="110" customFormat="1" ht="24.95" customHeight="1" x14ac:dyDescent="0.2">
      <c r="A13" s="193" t="s">
        <v>134</v>
      </c>
      <c r="B13" s="199" t="s">
        <v>214</v>
      </c>
      <c r="C13" s="113">
        <v>3.1548757170172084</v>
      </c>
      <c r="D13" s="115">
        <v>66</v>
      </c>
      <c r="E13" s="114">
        <v>21</v>
      </c>
      <c r="F13" s="114">
        <v>40</v>
      </c>
      <c r="G13" s="114">
        <v>32</v>
      </c>
      <c r="H13" s="140">
        <v>24</v>
      </c>
      <c r="I13" s="115">
        <v>42</v>
      </c>
      <c r="J13" s="116">
        <v>175</v>
      </c>
    </row>
    <row r="14" spans="1:15" s="287" customFormat="1" ht="24.95" customHeight="1" x14ac:dyDescent="0.2">
      <c r="A14" s="193" t="s">
        <v>215</v>
      </c>
      <c r="B14" s="199" t="s">
        <v>137</v>
      </c>
      <c r="C14" s="113">
        <v>15.869980879541108</v>
      </c>
      <c r="D14" s="115">
        <v>332</v>
      </c>
      <c r="E14" s="114">
        <v>202</v>
      </c>
      <c r="F14" s="114">
        <v>484</v>
      </c>
      <c r="G14" s="114">
        <v>378</v>
      </c>
      <c r="H14" s="140">
        <v>428</v>
      </c>
      <c r="I14" s="115">
        <v>-96</v>
      </c>
      <c r="J14" s="116">
        <v>-22.429906542056074</v>
      </c>
      <c r="K14" s="110"/>
      <c r="L14" s="110"/>
      <c r="M14" s="110"/>
      <c r="N14" s="110"/>
      <c r="O14" s="110"/>
    </row>
    <row r="15" spans="1:15" s="110" customFormat="1" ht="24.95" customHeight="1" x14ac:dyDescent="0.2">
      <c r="A15" s="193" t="s">
        <v>216</v>
      </c>
      <c r="B15" s="199" t="s">
        <v>217</v>
      </c>
      <c r="C15" s="113">
        <v>2.6290630975143405</v>
      </c>
      <c r="D15" s="115">
        <v>55</v>
      </c>
      <c r="E15" s="114">
        <v>45</v>
      </c>
      <c r="F15" s="114">
        <v>78</v>
      </c>
      <c r="G15" s="114">
        <v>62</v>
      </c>
      <c r="H15" s="140">
        <v>126</v>
      </c>
      <c r="I15" s="115">
        <v>-71</v>
      </c>
      <c r="J15" s="116">
        <v>-56.349206349206348</v>
      </c>
    </row>
    <row r="16" spans="1:15" s="287" customFormat="1" ht="24.95" customHeight="1" x14ac:dyDescent="0.2">
      <c r="A16" s="193" t="s">
        <v>218</v>
      </c>
      <c r="B16" s="199" t="s">
        <v>141</v>
      </c>
      <c r="C16" s="113">
        <v>8.3652007648183559</v>
      </c>
      <c r="D16" s="115">
        <v>175</v>
      </c>
      <c r="E16" s="114">
        <v>87</v>
      </c>
      <c r="F16" s="114">
        <v>272</v>
      </c>
      <c r="G16" s="114">
        <v>225</v>
      </c>
      <c r="H16" s="140">
        <v>219</v>
      </c>
      <c r="I16" s="115">
        <v>-44</v>
      </c>
      <c r="J16" s="116">
        <v>-20.091324200913242</v>
      </c>
      <c r="K16" s="110"/>
      <c r="L16" s="110"/>
      <c r="M16" s="110"/>
      <c r="N16" s="110"/>
      <c r="O16" s="110"/>
    </row>
    <row r="17" spans="1:15" s="110" customFormat="1" ht="24.95" customHeight="1" x14ac:dyDescent="0.2">
      <c r="A17" s="193" t="s">
        <v>142</v>
      </c>
      <c r="B17" s="199" t="s">
        <v>220</v>
      </c>
      <c r="C17" s="113">
        <v>4.8757170172084132</v>
      </c>
      <c r="D17" s="115">
        <v>102</v>
      </c>
      <c r="E17" s="114">
        <v>70</v>
      </c>
      <c r="F17" s="114">
        <v>134</v>
      </c>
      <c r="G17" s="114">
        <v>91</v>
      </c>
      <c r="H17" s="140">
        <v>83</v>
      </c>
      <c r="I17" s="115">
        <v>19</v>
      </c>
      <c r="J17" s="116">
        <v>22.891566265060241</v>
      </c>
    </row>
    <row r="18" spans="1:15" s="287" customFormat="1" ht="24.95" customHeight="1" x14ac:dyDescent="0.2">
      <c r="A18" s="201" t="s">
        <v>144</v>
      </c>
      <c r="B18" s="202" t="s">
        <v>145</v>
      </c>
      <c r="C18" s="113">
        <v>11.711281070745699</v>
      </c>
      <c r="D18" s="115">
        <v>245</v>
      </c>
      <c r="E18" s="114">
        <v>101</v>
      </c>
      <c r="F18" s="114">
        <v>271</v>
      </c>
      <c r="G18" s="114">
        <v>206</v>
      </c>
      <c r="H18" s="140">
        <v>177</v>
      </c>
      <c r="I18" s="115">
        <v>68</v>
      </c>
      <c r="J18" s="116">
        <v>38.418079096045197</v>
      </c>
      <c r="K18" s="110"/>
      <c r="L18" s="110"/>
      <c r="M18" s="110"/>
      <c r="N18" s="110"/>
      <c r="O18" s="110"/>
    </row>
    <row r="19" spans="1:15" s="110" customFormat="1" ht="24.95" customHeight="1" x14ac:dyDescent="0.2">
      <c r="A19" s="193" t="s">
        <v>146</v>
      </c>
      <c r="B19" s="199" t="s">
        <v>147</v>
      </c>
      <c r="C19" s="113">
        <v>16.539196940726576</v>
      </c>
      <c r="D19" s="115">
        <v>346</v>
      </c>
      <c r="E19" s="114">
        <v>278</v>
      </c>
      <c r="F19" s="114">
        <v>422</v>
      </c>
      <c r="G19" s="114">
        <v>282</v>
      </c>
      <c r="H19" s="140">
        <v>274</v>
      </c>
      <c r="I19" s="115">
        <v>72</v>
      </c>
      <c r="J19" s="116">
        <v>26.277372262773724</v>
      </c>
    </row>
    <row r="20" spans="1:15" s="287" customFormat="1" ht="24.95" customHeight="1" x14ac:dyDescent="0.2">
      <c r="A20" s="193" t="s">
        <v>148</v>
      </c>
      <c r="B20" s="199" t="s">
        <v>149</v>
      </c>
      <c r="C20" s="113">
        <v>4.9713193116634802</v>
      </c>
      <c r="D20" s="115">
        <v>104</v>
      </c>
      <c r="E20" s="114">
        <v>88</v>
      </c>
      <c r="F20" s="114">
        <v>93</v>
      </c>
      <c r="G20" s="114">
        <v>80</v>
      </c>
      <c r="H20" s="140">
        <v>106</v>
      </c>
      <c r="I20" s="115">
        <v>-2</v>
      </c>
      <c r="J20" s="116">
        <v>-1.8867924528301887</v>
      </c>
      <c r="K20" s="110"/>
      <c r="L20" s="110"/>
      <c r="M20" s="110"/>
      <c r="N20" s="110"/>
      <c r="O20" s="110"/>
    </row>
    <row r="21" spans="1:15" s="110" customFormat="1" ht="24.95" customHeight="1" x14ac:dyDescent="0.2">
      <c r="A21" s="201" t="s">
        <v>150</v>
      </c>
      <c r="B21" s="202" t="s">
        <v>151</v>
      </c>
      <c r="C21" s="113">
        <v>6.3575525812619507</v>
      </c>
      <c r="D21" s="115">
        <v>133</v>
      </c>
      <c r="E21" s="114">
        <v>147</v>
      </c>
      <c r="F21" s="114">
        <v>170</v>
      </c>
      <c r="G21" s="114">
        <v>168</v>
      </c>
      <c r="H21" s="140">
        <v>185</v>
      </c>
      <c r="I21" s="115">
        <v>-52</v>
      </c>
      <c r="J21" s="116">
        <v>-28.108108108108109</v>
      </c>
    </row>
    <row r="22" spans="1:15" s="110" customFormat="1" ht="24.95" customHeight="1" x14ac:dyDescent="0.2">
      <c r="A22" s="201" t="s">
        <v>152</v>
      </c>
      <c r="B22" s="199" t="s">
        <v>153</v>
      </c>
      <c r="C22" s="113">
        <v>0.6692160611854685</v>
      </c>
      <c r="D22" s="115">
        <v>14</v>
      </c>
      <c r="E22" s="114">
        <v>15</v>
      </c>
      <c r="F22" s="114">
        <v>21</v>
      </c>
      <c r="G22" s="114">
        <v>11</v>
      </c>
      <c r="H22" s="140">
        <v>12</v>
      </c>
      <c r="I22" s="115">
        <v>2</v>
      </c>
      <c r="J22" s="116">
        <v>16.666666666666668</v>
      </c>
    </row>
    <row r="23" spans="1:15" s="110" customFormat="1" ht="24.95" customHeight="1" x14ac:dyDescent="0.2">
      <c r="A23" s="193" t="s">
        <v>154</v>
      </c>
      <c r="B23" s="199" t="s">
        <v>155</v>
      </c>
      <c r="C23" s="113">
        <v>1.3862332695984703</v>
      </c>
      <c r="D23" s="115">
        <v>29</v>
      </c>
      <c r="E23" s="114">
        <v>12</v>
      </c>
      <c r="F23" s="114">
        <v>32</v>
      </c>
      <c r="G23" s="114">
        <v>21</v>
      </c>
      <c r="H23" s="140">
        <v>34</v>
      </c>
      <c r="I23" s="115">
        <v>-5</v>
      </c>
      <c r="J23" s="116">
        <v>-14.705882352941176</v>
      </c>
    </row>
    <row r="24" spans="1:15" s="110" customFormat="1" ht="24.95" customHeight="1" x14ac:dyDescent="0.2">
      <c r="A24" s="193" t="s">
        <v>156</v>
      </c>
      <c r="B24" s="199" t="s">
        <v>221</v>
      </c>
      <c r="C24" s="113">
        <v>2.7724665391969405</v>
      </c>
      <c r="D24" s="115">
        <v>58</v>
      </c>
      <c r="E24" s="114">
        <v>34</v>
      </c>
      <c r="F24" s="114">
        <v>77</v>
      </c>
      <c r="G24" s="114">
        <v>61</v>
      </c>
      <c r="H24" s="140">
        <v>50</v>
      </c>
      <c r="I24" s="115">
        <v>8</v>
      </c>
      <c r="J24" s="116">
        <v>16</v>
      </c>
    </row>
    <row r="25" spans="1:15" s="110" customFormat="1" ht="24.95" customHeight="1" x14ac:dyDescent="0.2">
      <c r="A25" s="193" t="s">
        <v>222</v>
      </c>
      <c r="B25" s="204" t="s">
        <v>159</v>
      </c>
      <c r="C25" s="113">
        <v>5.9273422562141489</v>
      </c>
      <c r="D25" s="115">
        <v>124</v>
      </c>
      <c r="E25" s="114">
        <v>122</v>
      </c>
      <c r="F25" s="114">
        <v>115</v>
      </c>
      <c r="G25" s="114">
        <v>101</v>
      </c>
      <c r="H25" s="140">
        <v>94</v>
      </c>
      <c r="I25" s="115">
        <v>30</v>
      </c>
      <c r="J25" s="116">
        <v>31.914893617021278</v>
      </c>
    </row>
    <row r="26" spans="1:15" s="110" customFormat="1" ht="24.95" customHeight="1" x14ac:dyDescent="0.2">
      <c r="A26" s="201">
        <v>782.78300000000002</v>
      </c>
      <c r="B26" s="203" t="s">
        <v>160</v>
      </c>
      <c r="C26" s="113">
        <v>1.9120458891013383</v>
      </c>
      <c r="D26" s="115">
        <v>40</v>
      </c>
      <c r="E26" s="114">
        <v>41</v>
      </c>
      <c r="F26" s="114">
        <v>64</v>
      </c>
      <c r="G26" s="114">
        <v>40</v>
      </c>
      <c r="H26" s="140">
        <v>27</v>
      </c>
      <c r="I26" s="115">
        <v>13</v>
      </c>
      <c r="J26" s="116">
        <v>48.148148148148145</v>
      </c>
    </row>
    <row r="27" spans="1:15" s="110" customFormat="1" ht="24.95" customHeight="1" x14ac:dyDescent="0.2">
      <c r="A27" s="193" t="s">
        <v>161</v>
      </c>
      <c r="B27" s="199" t="s">
        <v>162</v>
      </c>
      <c r="C27" s="113">
        <v>3.8240917782026767</v>
      </c>
      <c r="D27" s="115">
        <v>80</v>
      </c>
      <c r="E27" s="114">
        <v>58</v>
      </c>
      <c r="F27" s="114">
        <v>90</v>
      </c>
      <c r="G27" s="114">
        <v>117</v>
      </c>
      <c r="H27" s="140">
        <v>48</v>
      </c>
      <c r="I27" s="115">
        <v>32</v>
      </c>
      <c r="J27" s="116">
        <v>66.666666666666671</v>
      </c>
    </row>
    <row r="28" spans="1:15" s="110" customFormat="1" ht="24.95" customHeight="1" x14ac:dyDescent="0.2">
      <c r="A28" s="193" t="s">
        <v>163</v>
      </c>
      <c r="B28" s="199" t="s">
        <v>164</v>
      </c>
      <c r="C28" s="113">
        <v>2.2944550669216062</v>
      </c>
      <c r="D28" s="115">
        <v>48</v>
      </c>
      <c r="E28" s="114">
        <v>25</v>
      </c>
      <c r="F28" s="114">
        <v>72</v>
      </c>
      <c r="G28" s="114">
        <v>34</v>
      </c>
      <c r="H28" s="140">
        <v>54</v>
      </c>
      <c r="I28" s="115">
        <v>-6</v>
      </c>
      <c r="J28" s="116">
        <v>-11.111111111111111</v>
      </c>
    </row>
    <row r="29" spans="1:15" s="110" customFormat="1" ht="24.95" customHeight="1" x14ac:dyDescent="0.2">
      <c r="A29" s="193">
        <v>86</v>
      </c>
      <c r="B29" s="199" t="s">
        <v>165</v>
      </c>
      <c r="C29" s="113">
        <v>6.6443594646271507</v>
      </c>
      <c r="D29" s="115">
        <v>139</v>
      </c>
      <c r="E29" s="114">
        <v>131</v>
      </c>
      <c r="F29" s="114">
        <v>151</v>
      </c>
      <c r="G29" s="114">
        <v>97</v>
      </c>
      <c r="H29" s="140">
        <v>117</v>
      </c>
      <c r="I29" s="115">
        <v>22</v>
      </c>
      <c r="J29" s="116">
        <v>18.803418803418804</v>
      </c>
    </row>
    <row r="30" spans="1:15" s="110" customFormat="1" ht="24.95" customHeight="1" x14ac:dyDescent="0.2">
      <c r="A30" s="193">
        <v>87.88</v>
      </c>
      <c r="B30" s="204" t="s">
        <v>166</v>
      </c>
      <c r="C30" s="113">
        <v>11.328871892925431</v>
      </c>
      <c r="D30" s="115">
        <v>237</v>
      </c>
      <c r="E30" s="114">
        <v>292</v>
      </c>
      <c r="F30" s="114">
        <v>358</v>
      </c>
      <c r="G30" s="114">
        <v>265</v>
      </c>
      <c r="H30" s="140">
        <v>223</v>
      </c>
      <c r="I30" s="115">
        <v>14</v>
      </c>
      <c r="J30" s="116">
        <v>6.2780269058295968</v>
      </c>
    </row>
    <row r="31" spans="1:15" s="110" customFormat="1" ht="24.95" customHeight="1" x14ac:dyDescent="0.2">
      <c r="A31" s="193" t="s">
        <v>167</v>
      </c>
      <c r="B31" s="199" t="s">
        <v>168</v>
      </c>
      <c r="C31" s="113">
        <v>2.676864244741874</v>
      </c>
      <c r="D31" s="115">
        <v>56</v>
      </c>
      <c r="E31" s="114">
        <v>87</v>
      </c>
      <c r="F31" s="114">
        <v>106</v>
      </c>
      <c r="G31" s="114">
        <v>75</v>
      </c>
      <c r="H31" s="140">
        <v>80</v>
      </c>
      <c r="I31" s="115">
        <v>-24</v>
      </c>
      <c r="J31" s="116">
        <v>-30</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1.9598470363288718</v>
      </c>
      <c r="D34" s="115">
        <v>41</v>
      </c>
      <c r="E34" s="114">
        <v>36</v>
      </c>
      <c r="F34" s="114">
        <v>88</v>
      </c>
      <c r="G34" s="114">
        <v>54</v>
      </c>
      <c r="H34" s="140">
        <v>43</v>
      </c>
      <c r="I34" s="115">
        <v>-2</v>
      </c>
      <c r="J34" s="116">
        <v>-4.6511627906976747</v>
      </c>
    </row>
    <row r="35" spans="1:10" s="110" customFormat="1" ht="24.95" customHeight="1" x14ac:dyDescent="0.2">
      <c r="A35" s="292" t="s">
        <v>171</v>
      </c>
      <c r="B35" s="293" t="s">
        <v>172</v>
      </c>
      <c r="C35" s="113">
        <v>30.736137667304014</v>
      </c>
      <c r="D35" s="115">
        <v>643</v>
      </c>
      <c r="E35" s="114">
        <v>324</v>
      </c>
      <c r="F35" s="114">
        <v>795</v>
      </c>
      <c r="G35" s="114">
        <v>616</v>
      </c>
      <c r="H35" s="140">
        <v>629</v>
      </c>
      <c r="I35" s="115">
        <v>14</v>
      </c>
      <c r="J35" s="116">
        <v>2.2257551669316373</v>
      </c>
    </row>
    <row r="36" spans="1:10" s="110" customFormat="1" ht="24.95" customHeight="1" x14ac:dyDescent="0.2">
      <c r="A36" s="294" t="s">
        <v>173</v>
      </c>
      <c r="B36" s="295" t="s">
        <v>174</v>
      </c>
      <c r="C36" s="125">
        <v>67.304015296367112</v>
      </c>
      <c r="D36" s="143">
        <v>1408</v>
      </c>
      <c r="E36" s="144">
        <v>1330</v>
      </c>
      <c r="F36" s="144">
        <v>1771</v>
      </c>
      <c r="G36" s="144">
        <v>1352</v>
      </c>
      <c r="H36" s="145">
        <v>1304</v>
      </c>
      <c r="I36" s="143">
        <v>104</v>
      </c>
      <c r="J36" s="146">
        <v>7.9754601226993866</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360</v>
      </c>
      <c r="B39" s="645"/>
      <c r="C39" s="645"/>
      <c r="D39" s="645"/>
      <c r="E39" s="645"/>
      <c r="F39" s="645"/>
      <c r="G39" s="645"/>
      <c r="H39" s="645"/>
      <c r="I39" s="645"/>
      <c r="J39" s="645"/>
    </row>
    <row r="40" spans="1:10" ht="31.5" customHeight="1" x14ac:dyDescent="0.2">
      <c r="A40" s="646" t="s">
        <v>361</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335</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332</v>
      </c>
      <c r="B7" s="577"/>
      <c r="C7" s="577"/>
      <c r="D7" s="582" t="s">
        <v>94</v>
      </c>
      <c r="E7" s="656" t="s">
        <v>363</v>
      </c>
      <c r="F7" s="586"/>
      <c r="G7" s="586"/>
      <c r="H7" s="586"/>
      <c r="I7" s="587"/>
      <c r="J7" s="650" t="s">
        <v>359</v>
      </c>
      <c r="K7" s="651"/>
      <c r="L7" s="96"/>
      <c r="M7" s="96"/>
      <c r="N7" s="96"/>
      <c r="O7" s="96"/>
    </row>
    <row r="8" spans="1:15" ht="21.75" customHeight="1" x14ac:dyDescent="0.2">
      <c r="A8" s="578"/>
      <c r="B8" s="579"/>
      <c r="C8" s="579"/>
      <c r="D8" s="583"/>
      <c r="E8" s="566" t="s">
        <v>335</v>
      </c>
      <c r="F8" s="566" t="s">
        <v>337</v>
      </c>
      <c r="G8" s="566" t="s">
        <v>338</v>
      </c>
      <c r="H8" s="566" t="s">
        <v>339</v>
      </c>
      <c r="I8" s="566" t="s">
        <v>340</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2092</v>
      </c>
      <c r="F11" s="264">
        <v>1690</v>
      </c>
      <c r="G11" s="264">
        <v>2654</v>
      </c>
      <c r="H11" s="264">
        <v>2022</v>
      </c>
      <c r="I11" s="265">
        <v>1976</v>
      </c>
      <c r="J11" s="263">
        <v>116</v>
      </c>
      <c r="K11" s="266">
        <v>5.8704453441295543</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26.38623326959847</v>
      </c>
      <c r="E13" s="115">
        <v>552</v>
      </c>
      <c r="F13" s="114">
        <v>580</v>
      </c>
      <c r="G13" s="114">
        <v>681</v>
      </c>
      <c r="H13" s="114">
        <v>620</v>
      </c>
      <c r="I13" s="140">
        <v>548</v>
      </c>
      <c r="J13" s="115">
        <v>4</v>
      </c>
      <c r="K13" s="116">
        <v>0.72992700729927007</v>
      </c>
    </row>
    <row r="14" spans="1:15" ht="15.95" customHeight="1" x14ac:dyDescent="0.2">
      <c r="A14" s="306" t="s">
        <v>230</v>
      </c>
      <c r="B14" s="307"/>
      <c r="C14" s="308"/>
      <c r="D14" s="113">
        <v>58.604206500956025</v>
      </c>
      <c r="E14" s="115">
        <v>1226</v>
      </c>
      <c r="F14" s="114">
        <v>878</v>
      </c>
      <c r="G14" s="114">
        <v>1636</v>
      </c>
      <c r="H14" s="114">
        <v>1102</v>
      </c>
      <c r="I14" s="140">
        <v>1112</v>
      </c>
      <c r="J14" s="115">
        <v>114</v>
      </c>
      <c r="K14" s="116">
        <v>10.251798561151078</v>
      </c>
    </row>
    <row r="15" spans="1:15" ht="15.95" customHeight="1" x14ac:dyDescent="0.2">
      <c r="A15" s="306" t="s">
        <v>231</v>
      </c>
      <c r="B15" s="307"/>
      <c r="C15" s="308"/>
      <c r="D15" s="113">
        <v>7.1223709369024855</v>
      </c>
      <c r="E15" s="115">
        <v>149</v>
      </c>
      <c r="F15" s="114">
        <v>106</v>
      </c>
      <c r="G15" s="114">
        <v>145</v>
      </c>
      <c r="H15" s="114">
        <v>143</v>
      </c>
      <c r="I15" s="140">
        <v>135</v>
      </c>
      <c r="J15" s="115">
        <v>14</v>
      </c>
      <c r="K15" s="116">
        <v>10.37037037037037</v>
      </c>
    </row>
    <row r="16" spans="1:15" ht="15.95" customHeight="1" x14ac:dyDescent="0.2">
      <c r="A16" s="306" t="s">
        <v>232</v>
      </c>
      <c r="B16" s="307"/>
      <c r="C16" s="308"/>
      <c r="D16" s="113">
        <v>6.6443594646271507</v>
      </c>
      <c r="E16" s="115">
        <v>139</v>
      </c>
      <c r="F16" s="114">
        <v>112</v>
      </c>
      <c r="G16" s="114">
        <v>148</v>
      </c>
      <c r="H16" s="114">
        <v>132</v>
      </c>
      <c r="I16" s="140">
        <v>161</v>
      </c>
      <c r="J16" s="115">
        <v>-22</v>
      </c>
      <c r="K16" s="116">
        <v>-13.664596273291925</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1.7208413001912046</v>
      </c>
      <c r="E18" s="115">
        <v>36</v>
      </c>
      <c r="F18" s="114">
        <v>28</v>
      </c>
      <c r="G18" s="114">
        <v>85</v>
      </c>
      <c r="H18" s="114">
        <v>47</v>
      </c>
      <c r="I18" s="140">
        <v>33</v>
      </c>
      <c r="J18" s="115">
        <v>3</v>
      </c>
      <c r="K18" s="116">
        <v>9.0909090909090917</v>
      </c>
    </row>
    <row r="19" spans="1:11" ht="14.1" customHeight="1" x14ac:dyDescent="0.2">
      <c r="A19" s="306" t="s">
        <v>235</v>
      </c>
      <c r="B19" s="307" t="s">
        <v>236</v>
      </c>
      <c r="C19" s="308"/>
      <c r="D19" s="113">
        <v>1.4340344168260037</v>
      </c>
      <c r="E19" s="115">
        <v>30</v>
      </c>
      <c r="F19" s="114">
        <v>22</v>
      </c>
      <c r="G19" s="114">
        <v>72</v>
      </c>
      <c r="H19" s="114">
        <v>37</v>
      </c>
      <c r="I19" s="140">
        <v>23</v>
      </c>
      <c r="J19" s="115">
        <v>7</v>
      </c>
      <c r="K19" s="116">
        <v>30.434782608695652</v>
      </c>
    </row>
    <row r="20" spans="1:11" ht="14.1" customHeight="1" x14ac:dyDescent="0.2">
      <c r="A20" s="306">
        <v>12</v>
      </c>
      <c r="B20" s="307" t="s">
        <v>237</v>
      </c>
      <c r="C20" s="308"/>
      <c r="D20" s="113">
        <v>1.338432122370937</v>
      </c>
      <c r="E20" s="115">
        <v>28</v>
      </c>
      <c r="F20" s="114">
        <v>25</v>
      </c>
      <c r="G20" s="114">
        <v>27</v>
      </c>
      <c r="H20" s="114">
        <v>28</v>
      </c>
      <c r="I20" s="140">
        <v>34</v>
      </c>
      <c r="J20" s="115">
        <v>-6</v>
      </c>
      <c r="K20" s="116">
        <v>-17.647058823529413</v>
      </c>
    </row>
    <row r="21" spans="1:11" ht="14.1" customHeight="1" x14ac:dyDescent="0.2">
      <c r="A21" s="306">
        <v>21</v>
      </c>
      <c r="B21" s="307" t="s">
        <v>238</v>
      </c>
      <c r="C21" s="308"/>
      <c r="D21" s="113">
        <v>0.57361376673040154</v>
      </c>
      <c r="E21" s="115">
        <v>12</v>
      </c>
      <c r="F21" s="114" t="s">
        <v>513</v>
      </c>
      <c r="G21" s="114">
        <v>5</v>
      </c>
      <c r="H21" s="114">
        <v>5</v>
      </c>
      <c r="I21" s="140">
        <v>11</v>
      </c>
      <c r="J21" s="115">
        <v>1</v>
      </c>
      <c r="K21" s="116">
        <v>9.0909090909090917</v>
      </c>
    </row>
    <row r="22" spans="1:11" ht="14.1" customHeight="1" x14ac:dyDescent="0.2">
      <c r="A22" s="306">
        <v>22</v>
      </c>
      <c r="B22" s="307" t="s">
        <v>239</v>
      </c>
      <c r="C22" s="308"/>
      <c r="D22" s="113">
        <v>3.2982791586998088</v>
      </c>
      <c r="E22" s="115">
        <v>69</v>
      </c>
      <c r="F22" s="114">
        <v>55</v>
      </c>
      <c r="G22" s="114">
        <v>102</v>
      </c>
      <c r="H22" s="114">
        <v>55</v>
      </c>
      <c r="I22" s="140">
        <v>110</v>
      </c>
      <c r="J22" s="115">
        <v>-41</v>
      </c>
      <c r="K22" s="116">
        <v>-37.272727272727273</v>
      </c>
    </row>
    <row r="23" spans="1:11" ht="14.1" customHeight="1" x14ac:dyDescent="0.2">
      <c r="A23" s="306">
        <v>23</v>
      </c>
      <c r="B23" s="307" t="s">
        <v>240</v>
      </c>
      <c r="C23" s="308"/>
      <c r="D23" s="113">
        <v>1.2906309751434035</v>
      </c>
      <c r="E23" s="115">
        <v>27</v>
      </c>
      <c r="F23" s="114">
        <v>33</v>
      </c>
      <c r="G23" s="114">
        <v>55</v>
      </c>
      <c r="H23" s="114">
        <v>36</v>
      </c>
      <c r="I23" s="140">
        <v>19</v>
      </c>
      <c r="J23" s="115">
        <v>8</v>
      </c>
      <c r="K23" s="116">
        <v>42.10526315789474</v>
      </c>
    </row>
    <row r="24" spans="1:11" ht="14.1" customHeight="1" x14ac:dyDescent="0.2">
      <c r="A24" s="306">
        <v>24</v>
      </c>
      <c r="B24" s="307" t="s">
        <v>241</v>
      </c>
      <c r="C24" s="308"/>
      <c r="D24" s="113">
        <v>3.4416826003824093</v>
      </c>
      <c r="E24" s="115">
        <v>72</v>
      </c>
      <c r="F24" s="114">
        <v>29</v>
      </c>
      <c r="G24" s="114">
        <v>91</v>
      </c>
      <c r="H24" s="114">
        <v>48</v>
      </c>
      <c r="I24" s="140">
        <v>68</v>
      </c>
      <c r="J24" s="115">
        <v>4</v>
      </c>
      <c r="K24" s="116">
        <v>5.882352941176471</v>
      </c>
    </row>
    <row r="25" spans="1:11" ht="14.1" customHeight="1" x14ac:dyDescent="0.2">
      <c r="A25" s="306">
        <v>25</v>
      </c>
      <c r="B25" s="307" t="s">
        <v>242</v>
      </c>
      <c r="C25" s="308"/>
      <c r="D25" s="113">
        <v>3.9196940726577436</v>
      </c>
      <c r="E25" s="115">
        <v>82</v>
      </c>
      <c r="F25" s="114">
        <v>44</v>
      </c>
      <c r="G25" s="114">
        <v>108</v>
      </c>
      <c r="H25" s="114">
        <v>69</v>
      </c>
      <c r="I25" s="140">
        <v>80</v>
      </c>
      <c r="J25" s="115">
        <v>2</v>
      </c>
      <c r="K25" s="116">
        <v>2.5</v>
      </c>
    </row>
    <row r="26" spans="1:11" ht="14.1" customHeight="1" x14ac:dyDescent="0.2">
      <c r="A26" s="306">
        <v>26</v>
      </c>
      <c r="B26" s="307" t="s">
        <v>243</v>
      </c>
      <c r="C26" s="308"/>
      <c r="D26" s="113">
        <v>3.2982791586998088</v>
      </c>
      <c r="E26" s="115">
        <v>69</v>
      </c>
      <c r="F26" s="114">
        <v>31</v>
      </c>
      <c r="G26" s="114">
        <v>131</v>
      </c>
      <c r="H26" s="114">
        <v>103</v>
      </c>
      <c r="I26" s="140">
        <v>68</v>
      </c>
      <c r="J26" s="115">
        <v>1</v>
      </c>
      <c r="K26" s="116">
        <v>1.4705882352941178</v>
      </c>
    </row>
    <row r="27" spans="1:11" ht="14.1" customHeight="1" x14ac:dyDescent="0.2">
      <c r="A27" s="306">
        <v>27</v>
      </c>
      <c r="B27" s="307" t="s">
        <v>244</v>
      </c>
      <c r="C27" s="308"/>
      <c r="D27" s="113">
        <v>1.5296367112810707</v>
      </c>
      <c r="E27" s="115">
        <v>32</v>
      </c>
      <c r="F27" s="114">
        <v>16</v>
      </c>
      <c r="G27" s="114">
        <v>42</v>
      </c>
      <c r="H27" s="114">
        <v>28</v>
      </c>
      <c r="I27" s="140">
        <v>33</v>
      </c>
      <c r="J27" s="115">
        <v>-1</v>
      </c>
      <c r="K27" s="116">
        <v>-3.0303030303030303</v>
      </c>
    </row>
    <row r="28" spans="1:11" ht="14.1" customHeight="1" x14ac:dyDescent="0.2">
      <c r="A28" s="306">
        <v>28</v>
      </c>
      <c r="B28" s="307" t="s">
        <v>245</v>
      </c>
      <c r="C28" s="308"/>
      <c r="D28" s="113">
        <v>0.23900573613766729</v>
      </c>
      <c r="E28" s="115">
        <v>5</v>
      </c>
      <c r="F28" s="114" t="s">
        <v>513</v>
      </c>
      <c r="G28" s="114">
        <v>16</v>
      </c>
      <c r="H28" s="114">
        <v>8</v>
      </c>
      <c r="I28" s="140">
        <v>11</v>
      </c>
      <c r="J28" s="115">
        <v>-6</v>
      </c>
      <c r="K28" s="116">
        <v>-54.545454545454547</v>
      </c>
    </row>
    <row r="29" spans="1:11" ht="14.1" customHeight="1" x14ac:dyDescent="0.2">
      <c r="A29" s="306">
        <v>29</v>
      </c>
      <c r="B29" s="307" t="s">
        <v>246</v>
      </c>
      <c r="C29" s="308"/>
      <c r="D29" s="113">
        <v>4.0152963671128106</v>
      </c>
      <c r="E29" s="115">
        <v>84</v>
      </c>
      <c r="F29" s="114">
        <v>98</v>
      </c>
      <c r="G29" s="114">
        <v>98</v>
      </c>
      <c r="H29" s="114">
        <v>99</v>
      </c>
      <c r="I29" s="140">
        <v>110</v>
      </c>
      <c r="J29" s="115">
        <v>-26</v>
      </c>
      <c r="K29" s="116">
        <v>-23.636363636363637</v>
      </c>
    </row>
    <row r="30" spans="1:11" ht="14.1" customHeight="1" x14ac:dyDescent="0.2">
      <c r="A30" s="306" t="s">
        <v>247</v>
      </c>
      <c r="B30" s="307" t="s">
        <v>248</v>
      </c>
      <c r="C30" s="308"/>
      <c r="D30" s="113" t="s">
        <v>513</v>
      </c>
      <c r="E30" s="115" t="s">
        <v>513</v>
      </c>
      <c r="F30" s="114">
        <v>13</v>
      </c>
      <c r="G30" s="114">
        <v>25</v>
      </c>
      <c r="H30" s="114">
        <v>16</v>
      </c>
      <c r="I30" s="140">
        <v>15</v>
      </c>
      <c r="J30" s="115" t="s">
        <v>513</v>
      </c>
      <c r="K30" s="116" t="s">
        <v>513</v>
      </c>
    </row>
    <row r="31" spans="1:11" ht="14.1" customHeight="1" x14ac:dyDescent="0.2">
      <c r="A31" s="306" t="s">
        <v>249</v>
      </c>
      <c r="B31" s="307" t="s">
        <v>250</v>
      </c>
      <c r="C31" s="308"/>
      <c r="D31" s="113">
        <v>2.8680688336520075</v>
      </c>
      <c r="E31" s="115">
        <v>60</v>
      </c>
      <c r="F31" s="114">
        <v>85</v>
      </c>
      <c r="G31" s="114">
        <v>69</v>
      </c>
      <c r="H31" s="114">
        <v>83</v>
      </c>
      <c r="I31" s="140">
        <v>95</v>
      </c>
      <c r="J31" s="115">
        <v>-35</v>
      </c>
      <c r="K31" s="116">
        <v>-36.842105263157897</v>
      </c>
    </row>
    <row r="32" spans="1:11" ht="14.1" customHeight="1" x14ac:dyDescent="0.2">
      <c r="A32" s="306">
        <v>31</v>
      </c>
      <c r="B32" s="307" t="s">
        <v>251</v>
      </c>
      <c r="C32" s="308"/>
      <c r="D32" s="113">
        <v>0.6692160611854685</v>
      </c>
      <c r="E32" s="115">
        <v>14</v>
      </c>
      <c r="F32" s="114">
        <v>5</v>
      </c>
      <c r="G32" s="114">
        <v>10</v>
      </c>
      <c r="H32" s="114">
        <v>10</v>
      </c>
      <c r="I32" s="140">
        <v>11</v>
      </c>
      <c r="J32" s="115">
        <v>3</v>
      </c>
      <c r="K32" s="116">
        <v>27.272727272727273</v>
      </c>
    </row>
    <row r="33" spans="1:11" ht="14.1" customHeight="1" x14ac:dyDescent="0.2">
      <c r="A33" s="306">
        <v>32</v>
      </c>
      <c r="B33" s="307" t="s">
        <v>252</v>
      </c>
      <c r="C33" s="308"/>
      <c r="D33" s="113">
        <v>3.5372848948374762</v>
      </c>
      <c r="E33" s="115">
        <v>74</v>
      </c>
      <c r="F33" s="114">
        <v>48</v>
      </c>
      <c r="G33" s="114">
        <v>83</v>
      </c>
      <c r="H33" s="114">
        <v>96</v>
      </c>
      <c r="I33" s="140">
        <v>82</v>
      </c>
      <c r="J33" s="115">
        <v>-8</v>
      </c>
      <c r="K33" s="116">
        <v>-9.7560975609756095</v>
      </c>
    </row>
    <row r="34" spans="1:11" ht="14.1" customHeight="1" x14ac:dyDescent="0.2">
      <c r="A34" s="306">
        <v>33</v>
      </c>
      <c r="B34" s="307" t="s">
        <v>253</v>
      </c>
      <c r="C34" s="308"/>
      <c r="D34" s="113">
        <v>4.9235181644359463</v>
      </c>
      <c r="E34" s="115">
        <v>103</v>
      </c>
      <c r="F34" s="114">
        <v>31</v>
      </c>
      <c r="G34" s="114">
        <v>79</v>
      </c>
      <c r="H34" s="114">
        <v>63</v>
      </c>
      <c r="I34" s="140">
        <v>58</v>
      </c>
      <c r="J34" s="115">
        <v>45</v>
      </c>
      <c r="K34" s="116">
        <v>77.58620689655173</v>
      </c>
    </row>
    <row r="35" spans="1:11" ht="14.1" customHeight="1" x14ac:dyDescent="0.2">
      <c r="A35" s="306">
        <v>34</v>
      </c>
      <c r="B35" s="307" t="s">
        <v>254</v>
      </c>
      <c r="C35" s="308"/>
      <c r="D35" s="113">
        <v>2.1032504780114722</v>
      </c>
      <c r="E35" s="115">
        <v>44</v>
      </c>
      <c r="F35" s="114">
        <v>28</v>
      </c>
      <c r="G35" s="114">
        <v>58</v>
      </c>
      <c r="H35" s="114">
        <v>39</v>
      </c>
      <c r="I35" s="140">
        <v>34</v>
      </c>
      <c r="J35" s="115">
        <v>10</v>
      </c>
      <c r="K35" s="116">
        <v>29.411764705882351</v>
      </c>
    </row>
    <row r="36" spans="1:11" ht="14.1" customHeight="1" x14ac:dyDescent="0.2">
      <c r="A36" s="306">
        <v>41</v>
      </c>
      <c r="B36" s="307" t="s">
        <v>255</v>
      </c>
      <c r="C36" s="308"/>
      <c r="D36" s="113">
        <v>0.57361376673040154</v>
      </c>
      <c r="E36" s="115">
        <v>12</v>
      </c>
      <c r="F36" s="114">
        <v>14</v>
      </c>
      <c r="G36" s="114">
        <v>12</v>
      </c>
      <c r="H36" s="114">
        <v>5</v>
      </c>
      <c r="I36" s="140">
        <v>7</v>
      </c>
      <c r="J36" s="115">
        <v>5</v>
      </c>
      <c r="K36" s="116">
        <v>71.428571428571431</v>
      </c>
    </row>
    <row r="37" spans="1:11" ht="14.1" customHeight="1" x14ac:dyDescent="0.2">
      <c r="A37" s="306">
        <v>42</v>
      </c>
      <c r="B37" s="307" t="s">
        <v>256</v>
      </c>
      <c r="C37" s="308"/>
      <c r="D37" s="113" t="s">
        <v>513</v>
      </c>
      <c r="E37" s="115" t="s">
        <v>513</v>
      </c>
      <c r="F37" s="114">
        <v>0</v>
      </c>
      <c r="G37" s="114" t="s">
        <v>513</v>
      </c>
      <c r="H37" s="114">
        <v>6</v>
      </c>
      <c r="I37" s="140">
        <v>4</v>
      </c>
      <c r="J37" s="115" t="s">
        <v>513</v>
      </c>
      <c r="K37" s="116" t="s">
        <v>513</v>
      </c>
    </row>
    <row r="38" spans="1:11" ht="14.1" customHeight="1" x14ac:dyDescent="0.2">
      <c r="A38" s="306">
        <v>43</v>
      </c>
      <c r="B38" s="307" t="s">
        <v>257</v>
      </c>
      <c r="C38" s="308"/>
      <c r="D38" s="113">
        <v>1.0994263862332696</v>
      </c>
      <c r="E38" s="115">
        <v>23</v>
      </c>
      <c r="F38" s="114">
        <v>14</v>
      </c>
      <c r="G38" s="114">
        <v>24</v>
      </c>
      <c r="H38" s="114">
        <v>17</v>
      </c>
      <c r="I38" s="140">
        <v>16</v>
      </c>
      <c r="J38" s="115">
        <v>7</v>
      </c>
      <c r="K38" s="116">
        <v>43.75</v>
      </c>
    </row>
    <row r="39" spans="1:11" ht="14.1" customHeight="1" x14ac:dyDescent="0.2">
      <c r="A39" s="306">
        <v>51</v>
      </c>
      <c r="B39" s="307" t="s">
        <v>258</v>
      </c>
      <c r="C39" s="308"/>
      <c r="D39" s="113">
        <v>3.7762906309751436</v>
      </c>
      <c r="E39" s="115">
        <v>79</v>
      </c>
      <c r="F39" s="114">
        <v>145</v>
      </c>
      <c r="G39" s="114">
        <v>137</v>
      </c>
      <c r="H39" s="114">
        <v>92</v>
      </c>
      <c r="I39" s="140">
        <v>68</v>
      </c>
      <c r="J39" s="115">
        <v>11</v>
      </c>
      <c r="K39" s="116">
        <v>16.176470588235293</v>
      </c>
    </row>
    <row r="40" spans="1:11" ht="14.1" customHeight="1" x14ac:dyDescent="0.2">
      <c r="A40" s="306" t="s">
        <v>259</v>
      </c>
      <c r="B40" s="307" t="s">
        <v>260</v>
      </c>
      <c r="C40" s="308"/>
      <c r="D40" s="113">
        <v>3.4894837476099427</v>
      </c>
      <c r="E40" s="115">
        <v>73</v>
      </c>
      <c r="F40" s="114">
        <v>136</v>
      </c>
      <c r="G40" s="114">
        <v>125</v>
      </c>
      <c r="H40" s="114">
        <v>87</v>
      </c>
      <c r="I40" s="140">
        <v>64</v>
      </c>
      <c r="J40" s="115">
        <v>9</v>
      </c>
      <c r="K40" s="116">
        <v>14.0625</v>
      </c>
    </row>
    <row r="41" spans="1:11" ht="14.1" customHeight="1" x14ac:dyDescent="0.2">
      <c r="A41" s="306"/>
      <c r="B41" s="307" t="s">
        <v>261</v>
      </c>
      <c r="C41" s="308"/>
      <c r="D41" s="113">
        <v>2.3422562141491396</v>
      </c>
      <c r="E41" s="115">
        <v>49</v>
      </c>
      <c r="F41" s="114">
        <v>91</v>
      </c>
      <c r="G41" s="114">
        <v>95</v>
      </c>
      <c r="H41" s="114">
        <v>56</v>
      </c>
      <c r="I41" s="140">
        <v>54</v>
      </c>
      <c r="J41" s="115">
        <v>-5</v>
      </c>
      <c r="K41" s="116">
        <v>-9.2592592592592595</v>
      </c>
    </row>
    <row r="42" spans="1:11" ht="14.1" customHeight="1" x14ac:dyDescent="0.2">
      <c r="A42" s="306">
        <v>52</v>
      </c>
      <c r="B42" s="307" t="s">
        <v>262</v>
      </c>
      <c r="C42" s="308"/>
      <c r="D42" s="113">
        <v>6.2619502868068837</v>
      </c>
      <c r="E42" s="115">
        <v>131</v>
      </c>
      <c r="F42" s="114">
        <v>67</v>
      </c>
      <c r="G42" s="114">
        <v>79</v>
      </c>
      <c r="H42" s="114">
        <v>83</v>
      </c>
      <c r="I42" s="140">
        <v>109</v>
      </c>
      <c r="J42" s="115">
        <v>22</v>
      </c>
      <c r="K42" s="116">
        <v>20.183486238532112</v>
      </c>
    </row>
    <row r="43" spans="1:11" ht="14.1" customHeight="1" x14ac:dyDescent="0.2">
      <c r="A43" s="306" t="s">
        <v>263</v>
      </c>
      <c r="B43" s="307" t="s">
        <v>264</v>
      </c>
      <c r="C43" s="308"/>
      <c r="D43" s="113">
        <v>5.9273422562141489</v>
      </c>
      <c r="E43" s="115">
        <v>124</v>
      </c>
      <c r="F43" s="114">
        <v>64</v>
      </c>
      <c r="G43" s="114">
        <v>65</v>
      </c>
      <c r="H43" s="114">
        <v>74</v>
      </c>
      <c r="I43" s="140">
        <v>99</v>
      </c>
      <c r="J43" s="115">
        <v>25</v>
      </c>
      <c r="K43" s="116">
        <v>25.252525252525253</v>
      </c>
    </row>
    <row r="44" spans="1:11" ht="14.1" customHeight="1" x14ac:dyDescent="0.2">
      <c r="A44" s="306">
        <v>53</v>
      </c>
      <c r="B44" s="307" t="s">
        <v>265</v>
      </c>
      <c r="C44" s="308"/>
      <c r="D44" s="113">
        <v>1.0994263862332696</v>
      </c>
      <c r="E44" s="115">
        <v>23</v>
      </c>
      <c r="F44" s="114">
        <v>34</v>
      </c>
      <c r="G44" s="114">
        <v>19</v>
      </c>
      <c r="H44" s="114">
        <v>18</v>
      </c>
      <c r="I44" s="140">
        <v>19</v>
      </c>
      <c r="J44" s="115">
        <v>4</v>
      </c>
      <c r="K44" s="116">
        <v>21.05263157894737</v>
      </c>
    </row>
    <row r="45" spans="1:11" ht="14.1" customHeight="1" x14ac:dyDescent="0.2">
      <c r="A45" s="306" t="s">
        <v>266</v>
      </c>
      <c r="B45" s="307" t="s">
        <v>267</v>
      </c>
      <c r="C45" s="308"/>
      <c r="D45" s="113">
        <v>1.0516252390057361</v>
      </c>
      <c r="E45" s="115">
        <v>22</v>
      </c>
      <c r="F45" s="114">
        <v>33</v>
      </c>
      <c r="G45" s="114">
        <v>19</v>
      </c>
      <c r="H45" s="114">
        <v>16</v>
      </c>
      <c r="I45" s="140">
        <v>16</v>
      </c>
      <c r="J45" s="115">
        <v>6</v>
      </c>
      <c r="K45" s="116">
        <v>37.5</v>
      </c>
    </row>
    <row r="46" spans="1:11" ht="14.1" customHeight="1" x14ac:dyDescent="0.2">
      <c r="A46" s="306">
        <v>54</v>
      </c>
      <c r="B46" s="307" t="s">
        <v>268</v>
      </c>
      <c r="C46" s="308"/>
      <c r="D46" s="113">
        <v>4.8757170172084132</v>
      </c>
      <c r="E46" s="115">
        <v>102</v>
      </c>
      <c r="F46" s="114">
        <v>117</v>
      </c>
      <c r="G46" s="114">
        <v>88</v>
      </c>
      <c r="H46" s="114">
        <v>87</v>
      </c>
      <c r="I46" s="140">
        <v>88</v>
      </c>
      <c r="J46" s="115">
        <v>14</v>
      </c>
      <c r="K46" s="116">
        <v>15.909090909090908</v>
      </c>
    </row>
    <row r="47" spans="1:11" ht="14.1" customHeight="1" x14ac:dyDescent="0.2">
      <c r="A47" s="306">
        <v>61</v>
      </c>
      <c r="B47" s="307" t="s">
        <v>269</v>
      </c>
      <c r="C47" s="308"/>
      <c r="D47" s="113">
        <v>1.8642447418738051</v>
      </c>
      <c r="E47" s="115">
        <v>39</v>
      </c>
      <c r="F47" s="114">
        <v>19</v>
      </c>
      <c r="G47" s="114">
        <v>44</v>
      </c>
      <c r="H47" s="114">
        <v>27</v>
      </c>
      <c r="I47" s="140">
        <v>29</v>
      </c>
      <c r="J47" s="115">
        <v>10</v>
      </c>
      <c r="K47" s="116">
        <v>34.482758620689658</v>
      </c>
    </row>
    <row r="48" spans="1:11" ht="14.1" customHeight="1" x14ac:dyDescent="0.2">
      <c r="A48" s="306">
        <v>62</v>
      </c>
      <c r="B48" s="307" t="s">
        <v>270</v>
      </c>
      <c r="C48" s="308"/>
      <c r="D48" s="113">
        <v>9.2256214149139577</v>
      </c>
      <c r="E48" s="115">
        <v>193</v>
      </c>
      <c r="F48" s="114">
        <v>128</v>
      </c>
      <c r="G48" s="114">
        <v>221</v>
      </c>
      <c r="H48" s="114">
        <v>194</v>
      </c>
      <c r="I48" s="140">
        <v>140</v>
      </c>
      <c r="J48" s="115">
        <v>53</v>
      </c>
      <c r="K48" s="116">
        <v>37.857142857142854</v>
      </c>
    </row>
    <row r="49" spans="1:11" ht="14.1" customHeight="1" x14ac:dyDescent="0.2">
      <c r="A49" s="306">
        <v>63</v>
      </c>
      <c r="B49" s="307" t="s">
        <v>271</v>
      </c>
      <c r="C49" s="308"/>
      <c r="D49" s="113">
        <v>3.1548757170172084</v>
      </c>
      <c r="E49" s="115">
        <v>66</v>
      </c>
      <c r="F49" s="114">
        <v>55</v>
      </c>
      <c r="G49" s="114">
        <v>88</v>
      </c>
      <c r="H49" s="114">
        <v>81</v>
      </c>
      <c r="I49" s="140">
        <v>81</v>
      </c>
      <c r="J49" s="115">
        <v>-15</v>
      </c>
      <c r="K49" s="116">
        <v>-18.518518518518519</v>
      </c>
    </row>
    <row r="50" spans="1:11" ht="14.1" customHeight="1" x14ac:dyDescent="0.2">
      <c r="A50" s="306" t="s">
        <v>272</v>
      </c>
      <c r="B50" s="307" t="s">
        <v>273</v>
      </c>
      <c r="C50" s="308"/>
      <c r="D50" s="113">
        <v>0.57361376673040154</v>
      </c>
      <c r="E50" s="115">
        <v>12</v>
      </c>
      <c r="F50" s="114">
        <v>13</v>
      </c>
      <c r="G50" s="114">
        <v>19</v>
      </c>
      <c r="H50" s="114">
        <v>12</v>
      </c>
      <c r="I50" s="140">
        <v>11</v>
      </c>
      <c r="J50" s="115">
        <v>1</v>
      </c>
      <c r="K50" s="116">
        <v>9.0909090909090917</v>
      </c>
    </row>
    <row r="51" spans="1:11" ht="14.1" customHeight="1" x14ac:dyDescent="0.2">
      <c r="A51" s="306" t="s">
        <v>274</v>
      </c>
      <c r="B51" s="307" t="s">
        <v>275</v>
      </c>
      <c r="C51" s="308"/>
      <c r="D51" s="113">
        <v>2.1988527724665392</v>
      </c>
      <c r="E51" s="115">
        <v>46</v>
      </c>
      <c r="F51" s="114">
        <v>42</v>
      </c>
      <c r="G51" s="114">
        <v>60</v>
      </c>
      <c r="H51" s="114">
        <v>67</v>
      </c>
      <c r="I51" s="140">
        <v>65</v>
      </c>
      <c r="J51" s="115">
        <v>-19</v>
      </c>
      <c r="K51" s="116">
        <v>-29.23076923076923</v>
      </c>
    </row>
    <row r="52" spans="1:11" ht="14.1" customHeight="1" x14ac:dyDescent="0.2">
      <c r="A52" s="306">
        <v>71</v>
      </c>
      <c r="B52" s="307" t="s">
        <v>276</v>
      </c>
      <c r="C52" s="308"/>
      <c r="D52" s="113">
        <v>7.1223709369024855</v>
      </c>
      <c r="E52" s="115">
        <v>149</v>
      </c>
      <c r="F52" s="114">
        <v>111</v>
      </c>
      <c r="G52" s="114">
        <v>208</v>
      </c>
      <c r="H52" s="114">
        <v>153</v>
      </c>
      <c r="I52" s="140">
        <v>176</v>
      </c>
      <c r="J52" s="115">
        <v>-27</v>
      </c>
      <c r="K52" s="116">
        <v>-15.340909090909092</v>
      </c>
    </row>
    <row r="53" spans="1:11" ht="14.1" customHeight="1" x14ac:dyDescent="0.2">
      <c r="A53" s="306" t="s">
        <v>277</v>
      </c>
      <c r="B53" s="307" t="s">
        <v>278</v>
      </c>
      <c r="C53" s="308"/>
      <c r="D53" s="113">
        <v>2.1032504780114722</v>
      </c>
      <c r="E53" s="115">
        <v>44</v>
      </c>
      <c r="F53" s="114">
        <v>41</v>
      </c>
      <c r="G53" s="114">
        <v>63</v>
      </c>
      <c r="H53" s="114">
        <v>50</v>
      </c>
      <c r="I53" s="140">
        <v>47</v>
      </c>
      <c r="J53" s="115">
        <v>-3</v>
      </c>
      <c r="K53" s="116">
        <v>-6.3829787234042552</v>
      </c>
    </row>
    <row r="54" spans="1:11" ht="14.1" customHeight="1" x14ac:dyDescent="0.2">
      <c r="A54" s="306" t="s">
        <v>279</v>
      </c>
      <c r="B54" s="307" t="s">
        <v>280</v>
      </c>
      <c r="C54" s="308"/>
      <c r="D54" s="113">
        <v>4.4455066921606115</v>
      </c>
      <c r="E54" s="115">
        <v>93</v>
      </c>
      <c r="F54" s="114">
        <v>62</v>
      </c>
      <c r="G54" s="114">
        <v>134</v>
      </c>
      <c r="H54" s="114">
        <v>89</v>
      </c>
      <c r="I54" s="140">
        <v>122</v>
      </c>
      <c r="J54" s="115">
        <v>-29</v>
      </c>
      <c r="K54" s="116">
        <v>-23.770491803278688</v>
      </c>
    </row>
    <row r="55" spans="1:11" ht="14.1" customHeight="1" x14ac:dyDescent="0.2">
      <c r="A55" s="306">
        <v>72</v>
      </c>
      <c r="B55" s="307" t="s">
        <v>281</v>
      </c>
      <c r="C55" s="308"/>
      <c r="D55" s="113">
        <v>1.5774378585086042</v>
      </c>
      <c r="E55" s="115">
        <v>33</v>
      </c>
      <c r="F55" s="114">
        <v>23</v>
      </c>
      <c r="G55" s="114">
        <v>44</v>
      </c>
      <c r="H55" s="114">
        <v>33</v>
      </c>
      <c r="I55" s="140">
        <v>46</v>
      </c>
      <c r="J55" s="115">
        <v>-13</v>
      </c>
      <c r="K55" s="116">
        <v>-28.260869565217391</v>
      </c>
    </row>
    <row r="56" spans="1:11" ht="14.1" customHeight="1" x14ac:dyDescent="0.2">
      <c r="A56" s="306" t="s">
        <v>282</v>
      </c>
      <c r="B56" s="307" t="s">
        <v>283</v>
      </c>
      <c r="C56" s="308"/>
      <c r="D56" s="113">
        <v>1.0516252390057361</v>
      </c>
      <c r="E56" s="115">
        <v>22</v>
      </c>
      <c r="F56" s="114">
        <v>8</v>
      </c>
      <c r="G56" s="114">
        <v>23</v>
      </c>
      <c r="H56" s="114">
        <v>10</v>
      </c>
      <c r="I56" s="140">
        <v>24</v>
      </c>
      <c r="J56" s="115">
        <v>-2</v>
      </c>
      <c r="K56" s="116">
        <v>-8.3333333333333339</v>
      </c>
    </row>
    <row r="57" spans="1:11" ht="14.1" customHeight="1" x14ac:dyDescent="0.2">
      <c r="A57" s="306" t="s">
        <v>284</v>
      </c>
      <c r="B57" s="307" t="s">
        <v>285</v>
      </c>
      <c r="C57" s="308"/>
      <c r="D57" s="113">
        <v>0.23900573613766729</v>
      </c>
      <c r="E57" s="115">
        <v>5</v>
      </c>
      <c r="F57" s="114">
        <v>10</v>
      </c>
      <c r="G57" s="114">
        <v>16</v>
      </c>
      <c r="H57" s="114">
        <v>18</v>
      </c>
      <c r="I57" s="140">
        <v>17</v>
      </c>
      <c r="J57" s="115">
        <v>-12</v>
      </c>
      <c r="K57" s="116">
        <v>-70.588235294117652</v>
      </c>
    </row>
    <row r="58" spans="1:11" ht="14.1" customHeight="1" x14ac:dyDescent="0.2">
      <c r="A58" s="306">
        <v>73</v>
      </c>
      <c r="B58" s="307" t="s">
        <v>286</v>
      </c>
      <c r="C58" s="308"/>
      <c r="D58" s="113">
        <v>1.0994263862332696</v>
      </c>
      <c r="E58" s="115">
        <v>23</v>
      </c>
      <c r="F58" s="114">
        <v>16</v>
      </c>
      <c r="G58" s="114">
        <v>30</v>
      </c>
      <c r="H58" s="114">
        <v>38</v>
      </c>
      <c r="I58" s="140">
        <v>19</v>
      </c>
      <c r="J58" s="115">
        <v>4</v>
      </c>
      <c r="K58" s="116">
        <v>21.05263157894737</v>
      </c>
    </row>
    <row r="59" spans="1:11" ht="14.1" customHeight="1" x14ac:dyDescent="0.2">
      <c r="A59" s="306" t="s">
        <v>287</v>
      </c>
      <c r="B59" s="307" t="s">
        <v>288</v>
      </c>
      <c r="C59" s="308"/>
      <c r="D59" s="113">
        <v>1.0038240917782026</v>
      </c>
      <c r="E59" s="115">
        <v>21</v>
      </c>
      <c r="F59" s="114">
        <v>16</v>
      </c>
      <c r="G59" s="114">
        <v>28</v>
      </c>
      <c r="H59" s="114">
        <v>22</v>
      </c>
      <c r="I59" s="140">
        <v>15</v>
      </c>
      <c r="J59" s="115">
        <v>6</v>
      </c>
      <c r="K59" s="116">
        <v>40</v>
      </c>
    </row>
    <row r="60" spans="1:11" ht="14.1" customHeight="1" x14ac:dyDescent="0.2">
      <c r="A60" s="306">
        <v>81</v>
      </c>
      <c r="B60" s="307" t="s">
        <v>289</v>
      </c>
      <c r="C60" s="308"/>
      <c r="D60" s="113">
        <v>8.3652007648183559</v>
      </c>
      <c r="E60" s="115">
        <v>175</v>
      </c>
      <c r="F60" s="114">
        <v>167</v>
      </c>
      <c r="G60" s="114">
        <v>180</v>
      </c>
      <c r="H60" s="114">
        <v>163</v>
      </c>
      <c r="I60" s="140">
        <v>144</v>
      </c>
      <c r="J60" s="115">
        <v>31</v>
      </c>
      <c r="K60" s="116">
        <v>21.527777777777779</v>
      </c>
    </row>
    <row r="61" spans="1:11" ht="14.1" customHeight="1" x14ac:dyDescent="0.2">
      <c r="A61" s="306" t="s">
        <v>290</v>
      </c>
      <c r="B61" s="307" t="s">
        <v>291</v>
      </c>
      <c r="C61" s="308"/>
      <c r="D61" s="113">
        <v>1.9598470363288718</v>
      </c>
      <c r="E61" s="115">
        <v>41</v>
      </c>
      <c r="F61" s="114">
        <v>20</v>
      </c>
      <c r="G61" s="114">
        <v>46</v>
      </c>
      <c r="H61" s="114">
        <v>32</v>
      </c>
      <c r="I61" s="140">
        <v>32</v>
      </c>
      <c r="J61" s="115">
        <v>9</v>
      </c>
      <c r="K61" s="116">
        <v>28.125</v>
      </c>
    </row>
    <row r="62" spans="1:11" ht="14.1" customHeight="1" x14ac:dyDescent="0.2">
      <c r="A62" s="306" t="s">
        <v>292</v>
      </c>
      <c r="B62" s="307" t="s">
        <v>293</v>
      </c>
      <c r="C62" s="308"/>
      <c r="D62" s="113">
        <v>3.7284894837476101</v>
      </c>
      <c r="E62" s="115">
        <v>78</v>
      </c>
      <c r="F62" s="114">
        <v>111</v>
      </c>
      <c r="G62" s="114">
        <v>108</v>
      </c>
      <c r="H62" s="114">
        <v>93</v>
      </c>
      <c r="I62" s="140">
        <v>67</v>
      </c>
      <c r="J62" s="115">
        <v>11</v>
      </c>
      <c r="K62" s="116">
        <v>16.417910447761194</v>
      </c>
    </row>
    <row r="63" spans="1:11" ht="14.1" customHeight="1" x14ac:dyDescent="0.2">
      <c r="A63" s="306"/>
      <c r="B63" s="307" t="s">
        <v>294</v>
      </c>
      <c r="C63" s="308"/>
      <c r="D63" s="113">
        <v>2.3900573613766731</v>
      </c>
      <c r="E63" s="115">
        <v>50</v>
      </c>
      <c r="F63" s="114">
        <v>102</v>
      </c>
      <c r="G63" s="114">
        <v>82</v>
      </c>
      <c r="H63" s="114">
        <v>81</v>
      </c>
      <c r="I63" s="140">
        <v>52</v>
      </c>
      <c r="J63" s="115">
        <v>-2</v>
      </c>
      <c r="K63" s="116">
        <v>-3.8461538461538463</v>
      </c>
    </row>
    <row r="64" spans="1:11" ht="14.1" customHeight="1" x14ac:dyDescent="0.2">
      <c r="A64" s="306" t="s">
        <v>295</v>
      </c>
      <c r="B64" s="307" t="s">
        <v>296</v>
      </c>
      <c r="C64" s="308"/>
      <c r="D64" s="113">
        <v>1.0994263862332696</v>
      </c>
      <c r="E64" s="115">
        <v>23</v>
      </c>
      <c r="F64" s="114">
        <v>21</v>
      </c>
      <c r="G64" s="114">
        <v>9</v>
      </c>
      <c r="H64" s="114">
        <v>10</v>
      </c>
      <c r="I64" s="140">
        <v>26</v>
      </c>
      <c r="J64" s="115">
        <v>-3</v>
      </c>
      <c r="K64" s="116">
        <v>-11.538461538461538</v>
      </c>
    </row>
    <row r="65" spans="1:11" ht="14.1" customHeight="1" x14ac:dyDescent="0.2">
      <c r="A65" s="306" t="s">
        <v>297</v>
      </c>
      <c r="B65" s="307" t="s">
        <v>298</v>
      </c>
      <c r="C65" s="308"/>
      <c r="D65" s="113">
        <v>0.62141491395793502</v>
      </c>
      <c r="E65" s="115">
        <v>13</v>
      </c>
      <c r="F65" s="114">
        <v>7</v>
      </c>
      <c r="G65" s="114">
        <v>5</v>
      </c>
      <c r="H65" s="114">
        <v>11</v>
      </c>
      <c r="I65" s="140">
        <v>9</v>
      </c>
      <c r="J65" s="115">
        <v>4</v>
      </c>
      <c r="K65" s="116">
        <v>44.444444444444443</v>
      </c>
    </row>
    <row r="66" spans="1:11" ht="14.1" customHeight="1" x14ac:dyDescent="0.2">
      <c r="A66" s="306">
        <v>82</v>
      </c>
      <c r="B66" s="307" t="s">
        <v>299</v>
      </c>
      <c r="C66" s="308"/>
      <c r="D66" s="113">
        <v>3.1070745697896749</v>
      </c>
      <c r="E66" s="115">
        <v>65</v>
      </c>
      <c r="F66" s="114">
        <v>125</v>
      </c>
      <c r="G66" s="114">
        <v>116</v>
      </c>
      <c r="H66" s="114">
        <v>90</v>
      </c>
      <c r="I66" s="140">
        <v>74</v>
      </c>
      <c r="J66" s="115">
        <v>-9</v>
      </c>
      <c r="K66" s="116">
        <v>-12.162162162162161</v>
      </c>
    </row>
    <row r="67" spans="1:11" ht="14.1" customHeight="1" x14ac:dyDescent="0.2">
      <c r="A67" s="306" t="s">
        <v>300</v>
      </c>
      <c r="B67" s="307" t="s">
        <v>301</v>
      </c>
      <c r="C67" s="308"/>
      <c r="D67" s="113">
        <v>2.4856596558317401</v>
      </c>
      <c r="E67" s="115">
        <v>52</v>
      </c>
      <c r="F67" s="114">
        <v>107</v>
      </c>
      <c r="G67" s="114">
        <v>80</v>
      </c>
      <c r="H67" s="114">
        <v>59</v>
      </c>
      <c r="I67" s="140">
        <v>60</v>
      </c>
      <c r="J67" s="115">
        <v>-8</v>
      </c>
      <c r="K67" s="116">
        <v>-13.333333333333334</v>
      </c>
    </row>
    <row r="68" spans="1:11" ht="14.1" customHeight="1" x14ac:dyDescent="0.2">
      <c r="A68" s="306" t="s">
        <v>302</v>
      </c>
      <c r="B68" s="307" t="s">
        <v>303</v>
      </c>
      <c r="C68" s="308"/>
      <c r="D68" s="113">
        <v>0.28680688336520077</v>
      </c>
      <c r="E68" s="115">
        <v>6</v>
      </c>
      <c r="F68" s="114">
        <v>11</v>
      </c>
      <c r="G68" s="114">
        <v>25</v>
      </c>
      <c r="H68" s="114">
        <v>21</v>
      </c>
      <c r="I68" s="140">
        <v>13</v>
      </c>
      <c r="J68" s="115">
        <v>-7</v>
      </c>
      <c r="K68" s="116">
        <v>-53.846153846153847</v>
      </c>
    </row>
    <row r="69" spans="1:11" ht="14.1" customHeight="1" x14ac:dyDescent="0.2">
      <c r="A69" s="306">
        <v>83</v>
      </c>
      <c r="B69" s="307" t="s">
        <v>304</v>
      </c>
      <c r="C69" s="308"/>
      <c r="D69" s="113">
        <v>6.6443594646271507</v>
      </c>
      <c r="E69" s="115">
        <v>139</v>
      </c>
      <c r="F69" s="114">
        <v>126</v>
      </c>
      <c r="G69" s="114">
        <v>254</v>
      </c>
      <c r="H69" s="114">
        <v>143</v>
      </c>
      <c r="I69" s="140">
        <v>121</v>
      </c>
      <c r="J69" s="115">
        <v>18</v>
      </c>
      <c r="K69" s="116">
        <v>14.87603305785124</v>
      </c>
    </row>
    <row r="70" spans="1:11" ht="14.1" customHeight="1" x14ac:dyDescent="0.2">
      <c r="A70" s="306" t="s">
        <v>305</v>
      </c>
      <c r="B70" s="307" t="s">
        <v>306</v>
      </c>
      <c r="C70" s="308"/>
      <c r="D70" s="113">
        <v>4.8757170172084132</v>
      </c>
      <c r="E70" s="115">
        <v>102</v>
      </c>
      <c r="F70" s="114">
        <v>109</v>
      </c>
      <c r="G70" s="114">
        <v>217</v>
      </c>
      <c r="H70" s="114">
        <v>113</v>
      </c>
      <c r="I70" s="140">
        <v>87</v>
      </c>
      <c r="J70" s="115">
        <v>15</v>
      </c>
      <c r="K70" s="116">
        <v>17.241379310344829</v>
      </c>
    </row>
    <row r="71" spans="1:11" ht="14.1" customHeight="1" x14ac:dyDescent="0.2">
      <c r="A71" s="306"/>
      <c r="B71" s="307" t="s">
        <v>307</v>
      </c>
      <c r="C71" s="308"/>
      <c r="D71" s="113">
        <v>1.9120458891013383</v>
      </c>
      <c r="E71" s="115">
        <v>40</v>
      </c>
      <c r="F71" s="114">
        <v>61</v>
      </c>
      <c r="G71" s="114">
        <v>111</v>
      </c>
      <c r="H71" s="114">
        <v>70</v>
      </c>
      <c r="I71" s="140">
        <v>40</v>
      </c>
      <c r="J71" s="115">
        <v>0</v>
      </c>
      <c r="K71" s="116">
        <v>0</v>
      </c>
    </row>
    <row r="72" spans="1:11" ht="14.1" customHeight="1" x14ac:dyDescent="0.2">
      <c r="A72" s="306">
        <v>84</v>
      </c>
      <c r="B72" s="307" t="s">
        <v>308</v>
      </c>
      <c r="C72" s="308"/>
      <c r="D72" s="113">
        <v>1.5774378585086042</v>
      </c>
      <c r="E72" s="115">
        <v>33</v>
      </c>
      <c r="F72" s="114">
        <v>14</v>
      </c>
      <c r="G72" s="114">
        <v>44</v>
      </c>
      <c r="H72" s="114">
        <v>16</v>
      </c>
      <c r="I72" s="140">
        <v>28</v>
      </c>
      <c r="J72" s="115">
        <v>5</v>
      </c>
      <c r="K72" s="116">
        <v>17.857142857142858</v>
      </c>
    </row>
    <row r="73" spans="1:11" ht="14.1" customHeight="1" x14ac:dyDescent="0.2">
      <c r="A73" s="306" t="s">
        <v>309</v>
      </c>
      <c r="B73" s="307" t="s">
        <v>310</v>
      </c>
      <c r="C73" s="308"/>
      <c r="D73" s="113">
        <v>1.1950286806883366</v>
      </c>
      <c r="E73" s="115">
        <v>25</v>
      </c>
      <c r="F73" s="114" t="s">
        <v>513</v>
      </c>
      <c r="G73" s="114">
        <v>28</v>
      </c>
      <c r="H73" s="114">
        <v>10</v>
      </c>
      <c r="I73" s="140">
        <v>18</v>
      </c>
      <c r="J73" s="115">
        <v>7</v>
      </c>
      <c r="K73" s="116">
        <v>38.888888888888886</v>
      </c>
    </row>
    <row r="74" spans="1:11" ht="14.1" customHeight="1" x14ac:dyDescent="0.2">
      <c r="A74" s="306" t="s">
        <v>311</v>
      </c>
      <c r="B74" s="307" t="s">
        <v>312</v>
      </c>
      <c r="C74" s="308"/>
      <c r="D74" s="113" t="s">
        <v>513</v>
      </c>
      <c r="E74" s="115" t="s">
        <v>513</v>
      </c>
      <c r="F74" s="114">
        <v>4</v>
      </c>
      <c r="G74" s="114">
        <v>7</v>
      </c>
      <c r="H74" s="114" t="s">
        <v>513</v>
      </c>
      <c r="I74" s="140">
        <v>6</v>
      </c>
      <c r="J74" s="115" t="s">
        <v>513</v>
      </c>
      <c r="K74" s="116" t="s">
        <v>513</v>
      </c>
    </row>
    <row r="75" spans="1:11" ht="14.1" customHeight="1" x14ac:dyDescent="0.2">
      <c r="A75" s="306" t="s">
        <v>313</v>
      </c>
      <c r="B75" s="307" t="s">
        <v>314</v>
      </c>
      <c r="C75" s="308"/>
      <c r="D75" s="113" t="s">
        <v>513</v>
      </c>
      <c r="E75" s="115" t="s">
        <v>513</v>
      </c>
      <c r="F75" s="114" t="s">
        <v>513</v>
      </c>
      <c r="G75" s="114" t="s">
        <v>513</v>
      </c>
      <c r="H75" s="114" t="s">
        <v>513</v>
      </c>
      <c r="I75" s="140" t="s">
        <v>513</v>
      </c>
      <c r="J75" s="115" t="s">
        <v>513</v>
      </c>
      <c r="K75" s="116" t="s">
        <v>513</v>
      </c>
    </row>
    <row r="76" spans="1:11" ht="14.1" customHeight="1" x14ac:dyDescent="0.2">
      <c r="A76" s="306">
        <v>91</v>
      </c>
      <c r="B76" s="307" t="s">
        <v>315</v>
      </c>
      <c r="C76" s="308"/>
      <c r="D76" s="113">
        <v>0.52581261950286806</v>
      </c>
      <c r="E76" s="115">
        <v>11</v>
      </c>
      <c r="F76" s="114">
        <v>5</v>
      </c>
      <c r="G76" s="114">
        <v>12</v>
      </c>
      <c r="H76" s="114">
        <v>8</v>
      </c>
      <c r="I76" s="140">
        <v>8</v>
      </c>
      <c r="J76" s="115">
        <v>3</v>
      </c>
      <c r="K76" s="116">
        <v>37.5</v>
      </c>
    </row>
    <row r="77" spans="1:11" ht="14.1" customHeight="1" x14ac:dyDescent="0.2">
      <c r="A77" s="306">
        <v>92</v>
      </c>
      <c r="B77" s="307" t="s">
        <v>316</v>
      </c>
      <c r="C77" s="308"/>
      <c r="D77" s="113">
        <v>0.47801147227533458</v>
      </c>
      <c r="E77" s="115">
        <v>10</v>
      </c>
      <c r="F77" s="114">
        <v>18</v>
      </c>
      <c r="G77" s="114">
        <v>11</v>
      </c>
      <c r="H77" s="114">
        <v>5</v>
      </c>
      <c r="I77" s="140">
        <v>11</v>
      </c>
      <c r="J77" s="115">
        <v>-1</v>
      </c>
      <c r="K77" s="116">
        <v>-9.0909090909090917</v>
      </c>
    </row>
    <row r="78" spans="1:11" ht="14.1" customHeight="1" x14ac:dyDescent="0.2">
      <c r="A78" s="306">
        <v>93</v>
      </c>
      <c r="B78" s="307" t="s">
        <v>317</v>
      </c>
      <c r="C78" s="308"/>
      <c r="D78" s="113">
        <v>0.23900573613766729</v>
      </c>
      <c r="E78" s="115">
        <v>5</v>
      </c>
      <c r="F78" s="114" t="s">
        <v>513</v>
      </c>
      <c r="G78" s="114">
        <v>4</v>
      </c>
      <c r="H78" s="114" t="s">
        <v>513</v>
      </c>
      <c r="I78" s="140">
        <v>6</v>
      </c>
      <c r="J78" s="115">
        <v>-1</v>
      </c>
      <c r="K78" s="116">
        <v>-16.666666666666668</v>
      </c>
    </row>
    <row r="79" spans="1:11" ht="14.1" customHeight="1" x14ac:dyDescent="0.2">
      <c r="A79" s="306">
        <v>94</v>
      </c>
      <c r="B79" s="307" t="s">
        <v>318</v>
      </c>
      <c r="C79" s="308"/>
      <c r="D79" s="113" t="s">
        <v>513</v>
      </c>
      <c r="E79" s="115" t="s">
        <v>513</v>
      </c>
      <c r="F79" s="114" t="s">
        <v>513</v>
      </c>
      <c r="G79" s="114" t="s">
        <v>513</v>
      </c>
      <c r="H79" s="114" t="s">
        <v>513</v>
      </c>
      <c r="I79" s="140">
        <v>0</v>
      </c>
      <c r="J79" s="115" t="s">
        <v>513</v>
      </c>
      <c r="K79" s="116" t="s">
        <v>513</v>
      </c>
    </row>
    <row r="80" spans="1:11" ht="14.1" customHeight="1" x14ac:dyDescent="0.2">
      <c r="A80" s="306" t="s">
        <v>319</v>
      </c>
      <c r="B80" s="307" t="s">
        <v>320</v>
      </c>
      <c r="C80" s="308"/>
      <c r="D80" s="113">
        <v>0</v>
      </c>
      <c r="E80" s="115">
        <v>0</v>
      </c>
      <c r="F80" s="114">
        <v>0</v>
      </c>
      <c r="G80" s="114">
        <v>0</v>
      </c>
      <c r="H80" s="114">
        <v>0</v>
      </c>
      <c r="I80" s="140">
        <v>0</v>
      </c>
      <c r="J80" s="115">
        <v>0</v>
      </c>
      <c r="K80" s="116">
        <v>0</v>
      </c>
    </row>
    <row r="81" spans="1:11" ht="14.1" customHeight="1" x14ac:dyDescent="0.2">
      <c r="A81" s="310" t="s">
        <v>321</v>
      </c>
      <c r="B81" s="311" t="s">
        <v>333</v>
      </c>
      <c r="C81" s="312"/>
      <c r="D81" s="125">
        <v>1.24282982791587</v>
      </c>
      <c r="E81" s="143">
        <v>26</v>
      </c>
      <c r="F81" s="144">
        <v>14</v>
      </c>
      <c r="G81" s="144">
        <v>44</v>
      </c>
      <c r="H81" s="144">
        <v>25</v>
      </c>
      <c r="I81" s="145">
        <v>20</v>
      </c>
      <c r="J81" s="143">
        <v>6</v>
      </c>
      <c r="K81" s="146">
        <v>30</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364</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365</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366</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367</v>
      </c>
      <c r="E7" s="657"/>
      <c r="F7" s="657"/>
      <c r="G7" s="657"/>
      <c r="H7" s="658"/>
      <c r="I7" s="588" t="s">
        <v>359</v>
      </c>
      <c r="J7" s="589"/>
      <c r="K7" s="96"/>
      <c r="L7" s="96"/>
      <c r="M7" s="96"/>
      <c r="N7" s="96"/>
      <c r="O7" s="96"/>
    </row>
    <row r="8" spans="1:15" ht="21.75" customHeight="1" x14ac:dyDescent="0.2">
      <c r="A8" s="616"/>
      <c r="B8" s="617"/>
      <c r="C8" s="583"/>
      <c r="D8" s="566" t="s">
        <v>335</v>
      </c>
      <c r="E8" s="566" t="s">
        <v>337</v>
      </c>
      <c r="F8" s="566" t="s">
        <v>338</v>
      </c>
      <c r="G8" s="566" t="s">
        <v>339</v>
      </c>
      <c r="H8" s="566" t="s">
        <v>340</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2361</v>
      </c>
      <c r="E11" s="114">
        <v>1913</v>
      </c>
      <c r="F11" s="114">
        <v>2221</v>
      </c>
      <c r="G11" s="114">
        <v>2004</v>
      </c>
      <c r="H11" s="140">
        <v>2172</v>
      </c>
      <c r="I11" s="115">
        <v>189</v>
      </c>
      <c r="J11" s="116">
        <v>8.7016574585635365</v>
      </c>
    </row>
    <row r="12" spans="1:15" s="110" customFormat="1" ht="24.95" customHeight="1" x14ac:dyDescent="0.2">
      <c r="A12" s="193" t="s">
        <v>132</v>
      </c>
      <c r="B12" s="194" t="s">
        <v>133</v>
      </c>
      <c r="C12" s="113">
        <v>1.6941973739940703</v>
      </c>
      <c r="D12" s="115">
        <v>40</v>
      </c>
      <c r="E12" s="114">
        <v>55</v>
      </c>
      <c r="F12" s="114">
        <v>87</v>
      </c>
      <c r="G12" s="114">
        <v>36</v>
      </c>
      <c r="H12" s="140">
        <v>49</v>
      </c>
      <c r="I12" s="115">
        <v>-9</v>
      </c>
      <c r="J12" s="116">
        <v>-18.367346938775512</v>
      </c>
    </row>
    <row r="13" spans="1:15" s="110" customFormat="1" ht="24.95" customHeight="1" x14ac:dyDescent="0.2">
      <c r="A13" s="193" t="s">
        <v>134</v>
      </c>
      <c r="B13" s="199" t="s">
        <v>214</v>
      </c>
      <c r="C13" s="113">
        <v>2.7954256670902162</v>
      </c>
      <c r="D13" s="115">
        <v>66</v>
      </c>
      <c r="E13" s="114">
        <v>17</v>
      </c>
      <c r="F13" s="114">
        <v>28</v>
      </c>
      <c r="G13" s="114">
        <v>29</v>
      </c>
      <c r="H13" s="140">
        <v>28</v>
      </c>
      <c r="I13" s="115">
        <v>38</v>
      </c>
      <c r="J13" s="116">
        <v>135.71428571428572</v>
      </c>
    </row>
    <row r="14" spans="1:15" s="287" customFormat="1" ht="24.95" customHeight="1" x14ac:dyDescent="0.2">
      <c r="A14" s="193" t="s">
        <v>215</v>
      </c>
      <c r="B14" s="199" t="s">
        <v>137</v>
      </c>
      <c r="C14" s="113">
        <v>19.398559932232104</v>
      </c>
      <c r="D14" s="115">
        <v>458</v>
      </c>
      <c r="E14" s="114">
        <v>265</v>
      </c>
      <c r="F14" s="114">
        <v>422</v>
      </c>
      <c r="G14" s="114">
        <v>435</v>
      </c>
      <c r="H14" s="140">
        <v>476</v>
      </c>
      <c r="I14" s="115">
        <v>-18</v>
      </c>
      <c r="J14" s="116">
        <v>-3.7815126050420167</v>
      </c>
      <c r="K14" s="110"/>
      <c r="L14" s="110"/>
      <c r="M14" s="110"/>
      <c r="N14" s="110"/>
      <c r="O14" s="110"/>
    </row>
    <row r="15" spans="1:15" s="110" customFormat="1" ht="24.95" customHeight="1" x14ac:dyDescent="0.2">
      <c r="A15" s="193" t="s">
        <v>216</v>
      </c>
      <c r="B15" s="199" t="s">
        <v>217</v>
      </c>
      <c r="C15" s="113">
        <v>3.7695891571368065</v>
      </c>
      <c r="D15" s="115">
        <v>89</v>
      </c>
      <c r="E15" s="114">
        <v>58</v>
      </c>
      <c r="F15" s="114">
        <v>100</v>
      </c>
      <c r="G15" s="114">
        <v>85</v>
      </c>
      <c r="H15" s="140">
        <v>151</v>
      </c>
      <c r="I15" s="115">
        <v>-62</v>
      </c>
      <c r="J15" s="116">
        <v>-41.059602649006621</v>
      </c>
    </row>
    <row r="16" spans="1:15" s="287" customFormat="1" ht="24.95" customHeight="1" x14ac:dyDescent="0.2">
      <c r="A16" s="193" t="s">
        <v>218</v>
      </c>
      <c r="B16" s="199" t="s">
        <v>141</v>
      </c>
      <c r="C16" s="113">
        <v>9.953409572215163</v>
      </c>
      <c r="D16" s="115">
        <v>235</v>
      </c>
      <c r="E16" s="114">
        <v>132</v>
      </c>
      <c r="F16" s="114">
        <v>215</v>
      </c>
      <c r="G16" s="114">
        <v>258</v>
      </c>
      <c r="H16" s="140">
        <v>227</v>
      </c>
      <c r="I16" s="115">
        <v>8</v>
      </c>
      <c r="J16" s="116">
        <v>3.5242290748898677</v>
      </c>
      <c r="K16" s="110"/>
      <c r="L16" s="110"/>
      <c r="M16" s="110"/>
      <c r="N16" s="110"/>
      <c r="O16" s="110"/>
    </row>
    <row r="17" spans="1:15" s="110" customFormat="1" ht="24.95" customHeight="1" x14ac:dyDescent="0.2">
      <c r="A17" s="193" t="s">
        <v>142</v>
      </c>
      <c r="B17" s="199" t="s">
        <v>220</v>
      </c>
      <c r="C17" s="113">
        <v>5.6755612028801359</v>
      </c>
      <c r="D17" s="115">
        <v>134</v>
      </c>
      <c r="E17" s="114">
        <v>75</v>
      </c>
      <c r="F17" s="114">
        <v>107</v>
      </c>
      <c r="G17" s="114">
        <v>92</v>
      </c>
      <c r="H17" s="140">
        <v>98</v>
      </c>
      <c r="I17" s="115">
        <v>36</v>
      </c>
      <c r="J17" s="116">
        <v>36.734693877551024</v>
      </c>
    </row>
    <row r="18" spans="1:15" s="287" customFormat="1" ht="24.95" customHeight="1" x14ac:dyDescent="0.2">
      <c r="A18" s="201" t="s">
        <v>144</v>
      </c>
      <c r="B18" s="202" t="s">
        <v>145</v>
      </c>
      <c r="C18" s="113">
        <v>7.9627276577721302</v>
      </c>
      <c r="D18" s="115">
        <v>188</v>
      </c>
      <c r="E18" s="114">
        <v>216</v>
      </c>
      <c r="F18" s="114">
        <v>169</v>
      </c>
      <c r="G18" s="114">
        <v>156</v>
      </c>
      <c r="H18" s="140">
        <v>187</v>
      </c>
      <c r="I18" s="115">
        <v>1</v>
      </c>
      <c r="J18" s="116">
        <v>0.53475935828877008</v>
      </c>
      <c r="K18" s="110"/>
      <c r="L18" s="110"/>
      <c r="M18" s="110"/>
      <c r="N18" s="110"/>
      <c r="O18" s="110"/>
    </row>
    <row r="19" spans="1:15" s="110" customFormat="1" ht="24.95" customHeight="1" x14ac:dyDescent="0.2">
      <c r="A19" s="193" t="s">
        <v>146</v>
      </c>
      <c r="B19" s="199" t="s">
        <v>147</v>
      </c>
      <c r="C19" s="113">
        <v>16.476069462092333</v>
      </c>
      <c r="D19" s="115">
        <v>389</v>
      </c>
      <c r="E19" s="114">
        <v>287</v>
      </c>
      <c r="F19" s="114">
        <v>376</v>
      </c>
      <c r="G19" s="114">
        <v>298</v>
      </c>
      <c r="H19" s="140">
        <v>332</v>
      </c>
      <c r="I19" s="115">
        <v>57</v>
      </c>
      <c r="J19" s="116">
        <v>17.168674698795179</v>
      </c>
    </row>
    <row r="20" spans="1:15" s="287" customFormat="1" ht="24.95" customHeight="1" x14ac:dyDescent="0.2">
      <c r="A20" s="193" t="s">
        <v>148</v>
      </c>
      <c r="B20" s="199" t="s">
        <v>149</v>
      </c>
      <c r="C20" s="113">
        <v>5.5061414654807281</v>
      </c>
      <c r="D20" s="115">
        <v>130</v>
      </c>
      <c r="E20" s="114">
        <v>74</v>
      </c>
      <c r="F20" s="114">
        <v>75</v>
      </c>
      <c r="G20" s="114">
        <v>96</v>
      </c>
      <c r="H20" s="140">
        <v>113</v>
      </c>
      <c r="I20" s="115">
        <v>17</v>
      </c>
      <c r="J20" s="116">
        <v>15.044247787610619</v>
      </c>
      <c r="K20" s="110"/>
      <c r="L20" s="110"/>
      <c r="M20" s="110"/>
      <c r="N20" s="110"/>
      <c r="O20" s="110"/>
    </row>
    <row r="21" spans="1:15" s="110" customFormat="1" ht="24.95" customHeight="1" x14ac:dyDescent="0.2">
      <c r="A21" s="201" t="s">
        <v>150</v>
      </c>
      <c r="B21" s="202" t="s">
        <v>151</v>
      </c>
      <c r="C21" s="113">
        <v>6.099110546378653</v>
      </c>
      <c r="D21" s="115">
        <v>144</v>
      </c>
      <c r="E21" s="114">
        <v>159</v>
      </c>
      <c r="F21" s="114">
        <v>168</v>
      </c>
      <c r="G21" s="114">
        <v>135</v>
      </c>
      <c r="H21" s="140">
        <v>155</v>
      </c>
      <c r="I21" s="115">
        <v>-11</v>
      </c>
      <c r="J21" s="116">
        <v>-7.096774193548387</v>
      </c>
    </row>
    <row r="22" spans="1:15" s="110" customFormat="1" ht="24.95" customHeight="1" x14ac:dyDescent="0.2">
      <c r="A22" s="201" t="s">
        <v>152</v>
      </c>
      <c r="B22" s="199" t="s">
        <v>153</v>
      </c>
      <c r="C22" s="113">
        <v>0.63532401524777637</v>
      </c>
      <c r="D22" s="115">
        <v>15</v>
      </c>
      <c r="E22" s="114">
        <v>24</v>
      </c>
      <c r="F22" s="114">
        <v>17</v>
      </c>
      <c r="G22" s="114">
        <v>12</v>
      </c>
      <c r="H22" s="140">
        <v>17</v>
      </c>
      <c r="I22" s="115">
        <v>-2</v>
      </c>
      <c r="J22" s="116">
        <v>-11.764705882352942</v>
      </c>
    </row>
    <row r="23" spans="1:15" s="110" customFormat="1" ht="24.95" customHeight="1" x14ac:dyDescent="0.2">
      <c r="A23" s="193" t="s">
        <v>154</v>
      </c>
      <c r="B23" s="199" t="s">
        <v>155</v>
      </c>
      <c r="C23" s="113">
        <v>1.4824227022448115</v>
      </c>
      <c r="D23" s="115">
        <v>35</v>
      </c>
      <c r="E23" s="114">
        <v>18</v>
      </c>
      <c r="F23" s="114">
        <v>28</v>
      </c>
      <c r="G23" s="114">
        <v>26</v>
      </c>
      <c r="H23" s="140">
        <v>45</v>
      </c>
      <c r="I23" s="115">
        <v>-10</v>
      </c>
      <c r="J23" s="116">
        <v>-22.222222222222221</v>
      </c>
    </row>
    <row r="24" spans="1:15" s="110" customFormat="1" ht="24.95" customHeight="1" x14ac:dyDescent="0.2">
      <c r="A24" s="193" t="s">
        <v>156</v>
      </c>
      <c r="B24" s="199" t="s">
        <v>221</v>
      </c>
      <c r="C24" s="113">
        <v>2.5412960609911055</v>
      </c>
      <c r="D24" s="115">
        <v>60</v>
      </c>
      <c r="E24" s="114">
        <v>61</v>
      </c>
      <c r="F24" s="114">
        <v>57</v>
      </c>
      <c r="G24" s="114">
        <v>49</v>
      </c>
      <c r="H24" s="140">
        <v>106</v>
      </c>
      <c r="I24" s="115">
        <v>-46</v>
      </c>
      <c r="J24" s="116">
        <v>-43.39622641509434</v>
      </c>
    </row>
    <row r="25" spans="1:15" s="110" customFormat="1" ht="24.95" customHeight="1" x14ac:dyDescent="0.2">
      <c r="A25" s="193" t="s">
        <v>222</v>
      </c>
      <c r="B25" s="204" t="s">
        <v>159</v>
      </c>
      <c r="C25" s="113">
        <v>5.7179161372299872</v>
      </c>
      <c r="D25" s="115">
        <v>135</v>
      </c>
      <c r="E25" s="114">
        <v>131</v>
      </c>
      <c r="F25" s="114">
        <v>101</v>
      </c>
      <c r="G25" s="114">
        <v>81</v>
      </c>
      <c r="H25" s="140">
        <v>89</v>
      </c>
      <c r="I25" s="115">
        <v>46</v>
      </c>
      <c r="J25" s="116">
        <v>51.685393258426963</v>
      </c>
    </row>
    <row r="26" spans="1:15" s="110" customFormat="1" ht="24.95" customHeight="1" x14ac:dyDescent="0.2">
      <c r="A26" s="201">
        <v>782.78300000000002</v>
      </c>
      <c r="B26" s="203" t="s">
        <v>160</v>
      </c>
      <c r="C26" s="113">
        <v>2.4142312579415504</v>
      </c>
      <c r="D26" s="115">
        <v>57</v>
      </c>
      <c r="E26" s="114">
        <v>57</v>
      </c>
      <c r="F26" s="114">
        <v>40</v>
      </c>
      <c r="G26" s="114">
        <v>66</v>
      </c>
      <c r="H26" s="140">
        <v>51</v>
      </c>
      <c r="I26" s="115">
        <v>6</v>
      </c>
      <c r="J26" s="116">
        <v>11.764705882352942</v>
      </c>
    </row>
    <row r="27" spans="1:15" s="110" customFormat="1" ht="24.95" customHeight="1" x14ac:dyDescent="0.2">
      <c r="A27" s="193" t="s">
        <v>161</v>
      </c>
      <c r="B27" s="199" t="s">
        <v>162</v>
      </c>
      <c r="C27" s="113">
        <v>3.0072003388394748</v>
      </c>
      <c r="D27" s="115">
        <v>71</v>
      </c>
      <c r="E27" s="114">
        <v>52</v>
      </c>
      <c r="F27" s="114">
        <v>65</v>
      </c>
      <c r="G27" s="114">
        <v>57</v>
      </c>
      <c r="H27" s="140">
        <v>49</v>
      </c>
      <c r="I27" s="115">
        <v>22</v>
      </c>
      <c r="J27" s="116">
        <v>44.897959183673471</v>
      </c>
    </row>
    <row r="28" spans="1:15" s="110" customFormat="1" ht="24.95" customHeight="1" x14ac:dyDescent="0.2">
      <c r="A28" s="193" t="s">
        <v>163</v>
      </c>
      <c r="B28" s="199" t="s">
        <v>164</v>
      </c>
      <c r="C28" s="113">
        <v>1.228293096145701</v>
      </c>
      <c r="D28" s="115">
        <v>29</v>
      </c>
      <c r="E28" s="114">
        <v>27</v>
      </c>
      <c r="F28" s="114">
        <v>73</v>
      </c>
      <c r="G28" s="114">
        <v>55</v>
      </c>
      <c r="H28" s="140">
        <v>46</v>
      </c>
      <c r="I28" s="115">
        <v>-17</v>
      </c>
      <c r="J28" s="116">
        <v>-36.956521739130437</v>
      </c>
    </row>
    <row r="29" spans="1:15" s="110" customFormat="1" ht="24.95" customHeight="1" x14ac:dyDescent="0.2">
      <c r="A29" s="193">
        <v>86</v>
      </c>
      <c r="B29" s="199" t="s">
        <v>165</v>
      </c>
      <c r="C29" s="113">
        <v>6.4379500211774676</v>
      </c>
      <c r="D29" s="115">
        <v>152</v>
      </c>
      <c r="E29" s="114">
        <v>122</v>
      </c>
      <c r="F29" s="114">
        <v>120</v>
      </c>
      <c r="G29" s="114">
        <v>139</v>
      </c>
      <c r="H29" s="140">
        <v>137</v>
      </c>
      <c r="I29" s="115">
        <v>15</v>
      </c>
      <c r="J29" s="116">
        <v>10.948905109489051</v>
      </c>
    </row>
    <row r="30" spans="1:15" s="110" customFormat="1" ht="24.95" customHeight="1" x14ac:dyDescent="0.2">
      <c r="A30" s="193">
        <v>87.88</v>
      </c>
      <c r="B30" s="204" t="s">
        <v>166</v>
      </c>
      <c r="C30" s="113">
        <v>12.960609911054638</v>
      </c>
      <c r="D30" s="115">
        <v>306</v>
      </c>
      <c r="E30" s="114">
        <v>261</v>
      </c>
      <c r="F30" s="114">
        <v>309</v>
      </c>
      <c r="G30" s="114">
        <v>253</v>
      </c>
      <c r="H30" s="140">
        <v>209</v>
      </c>
      <c r="I30" s="115">
        <v>97</v>
      </c>
      <c r="J30" s="116">
        <v>46.411483253588514</v>
      </c>
    </row>
    <row r="31" spans="1:15" s="110" customFormat="1" ht="24.95" customHeight="1" x14ac:dyDescent="0.2">
      <c r="A31" s="193" t="s">
        <v>167</v>
      </c>
      <c r="B31" s="199" t="s">
        <v>168</v>
      </c>
      <c r="C31" s="113">
        <v>3.6425243540872509</v>
      </c>
      <c r="D31" s="115">
        <v>86</v>
      </c>
      <c r="E31" s="114">
        <v>87</v>
      </c>
      <c r="F31" s="114">
        <v>86</v>
      </c>
      <c r="G31" s="114">
        <v>81</v>
      </c>
      <c r="H31" s="140">
        <v>83</v>
      </c>
      <c r="I31" s="115">
        <v>3</v>
      </c>
      <c r="J31" s="116">
        <v>3.6144578313253013</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1.6941973739940703</v>
      </c>
      <c r="D34" s="115">
        <v>40</v>
      </c>
      <c r="E34" s="114">
        <v>55</v>
      </c>
      <c r="F34" s="114">
        <v>87</v>
      </c>
      <c r="G34" s="114">
        <v>36</v>
      </c>
      <c r="H34" s="140">
        <v>49</v>
      </c>
      <c r="I34" s="115">
        <v>-9</v>
      </c>
      <c r="J34" s="116">
        <v>-18.367346938775512</v>
      </c>
    </row>
    <row r="35" spans="1:10" s="110" customFormat="1" ht="24.95" customHeight="1" x14ac:dyDescent="0.2">
      <c r="A35" s="292" t="s">
        <v>171</v>
      </c>
      <c r="B35" s="293" t="s">
        <v>172</v>
      </c>
      <c r="C35" s="113">
        <v>30.156713257094452</v>
      </c>
      <c r="D35" s="115">
        <v>712</v>
      </c>
      <c r="E35" s="114">
        <v>498</v>
      </c>
      <c r="F35" s="114">
        <v>619</v>
      </c>
      <c r="G35" s="114">
        <v>620</v>
      </c>
      <c r="H35" s="140">
        <v>691</v>
      </c>
      <c r="I35" s="115">
        <v>21</v>
      </c>
      <c r="J35" s="116">
        <v>3.0390738060781475</v>
      </c>
    </row>
    <row r="36" spans="1:10" s="110" customFormat="1" ht="24.95" customHeight="1" x14ac:dyDescent="0.2">
      <c r="A36" s="294" t="s">
        <v>173</v>
      </c>
      <c r="B36" s="295" t="s">
        <v>174</v>
      </c>
      <c r="C36" s="125">
        <v>68.149089368911476</v>
      </c>
      <c r="D36" s="143">
        <v>1609</v>
      </c>
      <c r="E36" s="144">
        <v>1360</v>
      </c>
      <c r="F36" s="144">
        <v>1515</v>
      </c>
      <c r="G36" s="144">
        <v>1348</v>
      </c>
      <c r="H36" s="145">
        <v>1432</v>
      </c>
      <c r="I36" s="143">
        <v>177</v>
      </c>
      <c r="J36" s="146">
        <v>12.360335195530727</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368</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369</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335</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332</v>
      </c>
      <c r="B7" s="577"/>
      <c r="C7" s="577"/>
      <c r="D7" s="582" t="s">
        <v>94</v>
      </c>
      <c r="E7" s="647" t="s">
        <v>370</v>
      </c>
      <c r="F7" s="648"/>
      <c r="G7" s="648"/>
      <c r="H7" s="648"/>
      <c r="I7" s="649"/>
      <c r="J7" s="588" t="s">
        <v>359</v>
      </c>
      <c r="K7" s="589"/>
      <c r="L7" s="96"/>
      <c r="M7" s="96"/>
      <c r="N7" s="96"/>
      <c r="O7" s="96"/>
      <c r="Q7" s="408"/>
    </row>
    <row r="8" spans="1:17" ht="21.75" customHeight="1" x14ac:dyDescent="0.2">
      <c r="A8" s="578"/>
      <c r="B8" s="579"/>
      <c r="C8" s="579"/>
      <c r="D8" s="583"/>
      <c r="E8" s="566" t="s">
        <v>335</v>
      </c>
      <c r="F8" s="566" t="s">
        <v>337</v>
      </c>
      <c r="G8" s="566" t="s">
        <v>338</v>
      </c>
      <c r="H8" s="566" t="s">
        <v>339</v>
      </c>
      <c r="I8" s="566" t="s">
        <v>340</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2361</v>
      </c>
      <c r="F11" s="264">
        <v>1913</v>
      </c>
      <c r="G11" s="264">
        <v>2221</v>
      </c>
      <c r="H11" s="264">
        <v>2004</v>
      </c>
      <c r="I11" s="265">
        <v>2172</v>
      </c>
      <c r="J11" s="263">
        <v>189</v>
      </c>
      <c r="K11" s="266">
        <v>8.7016574585635365</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25.582380347310462</v>
      </c>
      <c r="E13" s="115">
        <v>604</v>
      </c>
      <c r="F13" s="114">
        <v>649</v>
      </c>
      <c r="G13" s="114">
        <v>653</v>
      </c>
      <c r="H13" s="114">
        <v>556</v>
      </c>
      <c r="I13" s="140">
        <v>558</v>
      </c>
      <c r="J13" s="115">
        <v>46</v>
      </c>
      <c r="K13" s="116">
        <v>8.2437275985663074</v>
      </c>
    </row>
    <row r="14" spans="1:17" ht="15.95" customHeight="1" x14ac:dyDescent="0.2">
      <c r="A14" s="306" t="s">
        <v>230</v>
      </c>
      <c r="B14" s="307"/>
      <c r="C14" s="308"/>
      <c r="D14" s="113">
        <v>60.271071579839052</v>
      </c>
      <c r="E14" s="115">
        <v>1423</v>
      </c>
      <c r="F14" s="114">
        <v>1017</v>
      </c>
      <c r="G14" s="114">
        <v>1275</v>
      </c>
      <c r="H14" s="114">
        <v>1157</v>
      </c>
      <c r="I14" s="140">
        <v>1278</v>
      </c>
      <c r="J14" s="115">
        <v>145</v>
      </c>
      <c r="K14" s="116">
        <v>11.345852895148671</v>
      </c>
    </row>
    <row r="15" spans="1:17" ht="15.95" customHeight="1" x14ac:dyDescent="0.2">
      <c r="A15" s="306" t="s">
        <v>231</v>
      </c>
      <c r="B15" s="307"/>
      <c r="C15" s="308"/>
      <c r="D15" s="113">
        <v>6.8614993646759848</v>
      </c>
      <c r="E15" s="115">
        <v>162</v>
      </c>
      <c r="F15" s="114">
        <v>132</v>
      </c>
      <c r="G15" s="114">
        <v>132</v>
      </c>
      <c r="H15" s="114">
        <v>133</v>
      </c>
      <c r="I15" s="140">
        <v>174</v>
      </c>
      <c r="J15" s="115">
        <v>-12</v>
      </c>
      <c r="K15" s="116">
        <v>-6.8965517241379306</v>
      </c>
    </row>
    <row r="16" spans="1:17" ht="15.95" customHeight="1" x14ac:dyDescent="0.2">
      <c r="A16" s="306" t="s">
        <v>232</v>
      </c>
      <c r="B16" s="307"/>
      <c r="C16" s="308"/>
      <c r="D16" s="113">
        <v>6.099110546378653</v>
      </c>
      <c r="E16" s="115">
        <v>144</v>
      </c>
      <c r="F16" s="114">
        <v>102</v>
      </c>
      <c r="G16" s="114">
        <v>133</v>
      </c>
      <c r="H16" s="114">
        <v>135</v>
      </c>
      <c r="I16" s="140">
        <v>144</v>
      </c>
      <c r="J16" s="115">
        <v>0</v>
      </c>
      <c r="K16" s="116">
        <v>0</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1.1859381617958493</v>
      </c>
      <c r="E18" s="115">
        <v>28</v>
      </c>
      <c r="F18" s="114">
        <v>47</v>
      </c>
      <c r="G18" s="114">
        <v>81</v>
      </c>
      <c r="H18" s="114">
        <v>35</v>
      </c>
      <c r="I18" s="140">
        <v>37</v>
      </c>
      <c r="J18" s="115">
        <v>-9</v>
      </c>
      <c r="K18" s="116">
        <v>-24.324324324324323</v>
      </c>
    </row>
    <row r="19" spans="1:11" ht="14.1" customHeight="1" x14ac:dyDescent="0.2">
      <c r="A19" s="306" t="s">
        <v>235</v>
      </c>
      <c r="B19" s="307" t="s">
        <v>236</v>
      </c>
      <c r="C19" s="308"/>
      <c r="D19" s="113">
        <v>0.97416349004659042</v>
      </c>
      <c r="E19" s="115">
        <v>23</v>
      </c>
      <c r="F19" s="114">
        <v>35</v>
      </c>
      <c r="G19" s="114">
        <v>70</v>
      </c>
      <c r="H19" s="114">
        <v>28</v>
      </c>
      <c r="I19" s="140">
        <v>28</v>
      </c>
      <c r="J19" s="115">
        <v>-5</v>
      </c>
      <c r="K19" s="116">
        <v>-17.857142857142858</v>
      </c>
    </row>
    <row r="20" spans="1:11" ht="14.1" customHeight="1" x14ac:dyDescent="0.2">
      <c r="A20" s="306">
        <v>12</v>
      </c>
      <c r="B20" s="307" t="s">
        <v>237</v>
      </c>
      <c r="C20" s="308"/>
      <c r="D20" s="113">
        <v>1.3130029648454045</v>
      </c>
      <c r="E20" s="115">
        <v>31</v>
      </c>
      <c r="F20" s="114">
        <v>39</v>
      </c>
      <c r="G20" s="114">
        <v>29</v>
      </c>
      <c r="H20" s="114">
        <v>17</v>
      </c>
      <c r="I20" s="140">
        <v>26</v>
      </c>
      <c r="J20" s="115">
        <v>5</v>
      </c>
      <c r="K20" s="116">
        <v>19.23076923076923</v>
      </c>
    </row>
    <row r="21" spans="1:11" ht="14.1" customHeight="1" x14ac:dyDescent="0.2">
      <c r="A21" s="306">
        <v>21</v>
      </c>
      <c r="B21" s="307" t="s">
        <v>238</v>
      </c>
      <c r="C21" s="308"/>
      <c r="D21" s="113">
        <v>0.42354934349851758</v>
      </c>
      <c r="E21" s="115">
        <v>10</v>
      </c>
      <c r="F21" s="114">
        <v>9</v>
      </c>
      <c r="G21" s="114">
        <v>5</v>
      </c>
      <c r="H21" s="114">
        <v>4</v>
      </c>
      <c r="I21" s="140">
        <v>14</v>
      </c>
      <c r="J21" s="115">
        <v>-4</v>
      </c>
      <c r="K21" s="116">
        <v>-28.571428571428573</v>
      </c>
    </row>
    <row r="22" spans="1:11" ht="14.1" customHeight="1" x14ac:dyDescent="0.2">
      <c r="A22" s="306">
        <v>22</v>
      </c>
      <c r="B22" s="307" t="s">
        <v>239</v>
      </c>
      <c r="C22" s="308"/>
      <c r="D22" s="113">
        <v>3.5154595510376958</v>
      </c>
      <c r="E22" s="115">
        <v>83</v>
      </c>
      <c r="F22" s="114">
        <v>59</v>
      </c>
      <c r="G22" s="114">
        <v>84</v>
      </c>
      <c r="H22" s="114">
        <v>57</v>
      </c>
      <c r="I22" s="140">
        <v>130</v>
      </c>
      <c r="J22" s="115">
        <v>-47</v>
      </c>
      <c r="K22" s="116">
        <v>-36.153846153846153</v>
      </c>
    </row>
    <row r="23" spans="1:11" ht="14.1" customHeight="1" x14ac:dyDescent="0.2">
      <c r="A23" s="306">
        <v>23</v>
      </c>
      <c r="B23" s="307" t="s">
        <v>240</v>
      </c>
      <c r="C23" s="308"/>
      <c r="D23" s="113">
        <v>2.1177467174925879</v>
      </c>
      <c r="E23" s="115">
        <v>50</v>
      </c>
      <c r="F23" s="114">
        <v>39</v>
      </c>
      <c r="G23" s="114">
        <v>54</v>
      </c>
      <c r="H23" s="114">
        <v>44</v>
      </c>
      <c r="I23" s="140">
        <v>40</v>
      </c>
      <c r="J23" s="115">
        <v>10</v>
      </c>
      <c r="K23" s="116">
        <v>25</v>
      </c>
    </row>
    <row r="24" spans="1:11" ht="14.1" customHeight="1" x14ac:dyDescent="0.2">
      <c r="A24" s="306">
        <v>24</v>
      </c>
      <c r="B24" s="307" t="s">
        <v>241</v>
      </c>
      <c r="C24" s="308"/>
      <c r="D24" s="113">
        <v>4.0237187632359168</v>
      </c>
      <c r="E24" s="115">
        <v>95</v>
      </c>
      <c r="F24" s="114">
        <v>58</v>
      </c>
      <c r="G24" s="114">
        <v>96</v>
      </c>
      <c r="H24" s="114">
        <v>64</v>
      </c>
      <c r="I24" s="140">
        <v>89</v>
      </c>
      <c r="J24" s="115">
        <v>6</v>
      </c>
      <c r="K24" s="116">
        <v>6.7415730337078648</v>
      </c>
    </row>
    <row r="25" spans="1:11" ht="14.1" customHeight="1" x14ac:dyDescent="0.2">
      <c r="A25" s="306">
        <v>25</v>
      </c>
      <c r="B25" s="307" t="s">
        <v>242</v>
      </c>
      <c r="C25" s="308"/>
      <c r="D25" s="113">
        <v>4.1084286319356202</v>
      </c>
      <c r="E25" s="115">
        <v>97</v>
      </c>
      <c r="F25" s="114">
        <v>48</v>
      </c>
      <c r="G25" s="114">
        <v>81</v>
      </c>
      <c r="H25" s="114">
        <v>81</v>
      </c>
      <c r="I25" s="140">
        <v>89</v>
      </c>
      <c r="J25" s="115">
        <v>8</v>
      </c>
      <c r="K25" s="116">
        <v>8.9887640449438209</v>
      </c>
    </row>
    <row r="26" spans="1:11" ht="14.1" customHeight="1" x14ac:dyDescent="0.2">
      <c r="A26" s="306">
        <v>26</v>
      </c>
      <c r="B26" s="307" t="s">
        <v>243</v>
      </c>
      <c r="C26" s="308"/>
      <c r="D26" s="113">
        <v>3.4731046166878441</v>
      </c>
      <c r="E26" s="115">
        <v>82</v>
      </c>
      <c r="F26" s="114">
        <v>48</v>
      </c>
      <c r="G26" s="114">
        <v>65</v>
      </c>
      <c r="H26" s="114">
        <v>102</v>
      </c>
      <c r="I26" s="140">
        <v>83</v>
      </c>
      <c r="J26" s="115">
        <v>-1</v>
      </c>
      <c r="K26" s="116">
        <v>-1.2048192771084338</v>
      </c>
    </row>
    <row r="27" spans="1:11" ht="14.1" customHeight="1" x14ac:dyDescent="0.2">
      <c r="A27" s="306">
        <v>27</v>
      </c>
      <c r="B27" s="307" t="s">
        <v>244</v>
      </c>
      <c r="C27" s="308"/>
      <c r="D27" s="113">
        <v>1.228293096145701</v>
      </c>
      <c r="E27" s="115">
        <v>29</v>
      </c>
      <c r="F27" s="114">
        <v>17</v>
      </c>
      <c r="G27" s="114">
        <v>27</v>
      </c>
      <c r="H27" s="114">
        <v>37</v>
      </c>
      <c r="I27" s="140">
        <v>68</v>
      </c>
      <c r="J27" s="115">
        <v>-39</v>
      </c>
      <c r="K27" s="116">
        <v>-57.352941176470587</v>
      </c>
    </row>
    <row r="28" spans="1:11" ht="14.1" customHeight="1" x14ac:dyDescent="0.2">
      <c r="A28" s="306">
        <v>28</v>
      </c>
      <c r="B28" s="307" t="s">
        <v>245</v>
      </c>
      <c r="C28" s="308"/>
      <c r="D28" s="113">
        <v>0.93180855569673871</v>
      </c>
      <c r="E28" s="115">
        <v>22</v>
      </c>
      <c r="F28" s="114">
        <v>12</v>
      </c>
      <c r="G28" s="114">
        <v>18</v>
      </c>
      <c r="H28" s="114">
        <v>7</v>
      </c>
      <c r="I28" s="140">
        <v>11</v>
      </c>
      <c r="J28" s="115">
        <v>11</v>
      </c>
      <c r="K28" s="116">
        <v>100</v>
      </c>
    </row>
    <row r="29" spans="1:11" ht="14.1" customHeight="1" x14ac:dyDescent="0.2">
      <c r="A29" s="306">
        <v>29</v>
      </c>
      <c r="B29" s="307" t="s">
        <v>246</v>
      </c>
      <c r="C29" s="308"/>
      <c r="D29" s="113">
        <v>4.1507835662854724</v>
      </c>
      <c r="E29" s="115">
        <v>98</v>
      </c>
      <c r="F29" s="114">
        <v>89</v>
      </c>
      <c r="G29" s="114">
        <v>82</v>
      </c>
      <c r="H29" s="114">
        <v>98</v>
      </c>
      <c r="I29" s="140">
        <v>101</v>
      </c>
      <c r="J29" s="115">
        <v>-3</v>
      </c>
      <c r="K29" s="116">
        <v>-2.9702970297029703</v>
      </c>
    </row>
    <row r="30" spans="1:11" ht="14.1" customHeight="1" x14ac:dyDescent="0.2">
      <c r="A30" s="306" t="s">
        <v>247</v>
      </c>
      <c r="B30" s="307" t="s">
        <v>248</v>
      </c>
      <c r="C30" s="308"/>
      <c r="D30" s="113" t="s">
        <v>513</v>
      </c>
      <c r="E30" s="115" t="s">
        <v>513</v>
      </c>
      <c r="F30" s="114">
        <v>16</v>
      </c>
      <c r="G30" s="114" t="s">
        <v>513</v>
      </c>
      <c r="H30" s="114">
        <v>27</v>
      </c>
      <c r="I30" s="140" t="s">
        <v>513</v>
      </c>
      <c r="J30" s="115" t="s">
        <v>513</v>
      </c>
      <c r="K30" s="116" t="s">
        <v>513</v>
      </c>
    </row>
    <row r="31" spans="1:11" ht="14.1" customHeight="1" x14ac:dyDescent="0.2">
      <c r="A31" s="306" t="s">
        <v>249</v>
      </c>
      <c r="B31" s="307" t="s">
        <v>250</v>
      </c>
      <c r="C31" s="308"/>
      <c r="D31" s="113">
        <v>3.0919102075391782</v>
      </c>
      <c r="E31" s="115">
        <v>73</v>
      </c>
      <c r="F31" s="114">
        <v>73</v>
      </c>
      <c r="G31" s="114">
        <v>68</v>
      </c>
      <c r="H31" s="114">
        <v>71</v>
      </c>
      <c r="I31" s="140">
        <v>77</v>
      </c>
      <c r="J31" s="115">
        <v>-4</v>
      </c>
      <c r="K31" s="116">
        <v>-5.1948051948051948</v>
      </c>
    </row>
    <row r="32" spans="1:11" ht="14.1" customHeight="1" x14ac:dyDescent="0.2">
      <c r="A32" s="306">
        <v>31</v>
      </c>
      <c r="B32" s="307" t="s">
        <v>251</v>
      </c>
      <c r="C32" s="308"/>
      <c r="D32" s="113">
        <v>0.55061414654807284</v>
      </c>
      <c r="E32" s="115">
        <v>13</v>
      </c>
      <c r="F32" s="114">
        <v>10</v>
      </c>
      <c r="G32" s="114">
        <v>7</v>
      </c>
      <c r="H32" s="114">
        <v>9</v>
      </c>
      <c r="I32" s="140">
        <v>13</v>
      </c>
      <c r="J32" s="115">
        <v>0</v>
      </c>
      <c r="K32" s="116">
        <v>0</v>
      </c>
    </row>
    <row r="33" spans="1:11" ht="14.1" customHeight="1" x14ac:dyDescent="0.2">
      <c r="A33" s="306">
        <v>32</v>
      </c>
      <c r="B33" s="307" t="s">
        <v>252</v>
      </c>
      <c r="C33" s="308"/>
      <c r="D33" s="113">
        <v>2.8801355357899197</v>
      </c>
      <c r="E33" s="115">
        <v>68</v>
      </c>
      <c r="F33" s="114">
        <v>109</v>
      </c>
      <c r="G33" s="114">
        <v>73</v>
      </c>
      <c r="H33" s="114">
        <v>73</v>
      </c>
      <c r="I33" s="140">
        <v>72</v>
      </c>
      <c r="J33" s="115">
        <v>-4</v>
      </c>
      <c r="K33" s="116">
        <v>-5.5555555555555554</v>
      </c>
    </row>
    <row r="34" spans="1:11" ht="14.1" customHeight="1" x14ac:dyDescent="0.2">
      <c r="A34" s="306">
        <v>33</v>
      </c>
      <c r="B34" s="307" t="s">
        <v>253</v>
      </c>
      <c r="C34" s="308"/>
      <c r="D34" s="113">
        <v>3.2613299449385855</v>
      </c>
      <c r="E34" s="115">
        <v>77</v>
      </c>
      <c r="F34" s="114">
        <v>91</v>
      </c>
      <c r="G34" s="114">
        <v>46</v>
      </c>
      <c r="H34" s="114">
        <v>35</v>
      </c>
      <c r="I34" s="140">
        <v>49</v>
      </c>
      <c r="J34" s="115">
        <v>28</v>
      </c>
      <c r="K34" s="116">
        <v>57.142857142857146</v>
      </c>
    </row>
    <row r="35" spans="1:11" ht="14.1" customHeight="1" x14ac:dyDescent="0.2">
      <c r="A35" s="306">
        <v>34</v>
      </c>
      <c r="B35" s="307" t="s">
        <v>254</v>
      </c>
      <c r="C35" s="308"/>
      <c r="D35" s="113">
        <v>1.8212621770436255</v>
      </c>
      <c r="E35" s="115">
        <v>43</v>
      </c>
      <c r="F35" s="114">
        <v>36</v>
      </c>
      <c r="G35" s="114">
        <v>37</v>
      </c>
      <c r="H35" s="114">
        <v>33</v>
      </c>
      <c r="I35" s="140">
        <v>39</v>
      </c>
      <c r="J35" s="115">
        <v>4</v>
      </c>
      <c r="K35" s="116">
        <v>10.256410256410257</v>
      </c>
    </row>
    <row r="36" spans="1:11" ht="14.1" customHeight="1" x14ac:dyDescent="0.2">
      <c r="A36" s="306">
        <v>41</v>
      </c>
      <c r="B36" s="307" t="s">
        <v>255</v>
      </c>
      <c r="C36" s="308"/>
      <c r="D36" s="113">
        <v>0.63532401524777637</v>
      </c>
      <c r="E36" s="115">
        <v>15</v>
      </c>
      <c r="F36" s="114">
        <v>8</v>
      </c>
      <c r="G36" s="114">
        <v>6</v>
      </c>
      <c r="H36" s="114">
        <v>10</v>
      </c>
      <c r="I36" s="140">
        <v>8</v>
      </c>
      <c r="J36" s="115">
        <v>7</v>
      </c>
      <c r="K36" s="116">
        <v>87.5</v>
      </c>
    </row>
    <row r="37" spans="1:11" ht="14.1" customHeight="1" x14ac:dyDescent="0.2">
      <c r="A37" s="306">
        <v>42</v>
      </c>
      <c r="B37" s="307" t="s">
        <v>256</v>
      </c>
      <c r="C37" s="308"/>
      <c r="D37" s="113" t="s">
        <v>513</v>
      </c>
      <c r="E37" s="115" t="s">
        <v>513</v>
      </c>
      <c r="F37" s="114" t="s">
        <v>513</v>
      </c>
      <c r="G37" s="114" t="s">
        <v>513</v>
      </c>
      <c r="H37" s="114">
        <v>7</v>
      </c>
      <c r="I37" s="140">
        <v>4</v>
      </c>
      <c r="J37" s="115" t="s">
        <v>513</v>
      </c>
      <c r="K37" s="116" t="s">
        <v>513</v>
      </c>
    </row>
    <row r="38" spans="1:11" ht="14.1" customHeight="1" x14ac:dyDescent="0.2">
      <c r="A38" s="306">
        <v>43</v>
      </c>
      <c r="B38" s="307" t="s">
        <v>257</v>
      </c>
      <c r="C38" s="308"/>
      <c r="D38" s="113">
        <v>0.84709868699703517</v>
      </c>
      <c r="E38" s="115">
        <v>20</v>
      </c>
      <c r="F38" s="114">
        <v>12</v>
      </c>
      <c r="G38" s="114">
        <v>14</v>
      </c>
      <c r="H38" s="114">
        <v>8</v>
      </c>
      <c r="I38" s="140">
        <v>15</v>
      </c>
      <c r="J38" s="115">
        <v>5</v>
      </c>
      <c r="K38" s="116">
        <v>33.333333333333336</v>
      </c>
    </row>
    <row r="39" spans="1:11" ht="14.1" customHeight="1" x14ac:dyDescent="0.2">
      <c r="A39" s="306">
        <v>51</v>
      </c>
      <c r="B39" s="307" t="s">
        <v>258</v>
      </c>
      <c r="C39" s="308"/>
      <c r="D39" s="113">
        <v>5.8449809402795427</v>
      </c>
      <c r="E39" s="115">
        <v>138</v>
      </c>
      <c r="F39" s="114">
        <v>112</v>
      </c>
      <c r="G39" s="114">
        <v>114</v>
      </c>
      <c r="H39" s="114">
        <v>126</v>
      </c>
      <c r="I39" s="140">
        <v>127</v>
      </c>
      <c r="J39" s="115">
        <v>11</v>
      </c>
      <c r="K39" s="116">
        <v>8.6614173228346463</v>
      </c>
    </row>
    <row r="40" spans="1:11" ht="14.1" customHeight="1" x14ac:dyDescent="0.2">
      <c r="A40" s="306" t="s">
        <v>259</v>
      </c>
      <c r="B40" s="307" t="s">
        <v>260</v>
      </c>
      <c r="C40" s="308"/>
      <c r="D40" s="113">
        <v>5.1673019906819144</v>
      </c>
      <c r="E40" s="115">
        <v>122</v>
      </c>
      <c r="F40" s="114">
        <v>104</v>
      </c>
      <c r="G40" s="114">
        <v>108</v>
      </c>
      <c r="H40" s="114">
        <v>121</v>
      </c>
      <c r="I40" s="140">
        <v>120</v>
      </c>
      <c r="J40" s="115">
        <v>2</v>
      </c>
      <c r="K40" s="116">
        <v>1.6666666666666667</v>
      </c>
    </row>
    <row r="41" spans="1:11" ht="14.1" customHeight="1" x14ac:dyDescent="0.2">
      <c r="A41" s="306"/>
      <c r="B41" s="307" t="s">
        <v>261</v>
      </c>
      <c r="C41" s="308"/>
      <c r="D41" s="113">
        <v>3.5578144853875475</v>
      </c>
      <c r="E41" s="115">
        <v>84</v>
      </c>
      <c r="F41" s="114">
        <v>84</v>
      </c>
      <c r="G41" s="114">
        <v>83</v>
      </c>
      <c r="H41" s="114">
        <v>91</v>
      </c>
      <c r="I41" s="140">
        <v>108</v>
      </c>
      <c r="J41" s="115">
        <v>-24</v>
      </c>
      <c r="K41" s="116">
        <v>-22.222222222222221</v>
      </c>
    </row>
    <row r="42" spans="1:11" ht="14.1" customHeight="1" x14ac:dyDescent="0.2">
      <c r="A42" s="306">
        <v>52</v>
      </c>
      <c r="B42" s="307" t="s">
        <v>262</v>
      </c>
      <c r="C42" s="308"/>
      <c r="D42" s="113">
        <v>6.6497246929267257</v>
      </c>
      <c r="E42" s="115">
        <v>157</v>
      </c>
      <c r="F42" s="114">
        <v>64</v>
      </c>
      <c r="G42" s="114">
        <v>77</v>
      </c>
      <c r="H42" s="114">
        <v>86</v>
      </c>
      <c r="I42" s="140">
        <v>112</v>
      </c>
      <c r="J42" s="115">
        <v>45</v>
      </c>
      <c r="K42" s="116">
        <v>40.178571428571431</v>
      </c>
    </row>
    <row r="43" spans="1:11" ht="14.1" customHeight="1" x14ac:dyDescent="0.2">
      <c r="A43" s="306" t="s">
        <v>263</v>
      </c>
      <c r="B43" s="307" t="s">
        <v>264</v>
      </c>
      <c r="C43" s="308"/>
      <c r="D43" s="113">
        <v>6.3532401524777633</v>
      </c>
      <c r="E43" s="115">
        <v>150</v>
      </c>
      <c r="F43" s="114">
        <v>57</v>
      </c>
      <c r="G43" s="114">
        <v>68</v>
      </c>
      <c r="H43" s="114">
        <v>74</v>
      </c>
      <c r="I43" s="140">
        <v>100</v>
      </c>
      <c r="J43" s="115">
        <v>50</v>
      </c>
      <c r="K43" s="116">
        <v>50</v>
      </c>
    </row>
    <row r="44" spans="1:11" ht="14.1" customHeight="1" x14ac:dyDescent="0.2">
      <c r="A44" s="306">
        <v>53</v>
      </c>
      <c r="B44" s="307" t="s">
        <v>265</v>
      </c>
      <c r="C44" s="308"/>
      <c r="D44" s="113">
        <v>1.058873358746294</v>
      </c>
      <c r="E44" s="115">
        <v>25</v>
      </c>
      <c r="F44" s="114">
        <v>21</v>
      </c>
      <c r="G44" s="114">
        <v>16</v>
      </c>
      <c r="H44" s="114">
        <v>13</v>
      </c>
      <c r="I44" s="140">
        <v>24</v>
      </c>
      <c r="J44" s="115">
        <v>1</v>
      </c>
      <c r="K44" s="116">
        <v>4.166666666666667</v>
      </c>
    </row>
    <row r="45" spans="1:11" ht="14.1" customHeight="1" x14ac:dyDescent="0.2">
      <c r="A45" s="306" t="s">
        <v>266</v>
      </c>
      <c r="B45" s="307" t="s">
        <v>267</v>
      </c>
      <c r="C45" s="308"/>
      <c r="D45" s="113">
        <v>1.0165184243964422</v>
      </c>
      <c r="E45" s="115">
        <v>24</v>
      </c>
      <c r="F45" s="114">
        <v>21</v>
      </c>
      <c r="G45" s="114">
        <v>15</v>
      </c>
      <c r="H45" s="114">
        <v>12</v>
      </c>
      <c r="I45" s="140">
        <v>21</v>
      </c>
      <c r="J45" s="115">
        <v>3</v>
      </c>
      <c r="K45" s="116">
        <v>14.285714285714286</v>
      </c>
    </row>
    <row r="46" spans="1:11" ht="14.1" customHeight="1" x14ac:dyDescent="0.2">
      <c r="A46" s="306">
        <v>54</v>
      </c>
      <c r="B46" s="307" t="s">
        <v>268</v>
      </c>
      <c r="C46" s="308"/>
      <c r="D46" s="113">
        <v>3.8119440914866582</v>
      </c>
      <c r="E46" s="115">
        <v>90</v>
      </c>
      <c r="F46" s="114">
        <v>130</v>
      </c>
      <c r="G46" s="114">
        <v>92</v>
      </c>
      <c r="H46" s="114">
        <v>84</v>
      </c>
      <c r="I46" s="140">
        <v>87</v>
      </c>
      <c r="J46" s="115">
        <v>3</v>
      </c>
      <c r="K46" s="116">
        <v>3.4482758620689653</v>
      </c>
    </row>
    <row r="47" spans="1:11" ht="14.1" customHeight="1" x14ac:dyDescent="0.2">
      <c r="A47" s="306">
        <v>61</v>
      </c>
      <c r="B47" s="307" t="s">
        <v>269</v>
      </c>
      <c r="C47" s="308"/>
      <c r="D47" s="113">
        <v>2.1177467174925879</v>
      </c>
      <c r="E47" s="115">
        <v>50</v>
      </c>
      <c r="F47" s="114">
        <v>25</v>
      </c>
      <c r="G47" s="114">
        <v>48</v>
      </c>
      <c r="H47" s="114">
        <v>38</v>
      </c>
      <c r="I47" s="140">
        <v>35</v>
      </c>
      <c r="J47" s="115">
        <v>15</v>
      </c>
      <c r="K47" s="116">
        <v>42.857142857142854</v>
      </c>
    </row>
    <row r="48" spans="1:11" ht="14.1" customHeight="1" x14ac:dyDescent="0.2">
      <c r="A48" s="306">
        <v>62</v>
      </c>
      <c r="B48" s="307" t="s">
        <v>270</v>
      </c>
      <c r="C48" s="308"/>
      <c r="D48" s="113">
        <v>8.6404066073697585</v>
      </c>
      <c r="E48" s="115">
        <v>204</v>
      </c>
      <c r="F48" s="114">
        <v>175</v>
      </c>
      <c r="G48" s="114">
        <v>178</v>
      </c>
      <c r="H48" s="114">
        <v>175</v>
      </c>
      <c r="I48" s="140">
        <v>138</v>
      </c>
      <c r="J48" s="115">
        <v>66</v>
      </c>
      <c r="K48" s="116">
        <v>47.826086956521742</v>
      </c>
    </row>
    <row r="49" spans="1:11" ht="14.1" customHeight="1" x14ac:dyDescent="0.2">
      <c r="A49" s="306">
        <v>63</v>
      </c>
      <c r="B49" s="307" t="s">
        <v>271</v>
      </c>
      <c r="C49" s="308"/>
      <c r="D49" s="113">
        <v>3.2189750105887338</v>
      </c>
      <c r="E49" s="115">
        <v>76</v>
      </c>
      <c r="F49" s="114">
        <v>69</v>
      </c>
      <c r="G49" s="114">
        <v>82</v>
      </c>
      <c r="H49" s="114">
        <v>57</v>
      </c>
      <c r="I49" s="140">
        <v>75</v>
      </c>
      <c r="J49" s="115">
        <v>1</v>
      </c>
      <c r="K49" s="116">
        <v>1.3333333333333333</v>
      </c>
    </row>
    <row r="50" spans="1:11" ht="14.1" customHeight="1" x14ac:dyDescent="0.2">
      <c r="A50" s="306" t="s">
        <v>272</v>
      </c>
      <c r="B50" s="307" t="s">
        <v>273</v>
      </c>
      <c r="C50" s="308"/>
      <c r="D50" s="113">
        <v>0.63532401524777637</v>
      </c>
      <c r="E50" s="115">
        <v>15</v>
      </c>
      <c r="F50" s="114">
        <v>11</v>
      </c>
      <c r="G50" s="114">
        <v>13</v>
      </c>
      <c r="H50" s="114">
        <v>13</v>
      </c>
      <c r="I50" s="140">
        <v>15</v>
      </c>
      <c r="J50" s="115">
        <v>0</v>
      </c>
      <c r="K50" s="116">
        <v>0</v>
      </c>
    </row>
    <row r="51" spans="1:11" ht="14.1" customHeight="1" x14ac:dyDescent="0.2">
      <c r="A51" s="306" t="s">
        <v>274</v>
      </c>
      <c r="B51" s="307" t="s">
        <v>275</v>
      </c>
      <c r="C51" s="308"/>
      <c r="D51" s="113">
        <v>2.2871664548919948</v>
      </c>
      <c r="E51" s="115">
        <v>54</v>
      </c>
      <c r="F51" s="114">
        <v>54</v>
      </c>
      <c r="G51" s="114">
        <v>68</v>
      </c>
      <c r="H51" s="114">
        <v>41</v>
      </c>
      <c r="I51" s="140">
        <v>56</v>
      </c>
      <c r="J51" s="115">
        <v>-2</v>
      </c>
      <c r="K51" s="116">
        <v>-3.5714285714285716</v>
      </c>
    </row>
    <row r="52" spans="1:11" ht="14.1" customHeight="1" x14ac:dyDescent="0.2">
      <c r="A52" s="306">
        <v>71</v>
      </c>
      <c r="B52" s="307" t="s">
        <v>276</v>
      </c>
      <c r="C52" s="308"/>
      <c r="D52" s="113">
        <v>8.2168572638712405</v>
      </c>
      <c r="E52" s="115">
        <v>194</v>
      </c>
      <c r="F52" s="114">
        <v>111</v>
      </c>
      <c r="G52" s="114">
        <v>176</v>
      </c>
      <c r="H52" s="114">
        <v>164</v>
      </c>
      <c r="I52" s="140">
        <v>204</v>
      </c>
      <c r="J52" s="115">
        <v>-10</v>
      </c>
      <c r="K52" s="116">
        <v>-4.9019607843137258</v>
      </c>
    </row>
    <row r="53" spans="1:11" ht="14.1" customHeight="1" x14ac:dyDescent="0.2">
      <c r="A53" s="306" t="s">
        <v>277</v>
      </c>
      <c r="B53" s="307" t="s">
        <v>278</v>
      </c>
      <c r="C53" s="308"/>
      <c r="D53" s="113">
        <v>2.7107157983905124</v>
      </c>
      <c r="E53" s="115">
        <v>64</v>
      </c>
      <c r="F53" s="114">
        <v>28</v>
      </c>
      <c r="G53" s="114">
        <v>52</v>
      </c>
      <c r="H53" s="114">
        <v>64</v>
      </c>
      <c r="I53" s="140">
        <v>62</v>
      </c>
      <c r="J53" s="115">
        <v>2</v>
      </c>
      <c r="K53" s="116">
        <v>3.225806451612903</v>
      </c>
    </row>
    <row r="54" spans="1:11" ht="14.1" customHeight="1" x14ac:dyDescent="0.2">
      <c r="A54" s="306" t="s">
        <v>279</v>
      </c>
      <c r="B54" s="307" t="s">
        <v>280</v>
      </c>
      <c r="C54" s="308"/>
      <c r="D54" s="113">
        <v>5.0402371876323588</v>
      </c>
      <c r="E54" s="115">
        <v>119</v>
      </c>
      <c r="F54" s="114">
        <v>77</v>
      </c>
      <c r="G54" s="114">
        <v>110</v>
      </c>
      <c r="H54" s="114">
        <v>88</v>
      </c>
      <c r="I54" s="140">
        <v>130</v>
      </c>
      <c r="J54" s="115">
        <v>-11</v>
      </c>
      <c r="K54" s="116">
        <v>-8.4615384615384617</v>
      </c>
    </row>
    <row r="55" spans="1:11" ht="14.1" customHeight="1" x14ac:dyDescent="0.2">
      <c r="A55" s="306">
        <v>72</v>
      </c>
      <c r="B55" s="307" t="s">
        <v>281</v>
      </c>
      <c r="C55" s="308"/>
      <c r="D55" s="113">
        <v>2.0753917831427362</v>
      </c>
      <c r="E55" s="115">
        <v>49</v>
      </c>
      <c r="F55" s="114">
        <v>32</v>
      </c>
      <c r="G55" s="114">
        <v>42</v>
      </c>
      <c r="H55" s="114">
        <v>39</v>
      </c>
      <c r="I55" s="140">
        <v>51</v>
      </c>
      <c r="J55" s="115">
        <v>-2</v>
      </c>
      <c r="K55" s="116">
        <v>-3.9215686274509802</v>
      </c>
    </row>
    <row r="56" spans="1:11" ht="14.1" customHeight="1" x14ac:dyDescent="0.2">
      <c r="A56" s="306" t="s">
        <v>282</v>
      </c>
      <c r="B56" s="307" t="s">
        <v>283</v>
      </c>
      <c r="C56" s="308"/>
      <c r="D56" s="113">
        <v>0.97416349004659042</v>
      </c>
      <c r="E56" s="115">
        <v>23</v>
      </c>
      <c r="F56" s="114">
        <v>17</v>
      </c>
      <c r="G56" s="114">
        <v>21</v>
      </c>
      <c r="H56" s="114">
        <v>21</v>
      </c>
      <c r="I56" s="140">
        <v>32</v>
      </c>
      <c r="J56" s="115">
        <v>-9</v>
      </c>
      <c r="K56" s="116">
        <v>-28.125</v>
      </c>
    </row>
    <row r="57" spans="1:11" ht="14.1" customHeight="1" x14ac:dyDescent="0.2">
      <c r="A57" s="306" t="s">
        <v>284</v>
      </c>
      <c r="B57" s="307" t="s">
        <v>285</v>
      </c>
      <c r="C57" s="308"/>
      <c r="D57" s="113">
        <v>0.55061414654807284</v>
      </c>
      <c r="E57" s="115">
        <v>13</v>
      </c>
      <c r="F57" s="114">
        <v>10</v>
      </c>
      <c r="G57" s="114">
        <v>16</v>
      </c>
      <c r="H57" s="114">
        <v>13</v>
      </c>
      <c r="I57" s="140">
        <v>13</v>
      </c>
      <c r="J57" s="115">
        <v>0</v>
      </c>
      <c r="K57" s="116">
        <v>0</v>
      </c>
    </row>
    <row r="58" spans="1:11" ht="14.1" customHeight="1" x14ac:dyDescent="0.2">
      <c r="A58" s="306">
        <v>73</v>
      </c>
      <c r="B58" s="307" t="s">
        <v>286</v>
      </c>
      <c r="C58" s="308"/>
      <c r="D58" s="113">
        <v>0.97416349004659042</v>
      </c>
      <c r="E58" s="115">
        <v>23</v>
      </c>
      <c r="F58" s="114">
        <v>23</v>
      </c>
      <c r="G58" s="114">
        <v>25</v>
      </c>
      <c r="H58" s="114">
        <v>32</v>
      </c>
      <c r="I58" s="140">
        <v>34</v>
      </c>
      <c r="J58" s="115">
        <v>-11</v>
      </c>
      <c r="K58" s="116">
        <v>-32.352941176470587</v>
      </c>
    </row>
    <row r="59" spans="1:11" ht="14.1" customHeight="1" x14ac:dyDescent="0.2">
      <c r="A59" s="306" t="s">
        <v>287</v>
      </c>
      <c r="B59" s="307" t="s">
        <v>288</v>
      </c>
      <c r="C59" s="308"/>
      <c r="D59" s="113">
        <v>0.97416349004659042</v>
      </c>
      <c r="E59" s="115">
        <v>23</v>
      </c>
      <c r="F59" s="114">
        <v>20</v>
      </c>
      <c r="G59" s="114">
        <v>20</v>
      </c>
      <c r="H59" s="114">
        <v>28</v>
      </c>
      <c r="I59" s="140">
        <v>27</v>
      </c>
      <c r="J59" s="115">
        <v>-4</v>
      </c>
      <c r="K59" s="116">
        <v>-14.814814814814815</v>
      </c>
    </row>
    <row r="60" spans="1:11" ht="14.1" customHeight="1" x14ac:dyDescent="0.2">
      <c r="A60" s="306">
        <v>81</v>
      </c>
      <c r="B60" s="307" t="s">
        <v>289</v>
      </c>
      <c r="C60" s="308"/>
      <c r="D60" s="113">
        <v>8.4286319356204995</v>
      </c>
      <c r="E60" s="115">
        <v>199</v>
      </c>
      <c r="F60" s="114">
        <v>151</v>
      </c>
      <c r="G60" s="114">
        <v>148</v>
      </c>
      <c r="H60" s="114">
        <v>181</v>
      </c>
      <c r="I60" s="140">
        <v>156</v>
      </c>
      <c r="J60" s="115">
        <v>43</v>
      </c>
      <c r="K60" s="116">
        <v>27.564102564102566</v>
      </c>
    </row>
    <row r="61" spans="1:11" ht="14.1" customHeight="1" x14ac:dyDescent="0.2">
      <c r="A61" s="306" t="s">
        <v>290</v>
      </c>
      <c r="B61" s="307" t="s">
        <v>291</v>
      </c>
      <c r="C61" s="308"/>
      <c r="D61" s="113">
        <v>2.1601016518424396</v>
      </c>
      <c r="E61" s="115">
        <v>51</v>
      </c>
      <c r="F61" s="114">
        <v>33</v>
      </c>
      <c r="G61" s="114">
        <v>30</v>
      </c>
      <c r="H61" s="114">
        <v>43</v>
      </c>
      <c r="I61" s="140">
        <v>40</v>
      </c>
      <c r="J61" s="115">
        <v>11</v>
      </c>
      <c r="K61" s="116">
        <v>27.5</v>
      </c>
    </row>
    <row r="62" spans="1:11" ht="14.1" customHeight="1" x14ac:dyDescent="0.2">
      <c r="A62" s="306" t="s">
        <v>292</v>
      </c>
      <c r="B62" s="307" t="s">
        <v>293</v>
      </c>
      <c r="C62" s="308"/>
      <c r="D62" s="113">
        <v>3.7695891571368065</v>
      </c>
      <c r="E62" s="115">
        <v>89</v>
      </c>
      <c r="F62" s="114">
        <v>83</v>
      </c>
      <c r="G62" s="114">
        <v>86</v>
      </c>
      <c r="H62" s="114">
        <v>100</v>
      </c>
      <c r="I62" s="140">
        <v>74</v>
      </c>
      <c r="J62" s="115">
        <v>15</v>
      </c>
      <c r="K62" s="116">
        <v>20.27027027027027</v>
      </c>
    </row>
    <row r="63" spans="1:11" ht="14.1" customHeight="1" x14ac:dyDescent="0.2">
      <c r="A63" s="306"/>
      <c r="B63" s="307" t="s">
        <v>294</v>
      </c>
      <c r="C63" s="308"/>
      <c r="D63" s="113">
        <v>2.7954256670902162</v>
      </c>
      <c r="E63" s="115">
        <v>66</v>
      </c>
      <c r="F63" s="114">
        <v>75</v>
      </c>
      <c r="G63" s="114">
        <v>63</v>
      </c>
      <c r="H63" s="114">
        <v>90</v>
      </c>
      <c r="I63" s="140">
        <v>60</v>
      </c>
      <c r="J63" s="115">
        <v>6</v>
      </c>
      <c r="K63" s="116">
        <v>10</v>
      </c>
    </row>
    <row r="64" spans="1:11" ht="14.1" customHeight="1" x14ac:dyDescent="0.2">
      <c r="A64" s="306" t="s">
        <v>295</v>
      </c>
      <c r="B64" s="307" t="s">
        <v>296</v>
      </c>
      <c r="C64" s="308"/>
      <c r="D64" s="113">
        <v>0.63532401524777637</v>
      </c>
      <c r="E64" s="115">
        <v>15</v>
      </c>
      <c r="F64" s="114">
        <v>16</v>
      </c>
      <c r="G64" s="114">
        <v>12</v>
      </c>
      <c r="H64" s="114">
        <v>14</v>
      </c>
      <c r="I64" s="140">
        <v>20</v>
      </c>
      <c r="J64" s="115">
        <v>-5</v>
      </c>
      <c r="K64" s="116">
        <v>-25</v>
      </c>
    </row>
    <row r="65" spans="1:11" ht="14.1" customHeight="1" x14ac:dyDescent="0.2">
      <c r="A65" s="306" t="s">
        <v>297</v>
      </c>
      <c r="B65" s="307" t="s">
        <v>298</v>
      </c>
      <c r="C65" s="308"/>
      <c r="D65" s="113">
        <v>0.63532401524777637</v>
      </c>
      <c r="E65" s="115">
        <v>15</v>
      </c>
      <c r="F65" s="114">
        <v>7</v>
      </c>
      <c r="G65" s="114">
        <v>8</v>
      </c>
      <c r="H65" s="114">
        <v>13</v>
      </c>
      <c r="I65" s="140">
        <v>7</v>
      </c>
      <c r="J65" s="115">
        <v>8</v>
      </c>
      <c r="K65" s="116">
        <v>114.28571428571429</v>
      </c>
    </row>
    <row r="66" spans="1:11" ht="14.1" customHeight="1" x14ac:dyDescent="0.2">
      <c r="A66" s="306">
        <v>82</v>
      </c>
      <c r="B66" s="307" t="s">
        <v>299</v>
      </c>
      <c r="C66" s="308"/>
      <c r="D66" s="113">
        <v>3.4731046166878441</v>
      </c>
      <c r="E66" s="115">
        <v>82</v>
      </c>
      <c r="F66" s="114">
        <v>114</v>
      </c>
      <c r="G66" s="114">
        <v>119</v>
      </c>
      <c r="H66" s="114">
        <v>94</v>
      </c>
      <c r="I66" s="140">
        <v>64</v>
      </c>
      <c r="J66" s="115">
        <v>18</v>
      </c>
      <c r="K66" s="116">
        <v>28.125</v>
      </c>
    </row>
    <row r="67" spans="1:11" ht="14.1" customHeight="1" x14ac:dyDescent="0.2">
      <c r="A67" s="306" t="s">
        <v>300</v>
      </c>
      <c r="B67" s="307" t="s">
        <v>301</v>
      </c>
      <c r="C67" s="308"/>
      <c r="D67" s="113">
        <v>3.0072003388394748</v>
      </c>
      <c r="E67" s="115">
        <v>71</v>
      </c>
      <c r="F67" s="114">
        <v>91</v>
      </c>
      <c r="G67" s="114">
        <v>82</v>
      </c>
      <c r="H67" s="114">
        <v>63</v>
      </c>
      <c r="I67" s="140">
        <v>50</v>
      </c>
      <c r="J67" s="115">
        <v>21</v>
      </c>
      <c r="K67" s="116">
        <v>42</v>
      </c>
    </row>
    <row r="68" spans="1:11" ht="14.1" customHeight="1" x14ac:dyDescent="0.2">
      <c r="A68" s="306" t="s">
        <v>302</v>
      </c>
      <c r="B68" s="307" t="s">
        <v>303</v>
      </c>
      <c r="C68" s="308"/>
      <c r="D68" s="113">
        <v>0.21177467174925879</v>
      </c>
      <c r="E68" s="115">
        <v>5</v>
      </c>
      <c r="F68" s="114">
        <v>11</v>
      </c>
      <c r="G68" s="114">
        <v>22</v>
      </c>
      <c r="H68" s="114">
        <v>19</v>
      </c>
      <c r="I68" s="140">
        <v>10</v>
      </c>
      <c r="J68" s="115">
        <v>-5</v>
      </c>
      <c r="K68" s="116">
        <v>-50</v>
      </c>
    </row>
    <row r="69" spans="1:11" ht="14.1" customHeight="1" x14ac:dyDescent="0.2">
      <c r="A69" s="306">
        <v>83</v>
      </c>
      <c r="B69" s="307" t="s">
        <v>304</v>
      </c>
      <c r="C69" s="308"/>
      <c r="D69" s="113">
        <v>6.0567556120288017</v>
      </c>
      <c r="E69" s="115">
        <v>143</v>
      </c>
      <c r="F69" s="114">
        <v>102</v>
      </c>
      <c r="G69" s="114">
        <v>217</v>
      </c>
      <c r="H69" s="114">
        <v>118</v>
      </c>
      <c r="I69" s="140">
        <v>111</v>
      </c>
      <c r="J69" s="115">
        <v>32</v>
      </c>
      <c r="K69" s="116">
        <v>28.828828828828829</v>
      </c>
    </row>
    <row r="70" spans="1:11" ht="14.1" customHeight="1" x14ac:dyDescent="0.2">
      <c r="A70" s="306" t="s">
        <v>305</v>
      </c>
      <c r="B70" s="307" t="s">
        <v>306</v>
      </c>
      <c r="C70" s="308"/>
      <c r="D70" s="113">
        <v>4.7437526471833973</v>
      </c>
      <c r="E70" s="115">
        <v>112</v>
      </c>
      <c r="F70" s="114">
        <v>75</v>
      </c>
      <c r="G70" s="114">
        <v>193</v>
      </c>
      <c r="H70" s="114">
        <v>92</v>
      </c>
      <c r="I70" s="140">
        <v>87</v>
      </c>
      <c r="J70" s="115">
        <v>25</v>
      </c>
      <c r="K70" s="116">
        <v>28.735632183908045</v>
      </c>
    </row>
    <row r="71" spans="1:11" ht="14.1" customHeight="1" x14ac:dyDescent="0.2">
      <c r="A71" s="306"/>
      <c r="B71" s="307" t="s">
        <v>307</v>
      </c>
      <c r="C71" s="308"/>
      <c r="D71" s="113">
        <v>2.0753917831427362</v>
      </c>
      <c r="E71" s="115">
        <v>49</v>
      </c>
      <c r="F71" s="114">
        <v>36</v>
      </c>
      <c r="G71" s="114">
        <v>104</v>
      </c>
      <c r="H71" s="114">
        <v>37</v>
      </c>
      <c r="I71" s="140">
        <v>42</v>
      </c>
      <c r="J71" s="115">
        <v>7</v>
      </c>
      <c r="K71" s="116">
        <v>16.666666666666668</v>
      </c>
    </row>
    <row r="72" spans="1:11" ht="14.1" customHeight="1" x14ac:dyDescent="0.2">
      <c r="A72" s="306">
        <v>84</v>
      </c>
      <c r="B72" s="307" t="s">
        <v>308</v>
      </c>
      <c r="C72" s="308"/>
      <c r="D72" s="113">
        <v>0.80474375264718345</v>
      </c>
      <c r="E72" s="115">
        <v>19</v>
      </c>
      <c r="F72" s="114">
        <v>14</v>
      </c>
      <c r="G72" s="114">
        <v>29</v>
      </c>
      <c r="H72" s="114">
        <v>35</v>
      </c>
      <c r="I72" s="140">
        <v>23</v>
      </c>
      <c r="J72" s="115">
        <v>-4</v>
      </c>
      <c r="K72" s="116">
        <v>-17.391304347826086</v>
      </c>
    </row>
    <row r="73" spans="1:11" ht="14.1" customHeight="1" x14ac:dyDescent="0.2">
      <c r="A73" s="306" t="s">
        <v>309</v>
      </c>
      <c r="B73" s="307" t="s">
        <v>310</v>
      </c>
      <c r="C73" s="308"/>
      <c r="D73" s="113">
        <v>0.50825921219822112</v>
      </c>
      <c r="E73" s="115">
        <v>12</v>
      </c>
      <c r="F73" s="114">
        <v>8</v>
      </c>
      <c r="G73" s="114">
        <v>14</v>
      </c>
      <c r="H73" s="114">
        <v>24</v>
      </c>
      <c r="I73" s="140">
        <v>15</v>
      </c>
      <c r="J73" s="115">
        <v>-3</v>
      </c>
      <c r="K73" s="116">
        <v>-20</v>
      </c>
    </row>
    <row r="74" spans="1:11" ht="14.1" customHeight="1" x14ac:dyDescent="0.2">
      <c r="A74" s="306" t="s">
        <v>311</v>
      </c>
      <c r="B74" s="307" t="s">
        <v>312</v>
      </c>
      <c r="C74" s="308"/>
      <c r="D74" s="113">
        <v>0.16941973739940702</v>
      </c>
      <c r="E74" s="115">
        <v>4</v>
      </c>
      <c r="F74" s="114" t="s">
        <v>513</v>
      </c>
      <c r="G74" s="114">
        <v>9</v>
      </c>
      <c r="H74" s="114" t="s">
        <v>513</v>
      </c>
      <c r="I74" s="140">
        <v>5</v>
      </c>
      <c r="J74" s="115">
        <v>-1</v>
      </c>
      <c r="K74" s="116">
        <v>-20</v>
      </c>
    </row>
    <row r="75" spans="1:11" ht="14.1" customHeight="1" x14ac:dyDescent="0.2">
      <c r="A75" s="306" t="s">
        <v>313</v>
      </c>
      <c r="B75" s="307" t="s">
        <v>314</v>
      </c>
      <c r="C75" s="308"/>
      <c r="D75" s="113" t="s">
        <v>513</v>
      </c>
      <c r="E75" s="115" t="s">
        <v>513</v>
      </c>
      <c r="F75" s="114">
        <v>0</v>
      </c>
      <c r="G75" s="114" t="s">
        <v>513</v>
      </c>
      <c r="H75" s="114" t="s">
        <v>513</v>
      </c>
      <c r="I75" s="140">
        <v>0</v>
      </c>
      <c r="J75" s="115" t="s">
        <v>513</v>
      </c>
      <c r="K75" s="116" t="s">
        <v>513</v>
      </c>
    </row>
    <row r="76" spans="1:11" ht="14.1" customHeight="1" x14ac:dyDescent="0.2">
      <c r="A76" s="306">
        <v>91</v>
      </c>
      <c r="B76" s="307" t="s">
        <v>315</v>
      </c>
      <c r="C76" s="308"/>
      <c r="D76" s="113">
        <v>0.33883947479881404</v>
      </c>
      <c r="E76" s="115">
        <v>8</v>
      </c>
      <c r="F76" s="114">
        <v>14</v>
      </c>
      <c r="G76" s="114">
        <v>9</v>
      </c>
      <c r="H76" s="114">
        <v>6</v>
      </c>
      <c r="I76" s="140">
        <v>11</v>
      </c>
      <c r="J76" s="115">
        <v>-3</v>
      </c>
      <c r="K76" s="116">
        <v>-27.272727272727273</v>
      </c>
    </row>
    <row r="77" spans="1:11" ht="14.1" customHeight="1" x14ac:dyDescent="0.2">
      <c r="A77" s="306">
        <v>92</v>
      </c>
      <c r="B77" s="307" t="s">
        <v>316</v>
      </c>
      <c r="C77" s="308"/>
      <c r="D77" s="113">
        <v>0.33883947479881404</v>
      </c>
      <c r="E77" s="115">
        <v>8</v>
      </c>
      <c r="F77" s="114">
        <v>7</v>
      </c>
      <c r="G77" s="114">
        <v>10</v>
      </c>
      <c r="H77" s="114">
        <v>8</v>
      </c>
      <c r="I77" s="140">
        <v>9</v>
      </c>
      <c r="J77" s="115">
        <v>-1</v>
      </c>
      <c r="K77" s="116">
        <v>-11.111111111111111</v>
      </c>
    </row>
    <row r="78" spans="1:11" ht="14.1" customHeight="1" x14ac:dyDescent="0.2">
      <c r="A78" s="306">
        <v>93</v>
      </c>
      <c r="B78" s="307" t="s">
        <v>317</v>
      </c>
      <c r="C78" s="308"/>
      <c r="D78" s="113" t="s">
        <v>513</v>
      </c>
      <c r="E78" s="115" t="s">
        <v>513</v>
      </c>
      <c r="F78" s="114" t="s">
        <v>513</v>
      </c>
      <c r="G78" s="114" t="s">
        <v>513</v>
      </c>
      <c r="H78" s="114" t="s">
        <v>513</v>
      </c>
      <c r="I78" s="140" t="s">
        <v>513</v>
      </c>
      <c r="J78" s="115" t="s">
        <v>513</v>
      </c>
      <c r="K78" s="116" t="s">
        <v>513</v>
      </c>
    </row>
    <row r="79" spans="1:11" ht="14.1" customHeight="1" x14ac:dyDescent="0.2">
      <c r="A79" s="306">
        <v>94</v>
      </c>
      <c r="B79" s="307" t="s">
        <v>318</v>
      </c>
      <c r="C79" s="308"/>
      <c r="D79" s="113">
        <v>0.16941973739940702</v>
      </c>
      <c r="E79" s="115">
        <v>4</v>
      </c>
      <c r="F79" s="114" t="s">
        <v>513</v>
      </c>
      <c r="G79" s="114">
        <v>0</v>
      </c>
      <c r="H79" s="114" t="s">
        <v>513</v>
      </c>
      <c r="I79" s="140" t="s">
        <v>513</v>
      </c>
      <c r="J79" s="115" t="s">
        <v>513</v>
      </c>
      <c r="K79" s="116" t="s">
        <v>513</v>
      </c>
    </row>
    <row r="80" spans="1:11" ht="14.1" customHeight="1" x14ac:dyDescent="0.2">
      <c r="A80" s="306" t="s">
        <v>319</v>
      </c>
      <c r="B80" s="307" t="s">
        <v>320</v>
      </c>
      <c r="C80" s="308"/>
      <c r="D80" s="113">
        <v>0</v>
      </c>
      <c r="E80" s="115">
        <v>0</v>
      </c>
      <c r="F80" s="114">
        <v>0</v>
      </c>
      <c r="G80" s="114">
        <v>0</v>
      </c>
      <c r="H80" s="114">
        <v>0</v>
      </c>
      <c r="I80" s="140">
        <v>0</v>
      </c>
      <c r="J80" s="115">
        <v>0</v>
      </c>
      <c r="K80" s="116">
        <v>0</v>
      </c>
    </row>
    <row r="81" spans="1:11" ht="14.1" customHeight="1" x14ac:dyDescent="0.2">
      <c r="A81" s="310" t="s">
        <v>321</v>
      </c>
      <c r="B81" s="311" t="s">
        <v>333</v>
      </c>
      <c r="C81" s="312"/>
      <c r="D81" s="125">
        <v>1.1859381617958493</v>
      </c>
      <c r="E81" s="143">
        <v>28</v>
      </c>
      <c r="F81" s="144">
        <v>13</v>
      </c>
      <c r="G81" s="144">
        <v>28</v>
      </c>
      <c r="H81" s="144">
        <v>23</v>
      </c>
      <c r="I81" s="145">
        <v>18</v>
      </c>
      <c r="J81" s="143">
        <v>10</v>
      </c>
      <c r="K81" s="146">
        <v>55.555555555555557</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371</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365</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372</v>
      </c>
      <c r="B3" s="571"/>
      <c r="C3" s="571"/>
      <c r="D3" s="571"/>
      <c r="E3" s="571"/>
      <c r="F3" s="571"/>
      <c r="G3" s="571"/>
      <c r="H3" s="571"/>
      <c r="I3" s="571"/>
      <c r="J3" s="571"/>
      <c r="K3" s="571"/>
    </row>
    <row r="4" spans="1:13" s="94" customFormat="1" ht="12" customHeight="1" x14ac:dyDescent="0.2">
      <c r="A4" s="410" t="s">
        <v>373</v>
      </c>
      <c r="B4" s="411"/>
      <c r="C4" s="411"/>
      <c r="D4" s="411"/>
      <c r="E4" s="411"/>
      <c r="F4" s="411"/>
      <c r="G4" s="411"/>
      <c r="H4" s="411"/>
      <c r="I4" s="411"/>
      <c r="J4" s="411"/>
      <c r="K4" s="411"/>
      <c r="L4" s="411"/>
      <c r="M4" s="411"/>
    </row>
    <row r="5" spans="1:13" s="94" customFormat="1" ht="12" customHeight="1" x14ac:dyDescent="0.2">
      <c r="A5" s="667" t="s">
        <v>374</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375</v>
      </c>
      <c r="B7" s="668" t="s">
        <v>376</v>
      </c>
      <c r="C7" s="668"/>
      <c r="D7" s="668"/>
      <c r="E7" s="668"/>
      <c r="F7" s="668"/>
      <c r="G7" s="668"/>
      <c r="H7" s="669"/>
      <c r="I7" s="668" t="s">
        <v>377</v>
      </c>
      <c r="J7" s="668"/>
      <c r="K7" s="669"/>
      <c r="L7" s="670" t="s">
        <v>378</v>
      </c>
      <c r="M7" s="671"/>
    </row>
    <row r="8" spans="1:13" ht="23.85" customHeight="1" x14ac:dyDescent="0.2">
      <c r="A8" s="583"/>
      <c r="B8" s="414" t="s">
        <v>104</v>
      </c>
      <c r="C8" s="415" t="s">
        <v>106</v>
      </c>
      <c r="D8" s="415" t="s">
        <v>107</v>
      </c>
      <c r="E8" s="415" t="s">
        <v>379</v>
      </c>
      <c r="F8" s="415" t="s">
        <v>380</v>
      </c>
      <c r="G8" s="415" t="s">
        <v>108</v>
      </c>
      <c r="H8" s="416" t="s">
        <v>381</v>
      </c>
      <c r="I8" s="414" t="s">
        <v>104</v>
      </c>
      <c r="J8" s="414" t="s">
        <v>382</v>
      </c>
      <c r="K8" s="417" t="s">
        <v>383</v>
      </c>
      <c r="L8" s="418" t="s">
        <v>384</v>
      </c>
      <c r="M8" s="419" t="s">
        <v>385</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386</v>
      </c>
      <c r="B10" s="115">
        <v>28032</v>
      </c>
      <c r="C10" s="114">
        <v>14930</v>
      </c>
      <c r="D10" s="114">
        <v>13102</v>
      </c>
      <c r="E10" s="114">
        <v>20145</v>
      </c>
      <c r="F10" s="114">
        <v>6544</v>
      </c>
      <c r="G10" s="114">
        <v>3280</v>
      </c>
      <c r="H10" s="114">
        <v>8078</v>
      </c>
      <c r="I10" s="115">
        <v>9194</v>
      </c>
      <c r="J10" s="114">
        <v>6828</v>
      </c>
      <c r="K10" s="114">
        <v>2366</v>
      </c>
      <c r="L10" s="423">
        <v>1662</v>
      </c>
      <c r="M10" s="424">
        <v>1888</v>
      </c>
    </row>
    <row r="11" spans="1:13" ht="11.1" customHeight="1" x14ac:dyDescent="0.2">
      <c r="A11" s="422" t="s">
        <v>387</v>
      </c>
      <c r="B11" s="115">
        <v>28329</v>
      </c>
      <c r="C11" s="114">
        <v>15183</v>
      </c>
      <c r="D11" s="114">
        <v>13146</v>
      </c>
      <c r="E11" s="114">
        <v>20400</v>
      </c>
      <c r="F11" s="114">
        <v>6614</v>
      </c>
      <c r="G11" s="114">
        <v>3173</v>
      </c>
      <c r="H11" s="114">
        <v>8301</v>
      </c>
      <c r="I11" s="115">
        <v>9472</v>
      </c>
      <c r="J11" s="114">
        <v>7035</v>
      </c>
      <c r="K11" s="114">
        <v>2437</v>
      </c>
      <c r="L11" s="423">
        <v>1633</v>
      </c>
      <c r="M11" s="424">
        <v>1329</v>
      </c>
    </row>
    <row r="12" spans="1:13" ht="11.1" customHeight="1" x14ac:dyDescent="0.2">
      <c r="A12" s="422" t="s">
        <v>388</v>
      </c>
      <c r="B12" s="115">
        <v>28893</v>
      </c>
      <c r="C12" s="114">
        <v>15500</v>
      </c>
      <c r="D12" s="114">
        <v>13393</v>
      </c>
      <c r="E12" s="114">
        <v>20934</v>
      </c>
      <c r="F12" s="114">
        <v>6630</v>
      </c>
      <c r="G12" s="114">
        <v>3537</v>
      </c>
      <c r="H12" s="114">
        <v>8447</v>
      </c>
      <c r="I12" s="115">
        <v>9534</v>
      </c>
      <c r="J12" s="114">
        <v>6983</v>
      </c>
      <c r="K12" s="114">
        <v>2551</v>
      </c>
      <c r="L12" s="423">
        <v>2328</v>
      </c>
      <c r="M12" s="424">
        <v>1896</v>
      </c>
    </row>
    <row r="13" spans="1:13" s="110" customFormat="1" ht="11.1" customHeight="1" x14ac:dyDescent="0.2">
      <c r="A13" s="422" t="s">
        <v>389</v>
      </c>
      <c r="B13" s="115">
        <v>28669</v>
      </c>
      <c r="C13" s="114">
        <v>15272</v>
      </c>
      <c r="D13" s="114">
        <v>13397</v>
      </c>
      <c r="E13" s="114">
        <v>20703</v>
      </c>
      <c r="F13" s="114">
        <v>6612</v>
      </c>
      <c r="G13" s="114">
        <v>3453</v>
      </c>
      <c r="H13" s="114">
        <v>8546</v>
      </c>
      <c r="I13" s="115">
        <v>9522</v>
      </c>
      <c r="J13" s="114">
        <v>6997</v>
      </c>
      <c r="K13" s="114">
        <v>2525</v>
      </c>
      <c r="L13" s="423">
        <v>1262</v>
      </c>
      <c r="M13" s="424">
        <v>1575</v>
      </c>
    </row>
    <row r="14" spans="1:13" ht="15" customHeight="1" x14ac:dyDescent="0.2">
      <c r="A14" s="422" t="s">
        <v>390</v>
      </c>
      <c r="B14" s="115">
        <v>28769</v>
      </c>
      <c r="C14" s="114">
        <v>15344</v>
      </c>
      <c r="D14" s="114">
        <v>13425</v>
      </c>
      <c r="E14" s="114">
        <v>19804</v>
      </c>
      <c r="F14" s="114">
        <v>7718</v>
      </c>
      <c r="G14" s="114">
        <v>3378</v>
      </c>
      <c r="H14" s="114">
        <v>8644</v>
      </c>
      <c r="I14" s="115">
        <v>9555</v>
      </c>
      <c r="J14" s="114">
        <v>6994</v>
      </c>
      <c r="K14" s="114">
        <v>2561</v>
      </c>
      <c r="L14" s="423">
        <v>1812</v>
      </c>
      <c r="M14" s="424">
        <v>1709</v>
      </c>
    </row>
    <row r="15" spans="1:13" ht="11.1" customHeight="1" x14ac:dyDescent="0.2">
      <c r="A15" s="422" t="s">
        <v>387</v>
      </c>
      <c r="B15" s="115">
        <v>29145</v>
      </c>
      <c r="C15" s="114">
        <v>15647</v>
      </c>
      <c r="D15" s="114">
        <v>13498</v>
      </c>
      <c r="E15" s="114">
        <v>20052</v>
      </c>
      <c r="F15" s="114">
        <v>7872</v>
      </c>
      <c r="G15" s="114">
        <v>3282</v>
      </c>
      <c r="H15" s="114">
        <v>8881</v>
      </c>
      <c r="I15" s="115">
        <v>9635</v>
      </c>
      <c r="J15" s="114">
        <v>7068</v>
      </c>
      <c r="K15" s="114">
        <v>2567</v>
      </c>
      <c r="L15" s="423">
        <v>1849</v>
      </c>
      <c r="M15" s="424">
        <v>1507</v>
      </c>
    </row>
    <row r="16" spans="1:13" ht="11.1" customHeight="1" x14ac:dyDescent="0.2">
      <c r="A16" s="422" t="s">
        <v>388</v>
      </c>
      <c r="B16" s="115">
        <v>29857</v>
      </c>
      <c r="C16" s="114">
        <v>16054</v>
      </c>
      <c r="D16" s="114">
        <v>13803</v>
      </c>
      <c r="E16" s="114">
        <v>20649</v>
      </c>
      <c r="F16" s="114">
        <v>7975</v>
      </c>
      <c r="G16" s="114">
        <v>3667</v>
      </c>
      <c r="H16" s="114">
        <v>9107</v>
      </c>
      <c r="I16" s="115">
        <v>9548</v>
      </c>
      <c r="J16" s="114">
        <v>6869</v>
      </c>
      <c r="K16" s="114">
        <v>2679</v>
      </c>
      <c r="L16" s="423">
        <v>2613</v>
      </c>
      <c r="M16" s="424">
        <v>1973</v>
      </c>
    </row>
    <row r="17" spans="1:13" s="110" customFormat="1" ht="11.1" customHeight="1" x14ac:dyDescent="0.2">
      <c r="A17" s="422" t="s">
        <v>389</v>
      </c>
      <c r="B17" s="115">
        <v>29685</v>
      </c>
      <c r="C17" s="114">
        <v>15855</v>
      </c>
      <c r="D17" s="114">
        <v>13830</v>
      </c>
      <c r="E17" s="114">
        <v>21555</v>
      </c>
      <c r="F17" s="114">
        <v>8099</v>
      </c>
      <c r="G17" s="114">
        <v>3590</v>
      </c>
      <c r="H17" s="114">
        <v>9195</v>
      </c>
      <c r="I17" s="115">
        <v>9484</v>
      </c>
      <c r="J17" s="114">
        <v>6814</v>
      </c>
      <c r="K17" s="114">
        <v>2670</v>
      </c>
      <c r="L17" s="423">
        <v>1483</v>
      </c>
      <c r="M17" s="424">
        <v>1756</v>
      </c>
    </row>
    <row r="18" spans="1:13" ht="15" customHeight="1" x14ac:dyDescent="0.2">
      <c r="A18" s="422" t="s">
        <v>391</v>
      </c>
      <c r="B18" s="115">
        <v>29718</v>
      </c>
      <c r="C18" s="114">
        <v>15866</v>
      </c>
      <c r="D18" s="114">
        <v>13852</v>
      </c>
      <c r="E18" s="114">
        <v>21244</v>
      </c>
      <c r="F18" s="114">
        <v>8356</v>
      </c>
      <c r="G18" s="114">
        <v>3477</v>
      </c>
      <c r="H18" s="114">
        <v>9365</v>
      </c>
      <c r="I18" s="115">
        <v>9405</v>
      </c>
      <c r="J18" s="114">
        <v>6770</v>
      </c>
      <c r="K18" s="114">
        <v>2635</v>
      </c>
      <c r="L18" s="423">
        <v>1933</v>
      </c>
      <c r="M18" s="424">
        <v>1952</v>
      </c>
    </row>
    <row r="19" spans="1:13" ht="11.1" customHeight="1" x14ac:dyDescent="0.2">
      <c r="A19" s="422" t="s">
        <v>387</v>
      </c>
      <c r="B19" s="115">
        <v>29735</v>
      </c>
      <c r="C19" s="114">
        <v>15941</v>
      </c>
      <c r="D19" s="114">
        <v>13794</v>
      </c>
      <c r="E19" s="114">
        <v>21157</v>
      </c>
      <c r="F19" s="114">
        <v>8413</v>
      </c>
      <c r="G19" s="114">
        <v>3296</v>
      </c>
      <c r="H19" s="114">
        <v>9563</v>
      </c>
      <c r="I19" s="115">
        <v>9571</v>
      </c>
      <c r="J19" s="114">
        <v>6859</v>
      </c>
      <c r="K19" s="114">
        <v>2712</v>
      </c>
      <c r="L19" s="423">
        <v>1496</v>
      </c>
      <c r="M19" s="424">
        <v>1488</v>
      </c>
    </row>
    <row r="20" spans="1:13" ht="11.1" customHeight="1" x14ac:dyDescent="0.2">
      <c r="A20" s="422" t="s">
        <v>388</v>
      </c>
      <c r="B20" s="115">
        <v>30329</v>
      </c>
      <c r="C20" s="114">
        <v>16247</v>
      </c>
      <c r="D20" s="114">
        <v>14082</v>
      </c>
      <c r="E20" s="114">
        <v>21547</v>
      </c>
      <c r="F20" s="114">
        <v>8546</v>
      </c>
      <c r="G20" s="114">
        <v>3713</v>
      </c>
      <c r="H20" s="114">
        <v>9703</v>
      </c>
      <c r="I20" s="115">
        <v>9697</v>
      </c>
      <c r="J20" s="114">
        <v>6866</v>
      </c>
      <c r="K20" s="114">
        <v>2831</v>
      </c>
      <c r="L20" s="423">
        <v>2331</v>
      </c>
      <c r="M20" s="424">
        <v>1809</v>
      </c>
    </row>
    <row r="21" spans="1:13" s="110" customFormat="1" ht="11.1" customHeight="1" x14ac:dyDescent="0.2">
      <c r="A21" s="422" t="s">
        <v>389</v>
      </c>
      <c r="B21" s="115">
        <v>30074</v>
      </c>
      <c r="C21" s="114">
        <v>15955</v>
      </c>
      <c r="D21" s="114">
        <v>14119</v>
      </c>
      <c r="E21" s="114">
        <v>21470</v>
      </c>
      <c r="F21" s="114">
        <v>8574</v>
      </c>
      <c r="G21" s="114">
        <v>3613</v>
      </c>
      <c r="H21" s="114">
        <v>9779</v>
      </c>
      <c r="I21" s="115">
        <v>9598</v>
      </c>
      <c r="J21" s="114">
        <v>6749</v>
      </c>
      <c r="K21" s="114">
        <v>2849</v>
      </c>
      <c r="L21" s="423">
        <v>1257</v>
      </c>
      <c r="M21" s="424">
        <v>1561</v>
      </c>
    </row>
    <row r="22" spans="1:13" ht="15" customHeight="1" x14ac:dyDescent="0.2">
      <c r="A22" s="422" t="s">
        <v>392</v>
      </c>
      <c r="B22" s="115">
        <v>29882</v>
      </c>
      <c r="C22" s="114">
        <v>15830</v>
      </c>
      <c r="D22" s="114">
        <v>14052</v>
      </c>
      <c r="E22" s="114">
        <v>21194</v>
      </c>
      <c r="F22" s="114">
        <v>8528</v>
      </c>
      <c r="G22" s="114">
        <v>3459</v>
      </c>
      <c r="H22" s="114">
        <v>9841</v>
      </c>
      <c r="I22" s="115">
        <v>9485</v>
      </c>
      <c r="J22" s="114">
        <v>6686</v>
      </c>
      <c r="K22" s="114">
        <v>2799</v>
      </c>
      <c r="L22" s="423">
        <v>1647</v>
      </c>
      <c r="M22" s="424">
        <v>1890</v>
      </c>
    </row>
    <row r="23" spans="1:13" ht="11.1" customHeight="1" x14ac:dyDescent="0.2">
      <c r="A23" s="422" t="s">
        <v>387</v>
      </c>
      <c r="B23" s="115">
        <v>30047</v>
      </c>
      <c r="C23" s="114">
        <v>16056</v>
      </c>
      <c r="D23" s="114">
        <v>13991</v>
      </c>
      <c r="E23" s="114">
        <v>21262</v>
      </c>
      <c r="F23" s="114">
        <v>8582</v>
      </c>
      <c r="G23" s="114">
        <v>3340</v>
      </c>
      <c r="H23" s="114">
        <v>10032</v>
      </c>
      <c r="I23" s="115">
        <v>9558</v>
      </c>
      <c r="J23" s="114">
        <v>6757</v>
      </c>
      <c r="K23" s="114">
        <v>2801</v>
      </c>
      <c r="L23" s="423">
        <v>1615</v>
      </c>
      <c r="M23" s="424">
        <v>1471</v>
      </c>
    </row>
    <row r="24" spans="1:13" ht="11.1" customHeight="1" x14ac:dyDescent="0.2">
      <c r="A24" s="422" t="s">
        <v>388</v>
      </c>
      <c r="B24" s="115">
        <v>30601</v>
      </c>
      <c r="C24" s="114">
        <v>16340</v>
      </c>
      <c r="D24" s="114">
        <v>14261</v>
      </c>
      <c r="E24" s="114">
        <v>20569</v>
      </c>
      <c r="F24" s="114">
        <v>8622</v>
      </c>
      <c r="G24" s="114">
        <v>3701</v>
      </c>
      <c r="H24" s="114">
        <v>10164</v>
      </c>
      <c r="I24" s="115">
        <v>9679</v>
      </c>
      <c r="J24" s="114">
        <v>6762</v>
      </c>
      <c r="K24" s="114">
        <v>2917</v>
      </c>
      <c r="L24" s="423">
        <v>2613</v>
      </c>
      <c r="M24" s="424">
        <v>2177</v>
      </c>
    </row>
    <row r="25" spans="1:13" s="110" customFormat="1" ht="11.1" customHeight="1" x14ac:dyDescent="0.2">
      <c r="A25" s="422" t="s">
        <v>389</v>
      </c>
      <c r="B25" s="115">
        <v>30353</v>
      </c>
      <c r="C25" s="114">
        <v>16100</v>
      </c>
      <c r="D25" s="114">
        <v>14253</v>
      </c>
      <c r="E25" s="114">
        <v>20317</v>
      </c>
      <c r="F25" s="114">
        <v>8617</v>
      </c>
      <c r="G25" s="114">
        <v>3592</v>
      </c>
      <c r="H25" s="114">
        <v>10244</v>
      </c>
      <c r="I25" s="115">
        <v>9664</v>
      </c>
      <c r="J25" s="114">
        <v>6746</v>
      </c>
      <c r="K25" s="114">
        <v>2918</v>
      </c>
      <c r="L25" s="423">
        <v>1304</v>
      </c>
      <c r="M25" s="424">
        <v>1568</v>
      </c>
    </row>
    <row r="26" spans="1:13" ht="15" customHeight="1" x14ac:dyDescent="0.2">
      <c r="A26" s="422" t="s">
        <v>393</v>
      </c>
      <c r="B26" s="115">
        <v>30337</v>
      </c>
      <c r="C26" s="114">
        <v>16071</v>
      </c>
      <c r="D26" s="114">
        <v>14266</v>
      </c>
      <c r="E26" s="114">
        <v>20243</v>
      </c>
      <c r="F26" s="114">
        <v>8685</v>
      </c>
      <c r="G26" s="114">
        <v>3478</v>
      </c>
      <c r="H26" s="114">
        <v>10341</v>
      </c>
      <c r="I26" s="115">
        <v>10226</v>
      </c>
      <c r="J26" s="114">
        <v>7250</v>
      </c>
      <c r="K26" s="114">
        <v>2976</v>
      </c>
      <c r="L26" s="423">
        <v>1945</v>
      </c>
      <c r="M26" s="424">
        <v>1930</v>
      </c>
    </row>
    <row r="27" spans="1:13" ht="11.1" customHeight="1" x14ac:dyDescent="0.2">
      <c r="A27" s="422" t="s">
        <v>387</v>
      </c>
      <c r="B27" s="115">
        <v>30426</v>
      </c>
      <c r="C27" s="114">
        <v>16170</v>
      </c>
      <c r="D27" s="114">
        <v>14256</v>
      </c>
      <c r="E27" s="114">
        <v>20264</v>
      </c>
      <c r="F27" s="114">
        <v>8747</v>
      </c>
      <c r="G27" s="114">
        <v>3393</v>
      </c>
      <c r="H27" s="114">
        <v>10512</v>
      </c>
      <c r="I27" s="115">
        <v>10523</v>
      </c>
      <c r="J27" s="114">
        <v>7492</v>
      </c>
      <c r="K27" s="114">
        <v>3031</v>
      </c>
      <c r="L27" s="423">
        <v>1573</v>
      </c>
      <c r="M27" s="424">
        <v>1519</v>
      </c>
    </row>
    <row r="28" spans="1:13" ht="11.1" customHeight="1" x14ac:dyDescent="0.2">
      <c r="A28" s="422" t="s">
        <v>388</v>
      </c>
      <c r="B28" s="115">
        <v>30953</v>
      </c>
      <c r="C28" s="114">
        <v>16495</v>
      </c>
      <c r="D28" s="114">
        <v>14458</v>
      </c>
      <c r="E28" s="114">
        <v>21971</v>
      </c>
      <c r="F28" s="114">
        <v>8847</v>
      </c>
      <c r="G28" s="114">
        <v>3726</v>
      </c>
      <c r="H28" s="114">
        <v>10590</v>
      </c>
      <c r="I28" s="115">
        <v>10593</v>
      </c>
      <c r="J28" s="114">
        <v>7412</v>
      </c>
      <c r="K28" s="114">
        <v>3181</v>
      </c>
      <c r="L28" s="423">
        <v>2676</v>
      </c>
      <c r="M28" s="424">
        <v>2243</v>
      </c>
    </row>
    <row r="29" spans="1:13" s="110" customFormat="1" ht="11.1" customHeight="1" x14ac:dyDescent="0.2">
      <c r="A29" s="422" t="s">
        <v>389</v>
      </c>
      <c r="B29" s="115">
        <v>30774</v>
      </c>
      <c r="C29" s="114">
        <v>16289</v>
      </c>
      <c r="D29" s="114">
        <v>14485</v>
      </c>
      <c r="E29" s="114">
        <v>21885</v>
      </c>
      <c r="F29" s="114">
        <v>8865</v>
      </c>
      <c r="G29" s="114">
        <v>3615</v>
      </c>
      <c r="H29" s="114">
        <v>10622</v>
      </c>
      <c r="I29" s="115">
        <v>10602</v>
      </c>
      <c r="J29" s="114">
        <v>7428</v>
      </c>
      <c r="K29" s="114">
        <v>3174</v>
      </c>
      <c r="L29" s="423">
        <v>1527</v>
      </c>
      <c r="M29" s="424">
        <v>1702</v>
      </c>
    </row>
    <row r="30" spans="1:13" ht="15" customHeight="1" x14ac:dyDescent="0.2">
      <c r="A30" s="422" t="s">
        <v>394</v>
      </c>
      <c r="B30" s="115">
        <v>30953</v>
      </c>
      <c r="C30" s="114">
        <v>16321</v>
      </c>
      <c r="D30" s="114">
        <v>14632</v>
      </c>
      <c r="E30" s="114">
        <v>21837</v>
      </c>
      <c r="F30" s="114">
        <v>9100</v>
      </c>
      <c r="G30" s="114">
        <v>3531</v>
      </c>
      <c r="H30" s="114">
        <v>10766</v>
      </c>
      <c r="I30" s="115">
        <v>10271</v>
      </c>
      <c r="J30" s="114">
        <v>7174</v>
      </c>
      <c r="K30" s="114">
        <v>3097</v>
      </c>
      <c r="L30" s="423">
        <v>2140</v>
      </c>
      <c r="M30" s="424">
        <v>1965</v>
      </c>
    </row>
    <row r="31" spans="1:13" ht="11.1" customHeight="1" x14ac:dyDescent="0.2">
      <c r="A31" s="422" t="s">
        <v>387</v>
      </c>
      <c r="B31" s="115">
        <v>31038</v>
      </c>
      <c r="C31" s="114">
        <v>16355</v>
      </c>
      <c r="D31" s="114">
        <v>14683</v>
      </c>
      <c r="E31" s="114">
        <v>21789</v>
      </c>
      <c r="F31" s="114">
        <v>9234</v>
      </c>
      <c r="G31" s="114">
        <v>3400</v>
      </c>
      <c r="H31" s="114">
        <v>10878</v>
      </c>
      <c r="I31" s="115">
        <v>10381</v>
      </c>
      <c r="J31" s="114">
        <v>7179</v>
      </c>
      <c r="K31" s="114">
        <v>3202</v>
      </c>
      <c r="L31" s="423">
        <v>2045</v>
      </c>
      <c r="M31" s="424">
        <v>1954</v>
      </c>
    </row>
    <row r="32" spans="1:13" ht="11.1" customHeight="1" x14ac:dyDescent="0.2">
      <c r="A32" s="422" t="s">
        <v>388</v>
      </c>
      <c r="B32" s="115">
        <v>31532</v>
      </c>
      <c r="C32" s="114">
        <v>16674</v>
      </c>
      <c r="D32" s="114">
        <v>14858</v>
      </c>
      <c r="E32" s="114">
        <v>22161</v>
      </c>
      <c r="F32" s="114">
        <v>9363</v>
      </c>
      <c r="G32" s="114">
        <v>3813</v>
      </c>
      <c r="H32" s="114">
        <v>10969</v>
      </c>
      <c r="I32" s="115">
        <v>10379</v>
      </c>
      <c r="J32" s="114">
        <v>7081</v>
      </c>
      <c r="K32" s="114">
        <v>3298</v>
      </c>
      <c r="L32" s="423">
        <v>2760</v>
      </c>
      <c r="M32" s="424">
        <v>2325</v>
      </c>
    </row>
    <row r="33" spans="1:13" s="110" customFormat="1" ht="11.1" customHeight="1" x14ac:dyDescent="0.2">
      <c r="A33" s="422" t="s">
        <v>389</v>
      </c>
      <c r="B33" s="115">
        <v>31311</v>
      </c>
      <c r="C33" s="114">
        <v>16480</v>
      </c>
      <c r="D33" s="114">
        <v>14831</v>
      </c>
      <c r="E33" s="114">
        <v>21940</v>
      </c>
      <c r="F33" s="114">
        <v>9366</v>
      </c>
      <c r="G33" s="114">
        <v>3664</v>
      </c>
      <c r="H33" s="114">
        <v>11018</v>
      </c>
      <c r="I33" s="115">
        <v>10291</v>
      </c>
      <c r="J33" s="114">
        <v>7037</v>
      </c>
      <c r="K33" s="114">
        <v>3254</v>
      </c>
      <c r="L33" s="423">
        <v>1470</v>
      </c>
      <c r="M33" s="424">
        <v>1715</v>
      </c>
    </row>
    <row r="34" spans="1:13" ht="15" customHeight="1" x14ac:dyDescent="0.2">
      <c r="A34" s="422" t="s">
        <v>395</v>
      </c>
      <c r="B34" s="115">
        <v>31144</v>
      </c>
      <c r="C34" s="114">
        <v>16381</v>
      </c>
      <c r="D34" s="114">
        <v>14763</v>
      </c>
      <c r="E34" s="114">
        <v>21697</v>
      </c>
      <c r="F34" s="114">
        <v>9444</v>
      </c>
      <c r="G34" s="114">
        <v>3473</v>
      </c>
      <c r="H34" s="114">
        <v>11100</v>
      </c>
      <c r="I34" s="115">
        <v>10250</v>
      </c>
      <c r="J34" s="114">
        <v>6993</v>
      </c>
      <c r="K34" s="114">
        <v>3257</v>
      </c>
      <c r="L34" s="423">
        <v>1938</v>
      </c>
      <c r="M34" s="424">
        <v>1971</v>
      </c>
    </row>
    <row r="35" spans="1:13" ht="11.1" customHeight="1" x14ac:dyDescent="0.2">
      <c r="A35" s="422" t="s">
        <v>387</v>
      </c>
      <c r="B35" s="115">
        <v>31324</v>
      </c>
      <c r="C35" s="114">
        <v>16538</v>
      </c>
      <c r="D35" s="114">
        <v>14786</v>
      </c>
      <c r="E35" s="114">
        <v>21745</v>
      </c>
      <c r="F35" s="114">
        <v>9578</v>
      </c>
      <c r="G35" s="114">
        <v>3366</v>
      </c>
      <c r="H35" s="114">
        <v>11244</v>
      </c>
      <c r="I35" s="115">
        <v>10491</v>
      </c>
      <c r="J35" s="114">
        <v>7143</v>
      </c>
      <c r="K35" s="114">
        <v>3348</v>
      </c>
      <c r="L35" s="423">
        <v>1826</v>
      </c>
      <c r="M35" s="424">
        <v>1641</v>
      </c>
    </row>
    <row r="36" spans="1:13" ht="11.1" customHeight="1" x14ac:dyDescent="0.2">
      <c r="A36" s="422" t="s">
        <v>388</v>
      </c>
      <c r="B36" s="115">
        <v>31824</v>
      </c>
      <c r="C36" s="114">
        <v>16824</v>
      </c>
      <c r="D36" s="114">
        <v>15000</v>
      </c>
      <c r="E36" s="114">
        <v>22218</v>
      </c>
      <c r="F36" s="114">
        <v>9606</v>
      </c>
      <c r="G36" s="114">
        <v>3746</v>
      </c>
      <c r="H36" s="114">
        <v>11355</v>
      </c>
      <c r="I36" s="115">
        <v>10604</v>
      </c>
      <c r="J36" s="114">
        <v>7110</v>
      </c>
      <c r="K36" s="114">
        <v>3494</v>
      </c>
      <c r="L36" s="423">
        <v>2576</v>
      </c>
      <c r="M36" s="424">
        <v>2185</v>
      </c>
    </row>
    <row r="37" spans="1:13" s="110" customFormat="1" ht="11.1" customHeight="1" x14ac:dyDescent="0.2">
      <c r="A37" s="422" t="s">
        <v>389</v>
      </c>
      <c r="B37" s="115">
        <v>31700</v>
      </c>
      <c r="C37" s="114">
        <v>16722</v>
      </c>
      <c r="D37" s="114">
        <v>14978</v>
      </c>
      <c r="E37" s="114">
        <v>22044</v>
      </c>
      <c r="F37" s="114">
        <v>9656</v>
      </c>
      <c r="G37" s="114">
        <v>3659</v>
      </c>
      <c r="H37" s="114">
        <v>11375</v>
      </c>
      <c r="I37" s="115">
        <v>10600</v>
      </c>
      <c r="J37" s="114">
        <v>7135</v>
      </c>
      <c r="K37" s="114">
        <v>3465</v>
      </c>
      <c r="L37" s="423">
        <v>1461</v>
      </c>
      <c r="M37" s="424">
        <v>1589</v>
      </c>
    </row>
    <row r="38" spans="1:13" ht="15" customHeight="1" x14ac:dyDescent="0.2">
      <c r="A38" s="425" t="s">
        <v>396</v>
      </c>
      <c r="B38" s="115">
        <v>31715</v>
      </c>
      <c r="C38" s="114">
        <v>16759</v>
      </c>
      <c r="D38" s="114">
        <v>14956</v>
      </c>
      <c r="E38" s="114">
        <v>21925</v>
      </c>
      <c r="F38" s="114">
        <v>9790</v>
      </c>
      <c r="G38" s="114">
        <v>3518</v>
      </c>
      <c r="H38" s="114">
        <v>11464</v>
      </c>
      <c r="I38" s="115">
        <v>10484</v>
      </c>
      <c r="J38" s="114">
        <v>7051</v>
      </c>
      <c r="K38" s="114">
        <v>3433</v>
      </c>
      <c r="L38" s="423">
        <v>1895</v>
      </c>
      <c r="M38" s="424">
        <v>1857</v>
      </c>
    </row>
    <row r="39" spans="1:13" ht="11.1" customHeight="1" x14ac:dyDescent="0.2">
      <c r="A39" s="422" t="s">
        <v>387</v>
      </c>
      <c r="B39" s="115">
        <v>31773</v>
      </c>
      <c r="C39" s="114">
        <v>16869</v>
      </c>
      <c r="D39" s="114">
        <v>14904</v>
      </c>
      <c r="E39" s="114">
        <v>21918</v>
      </c>
      <c r="F39" s="114">
        <v>9855</v>
      </c>
      <c r="G39" s="114">
        <v>3390</v>
      </c>
      <c r="H39" s="114">
        <v>11616</v>
      </c>
      <c r="I39" s="115">
        <v>10711</v>
      </c>
      <c r="J39" s="114">
        <v>7147</v>
      </c>
      <c r="K39" s="114">
        <v>3564</v>
      </c>
      <c r="L39" s="423">
        <v>1810</v>
      </c>
      <c r="M39" s="424">
        <v>1785</v>
      </c>
    </row>
    <row r="40" spans="1:13" ht="11.1" customHeight="1" x14ac:dyDescent="0.2">
      <c r="A40" s="425" t="s">
        <v>388</v>
      </c>
      <c r="B40" s="115">
        <v>32296</v>
      </c>
      <c r="C40" s="114">
        <v>17133</v>
      </c>
      <c r="D40" s="114">
        <v>15163</v>
      </c>
      <c r="E40" s="114">
        <v>22254</v>
      </c>
      <c r="F40" s="114">
        <v>10042</v>
      </c>
      <c r="G40" s="114">
        <v>3745</v>
      </c>
      <c r="H40" s="114">
        <v>11694</v>
      </c>
      <c r="I40" s="115">
        <v>10737</v>
      </c>
      <c r="J40" s="114">
        <v>7057</v>
      </c>
      <c r="K40" s="114">
        <v>3680</v>
      </c>
      <c r="L40" s="423">
        <v>2770</v>
      </c>
      <c r="M40" s="424">
        <v>2387</v>
      </c>
    </row>
    <row r="41" spans="1:13" s="110" customFormat="1" ht="11.1" customHeight="1" x14ac:dyDescent="0.2">
      <c r="A41" s="422" t="s">
        <v>389</v>
      </c>
      <c r="B41" s="115">
        <v>32112</v>
      </c>
      <c r="C41" s="114">
        <v>16971</v>
      </c>
      <c r="D41" s="114">
        <v>15141</v>
      </c>
      <c r="E41" s="114">
        <v>22064</v>
      </c>
      <c r="F41" s="114">
        <v>10048</v>
      </c>
      <c r="G41" s="114">
        <v>3693</v>
      </c>
      <c r="H41" s="114">
        <v>11661</v>
      </c>
      <c r="I41" s="115">
        <v>10689</v>
      </c>
      <c r="J41" s="114">
        <v>7006</v>
      </c>
      <c r="K41" s="114">
        <v>3683</v>
      </c>
      <c r="L41" s="423">
        <v>1588</v>
      </c>
      <c r="M41" s="424">
        <v>1793</v>
      </c>
    </row>
    <row r="42" spans="1:13" ht="15" customHeight="1" x14ac:dyDescent="0.2">
      <c r="A42" s="422" t="s">
        <v>397</v>
      </c>
      <c r="B42" s="115">
        <v>32055</v>
      </c>
      <c r="C42" s="114">
        <v>16960</v>
      </c>
      <c r="D42" s="114">
        <v>15095</v>
      </c>
      <c r="E42" s="114">
        <v>22016</v>
      </c>
      <c r="F42" s="114">
        <v>10039</v>
      </c>
      <c r="G42" s="114">
        <v>3542</v>
      </c>
      <c r="H42" s="114">
        <v>11738</v>
      </c>
      <c r="I42" s="115">
        <v>10605</v>
      </c>
      <c r="J42" s="114">
        <v>6985</v>
      </c>
      <c r="K42" s="114">
        <v>3620</v>
      </c>
      <c r="L42" s="423">
        <v>2123</v>
      </c>
      <c r="M42" s="424">
        <v>2188</v>
      </c>
    </row>
    <row r="43" spans="1:13" ht="11.1" customHeight="1" x14ac:dyDescent="0.2">
      <c r="A43" s="422" t="s">
        <v>387</v>
      </c>
      <c r="B43" s="115">
        <v>32206</v>
      </c>
      <c r="C43" s="114">
        <v>17107</v>
      </c>
      <c r="D43" s="114">
        <v>15099</v>
      </c>
      <c r="E43" s="114">
        <v>22082</v>
      </c>
      <c r="F43" s="114">
        <v>10124</v>
      </c>
      <c r="G43" s="114">
        <v>3420</v>
      </c>
      <c r="H43" s="114">
        <v>11901</v>
      </c>
      <c r="I43" s="115">
        <v>10830</v>
      </c>
      <c r="J43" s="114">
        <v>7118</v>
      </c>
      <c r="K43" s="114">
        <v>3712</v>
      </c>
      <c r="L43" s="423">
        <v>1964</v>
      </c>
      <c r="M43" s="424">
        <v>1911</v>
      </c>
    </row>
    <row r="44" spans="1:13" ht="11.1" customHeight="1" x14ac:dyDescent="0.2">
      <c r="A44" s="422" t="s">
        <v>388</v>
      </c>
      <c r="B44" s="115">
        <v>32711</v>
      </c>
      <c r="C44" s="114">
        <v>17372</v>
      </c>
      <c r="D44" s="114">
        <v>15339</v>
      </c>
      <c r="E44" s="114">
        <v>22468</v>
      </c>
      <c r="F44" s="114">
        <v>10243</v>
      </c>
      <c r="G44" s="114">
        <v>3781</v>
      </c>
      <c r="H44" s="114">
        <v>11962</v>
      </c>
      <c r="I44" s="115">
        <v>10762</v>
      </c>
      <c r="J44" s="114">
        <v>7012</v>
      </c>
      <c r="K44" s="114">
        <v>3750</v>
      </c>
      <c r="L44" s="423">
        <v>2762</v>
      </c>
      <c r="M44" s="424">
        <v>2256</v>
      </c>
    </row>
    <row r="45" spans="1:13" s="110" customFormat="1" ht="11.1" customHeight="1" x14ac:dyDescent="0.2">
      <c r="A45" s="422" t="s">
        <v>389</v>
      </c>
      <c r="B45" s="115">
        <v>32703</v>
      </c>
      <c r="C45" s="114">
        <v>17326</v>
      </c>
      <c r="D45" s="114">
        <v>15377</v>
      </c>
      <c r="E45" s="114">
        <v>22435</v>
      </c>
      <c r="F45" s="114">
        <v>10268</v>
      </c>
      <c r="G45" s="114">
        <v>3712</v>
      </c>
      <c r="H45" s="114">
        <v>12021</v>
      </c>
      <c r="I45" s="115">
        <v>10639</v>
      </c>
      <c r="J45" s="114">
        <v>6942</v>
      </c>
      <c r="K45" s="114">
        <v>3697</v>
      </c>
      <c r="L45" s="423">
        <v>1751</v>
      </c>
      <c r="M45" s="424">
        <v>1808</v>
      </c>
    </row>
    <row r="46" spans="1:13" ht="15" customHeight="1" x14ac:dyDescent="0.2">
      <c r="A46" s="422" t="s">
        <v>398</v>
      </c>
      <c r="B46" s="115">
        <v>32520</v>
      </c>
      <c r="C46" s="114">
        <v>17174</v>
      </c>
      <c r="D46" s="114">
        <v>15346</v>
      </c>
      <c r="E46" s="114">
        <v>22230</v>
      </c>
      <c r="F46" s="114">
        <v>10290</v>
      </c>
      <c r="G46" s="114">
        <v>3585</v>
      </c>
      <c r="H46" s="114">
        <v>12055</v>
      </c>
      <c r="I46" s="115">
        <v>10580</v>
      </c>
      <c r="J46" s="114">
        <v>6905</v>
      </c>
      <c r="K46" s="114">
        <v>3675</v>
      </c>
      <c r="L46" s="423">
        <v>1976</v>
      </c>
      <c r="M46" s="424">
        <v>2172</v>
      </c>
    </row>
    <row r="47" spans="1:13" ht="11.1" customHeight="1" x14ac:dyDescent="0.2">
      <c r="A47" s="422" t="s">
        <v>387</v>
      </c>
      <c r="B47" s="115">
        <v>32499</v>
      </c>
      <c r="C47" s="114">
        <v>17151</v>
      </c>
      <c r="D47" s="114">
        <v>15348</v>
      </c>
      <c r="E47" s="114">
        <v>22081</v>
      </c>
      <c r="F47" s="114">
        <v>10418</v>
      </c>
      <c r="G47" s="114">
        <v>3477</v>
      </c>
      <c r="H47" s="114">
        <v>12152</v>
      </c>
      <c r="I47" s="115">
        <v>10466</v>
      </c>
      <c r="J47" s="114">
        <v>6793</v>
      </c>
      <c r="K47" s="114">
        <v>3673</v>
      </c>
      <c r="L47" s="423">
        <v>2022</v>
      </c>
      <c r="M47" s="424">
        <v>2004</v>
      </c>
    </row>
    <row r="48" spans="1:13" ht="11.1" customHeight="1" x14ac:dyDescent="0.2">
      <c r="A48" s="422" t="s">
        <v>388</v>
      </c>
      <c r="B48" s="115">
        <v>33068</v>
      </c>
      <c r="C48" s="114">
        <v>17488</v>
      </c>
      <c r="D48" s="114">
        <v>15580</v>
      </c>
      <c r="E48" s="114">
        <v>22553</v>
      </c>
      <c r="F48" s="114">
        <v>10515</v>
      </c>
      <c r="G48" s="114">
        <v>3810</v>
      </c>
      <c r="H48" s="114">
        <v>12274</v>
      </c>
      <c r="I48" s="115">
        <v>10365</v>
      </c>
      <c r="J48" s="114">
        <v>6571</v>
      </c>
      <c r="K48" s="114">
        <v>3794</v>
      </c>
      <c r="L48" s="423">
        <v>2654</v>
      </c>
      <c r="M48" s="424">
        <v>2221</v>
      </c>
    </row>
    <row r="49" spans="1:17" s="110" customFormat="1" ht="11.1" customHeight="1" x14ac:dyDescent="0.2">
      <c r="A49" s="422" t="s">
        <v>389</v>
      </c>
      <c r="B49" s="115">
        <v>32853</v>
      </c>
      <c r="C49" s="114">
        <v>17350</v>
      </c>
      <c r="D49" s="114">
        <v>15503</v>
      </c>
      <c r="E49" s="114">
        <v>22399</v>
      </c>
      <c r="F49" s="114">
        <v>10454</v>
      </c>
      <c r="G49" s="114">
        <v>3715</v>
      </c>
      <c r="H49" s="114">
        <v>12270</v>
      </c>
      <c r="I49" s="115">
        <v>10179</v>
      </c>
      <c r="J49" s="114">
        <v>6477</v>
      </c>
      <c r="K49" s="114">
        <v>3702</v>
      </c>
      <c r="L49" s="423">
        <v>1690</v>
      </c>
      <c r="M49" s="424">
        <v>1913</v>
      </c>
    </row>
    <row r="50" spans="1:17" ht="15" customHeight="1" x14ac:dyDescent="0.2">
      <c r="A50" s="422" t="s">
        <v>399</v>
      </c>
      <c r="B50" s="143">
        <v>32598</v>
      </c>
      <c r="C50" s="144">
        <v>17206</v>
      </c>
      <c r="D50" s="144">
        <v>15392</v>
      </c>
      <c r="E50" s="144">
        <v>22205</v>
      </c>
      <c r="F50" s="144">
        <v>10393</v>
      </c>
      <c r="G50" s="144">
        <v>3595</v>
      </c>
      <c r="H50" s="144">
        <v>12178</v>
      </c>
      <c r="I50" s="143">
        <v>9663</v>
      </c>
      <c r="J50" s="144">
        <v>6126</v>
      </c>
      <c r="K50" s="144">
        <v>3537</v>
      </c>
      <c r="L50" s="426">
        <v>2092</v>
      </c>
      <c r="M50" s="427">
        <v>2361</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400</v>
      </c>
      <c r="B52" s="659"/>
      <c r="C52" s="659"/>
      <c r="D52" s="659"/>
      <c r="E52" s="659"/>
      <c r="F52" s="659"/>
      <c r="G52" s="659"/>
      <c r="H52" s="659"/>
      <c r="I52" s="659"/>
      <c r="J52" s="659"/>
      <c r="K52" s="659"/>
      <c r="L52" s="659"/>
      <c r="M52" s="659"/>
    </row>
    <row r="53" spans="1:17" ht="38.1" customHeight="1" x14ac:dyDescent="0.2">
      <c r="A53" s="660" t="s">
        <v>401</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519</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402</v>
      </c>
    </row>
    <row r="3" spans="1:2" ht="15" x14ac:dyDescent="0.25">
      <c r="B3" s="447" t="s">
        <v>403</v>
      </c>
    </row>
    <row r="5" spans="1:2" ht="29.25" customHeight="1" x14ac:dyDescent="0.2">
      <c r="B5" s="448" t="s">
        <v>404</v>
      </c>
    </row>
    <row r="6" spans="1:2" ht="9.9499999999999993" customHeight="1" x14ac:dyDescent="0.2">
      <c r="B6" s="448"/>
    </row>
    <row r="7" spans="1:2" ht="73.5" customHeight="1" x14ac:dyDescent="0.2">
      <c r="B7" s="448" t="s">
        <v>405</v>
      </c>
    </row>
    <row r="8" spans="1:2" ht="9.9499999999999993" customHeight="1" x14ac:dyDescent="0.2">
      <c r="B8" s="448"/>
    </row>
    <row r="9" spans="1:2" ht="50.25" customHeight="1" x14ac:dyDescent="0.2">
      <c r="B9" s="448" t="s">
        <v>406</v>
      </c>
    </row>
    <row r="10" spans="1:2" ht="9.9499999999999993" customHeight="1" x14ac:dyDescent="0.2">
      <c r="B10" s="448"/>
    </row>
    <row r="11" spans="1:2" ht="79.5" customHeight="1" x14ac:dyDescent="0.2">
      <c r="B11" s="448" t="s">
        <v>407</v>
      </c>
    </row>
    <row r="12" spans="1:2" ht="9.9499999999999993" customHeight="1" x14ac:dyDescent="0.2">
      <c r="B12" s="448"/>
    </row>
    <row r="13" spans="1:2" ht="48.75" customHeight="1" x14ac:dyDescent="0.2">
      <c r="B13" s="448" t="s">
        <v>408</v>
      </c>
    </row>
    <row r="14" spans="1:2" ht="9.9499999999999993" customHeight="1" x14ac:dyDescent="0.2">
      <c r="B14" s="448"/>
    </row>
    <row r="15" spans="1:2" ht="33" customHeight="1" x14ac:dyDescent="0.2">
      <c r="B15" s="448" t="s">
        <v>409</v>
      </c>
    </row>
    <row r="16" spans="1:2" ht="9.9499999999999993" customHeight="1" x14ac:dyDescent="0.2">
      <c r="B16" s="448"/>
    </row>
    <row r="17" spans="2:2" ht="105" customHeight="1" x14ac:dyDescent="0.2">
      <c r="B17" s="448" t="s">
        <v>410</v>
      </c>
    </row>
    <row r="18" spans="2:2" ht="9.9499999999999993" customHeight="1" x14ac:dyDescent="0.2">
      <c r="B18" s="448"/>
    </row>
    <row r="19" spans="2:2" ht="13.5" customHeight="1" x14ac:dyDescent="0.2">
      <c r="B19" s="449" t="s">
        <v>411</v>
      </c>
    </row>
    <row r="20" spans="2:2" ht="40.5" customHeight="1" x14ac:dyDescent="0.2">
      <c r="B20" s="450" t="s">
        <v>412</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402</v>
      </c>
    </row>
    <row r="3" spans="1:2" ht="24.95" customHeight="1" x14ac:dyDescent="0.2">
      <c r="A3" s="455"/>
      <c r="B3" s="456" t="s">
        <v>413</v>
      </c>
    </row>
    <row r="4" spans="1:2" s="446" customFormat="1" ht="12" x14ac:dyDescent="0.2"/>
    <row r="5" spans="1:2" s="446" customFormat="1" ht="139.5" customHeight="1" x14ac:dyDescent="0.2">
      <c r="B5" s="448" t="s">
        <v>414</v>
      </c>
    </row>
    <row r="6" spans="1:2" s="446" customFormat="1" ht="9.9499999999999993" customHeight="1" x14ac:dyDescent="0.2">
      <c r="B6" s="448"/>
    </row>
    <row r="7" spans="1:2" s="446" customFormat="1" ht="222.75" customHeight="1" x14ac:dyDescent="0.2">
      <c r="B7" s="448" t="s">
        <v>415</v>
      </c>
    </row>
    <row r="8" spans="1:2" s="446" customFormat="1" ht="9.9499999999999993" customHeight="1" x14ac:dyDescent="0.2">
      <c r="B8" s="448"/>
    </row>
    <row r="9" spans="1:2" s="446" customFormat="1" ht="61.5" customHeight="1" x14ac:dyDescent="0.2">
      <c r="B9" s="457" t="s">
        <v>416</v>
      </c>
    </row>
    <row r="10" spans="1:2" s="446" customFormat="1" ht="9.9499999999999993" customHeight="1" x14ac:dyDescent="0.2">
      <c r="B10" s="448"/>
    </row>
    <row r="11" spans="1:2" s="446" customFormat="1" ht="152.25" customHeight="1" x14ac:dyDescent="0.2">
      <c r="B11" s="448" t="s">
        <v>417</v>
      </c>
    </row>
    <row r="12" spans="1:2" s="446" customFormat="1" ht="9.9499999999999993" customHeight="1" x14ac:dyDescent="0.2">
      <c r="B12" s="448"/>
    </row>
    <row r="13" spans="1:2" s="446" customFormat="1" ht="96" customHeight="1" x14ac:dyDescent="0.2">
      <c r="B13" s="448" t="s">
        <v>418</v>
      </c>
    </row>
    <row r="14" spans="1:2" s="446" customFormat="1" ht="9.9499999999999993" customHeight="1" x14ac:dyDescent="0.2">
      <c r="B14" s="448"/>
    </row>
    <row r="15" spans="1:2" s="446" customFormat="1" ht="176.25" customHeight="1" x14ac:dyDescent="0.2">
      <c r="B15" s="457" t="s">
        <v>419</v>
      </c>
    </row>
    <row r="16" spans="1:2" s="446" customFormat="1" ht="9.9499999999999993" customHeight="1" x14ac:dyDescent="0.2">
      <c r="B16" s="448"/>
    </row>
    <row r="17" spans="1:6" s="446" customFormat="1" ht="26.25" customHeight="1" x14ac:dyDescent="0.2">
      <c r="B17" s="449" t="s">
        <v>420</v>
      </c>
    </row>
    <row r="18" spans="1:6" s="446" customFormat="1" ht="37.5" customHeight="1" x14ac:dyDescent="0.2">
      <c r="B18" s="450" t="s">
        <v>421</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422</v>
      </c>
    </row>
    <row r="3" spans="1:5" ht="24.95" customHeight="1" x14ac:dyDescent="0.2">
      <c r="A3" s="466"/>
      <c r="B3" s="467" t="s">
        <v>423</v>
      </c>
    </row>
    <row r="4" spans="1:5" ht="24.75" customHeight="1" x14ac:dyDescent="0.2">
      <c r="A4" s="466"/>
      <c r="B4" s="468"/>
    </row>
    <row r="5" spans="1:5" s="471" customFormat="1" ht="60" x14ac:dyDescent="0.2">
      <c r="A5" s="469"/>
      <c r="B5" s="470" t="s">
        <v>424</v>
      </c>
      <c r="C5" s="469"/>
      <c r="D5" s="469"/>
      <c r="E5" s="469"/>
    </row>
    <row r="6" spans="1:5" s="471" customFormat="1" ht="10.15" customHeight="1" x14ac:dyDescent="0.2">
      <c r="A6" s="469"/>
      <c r="B6" s="470"/>
      <c r="C6" s="469"/>
      <c r="D6" s="469"/>
      <c r="E6" s="469"/>
    </row>
    <row r="7" spans="1:5" ht="96" x14ac:dyDescent="0.2">
      <c r="A7" s="466"/>
      <c r="B7" s="470" t="s">
        <v>425</v>
      </c>
      <c r="C7" s="466"/>
      <c r="D7" s="466"/>
      <c r="E7" s="466"/>
    </row>
    <row r="8" spans="1:5" ht="10.15" customHeight="1" x14ac:dyDescent="0.2">
      <c r="A8" s="466"/>
      <c r="B8" s="466"/>
      <c r="C8" s="466"/>
      <c r="D8" s="466"/>
      <c r="E8" s="466"/>
    </row>
    <row r="9" spans="1:5" ht="204" x14ac:dyDescent="0.2">
      <c r="A9" s="466"/>
      <c r="B9" s="470" t="s">
        <v>426</v>
      </c>
      <c r="C9" s="466"/>
      <c r="D9" s="466"/>
      <c r="E9" s="466"/>
    </row>
    <row r="10" spans="1:5" ht="10.15" customHeight="1" x14ac:dyDescent="0.2">
      <c r="A10" s="466"/>
      <c r="B10" s="472"/>
      <c r="C10" s="466"/>
      <c r="D10" s="466"/>
      <c r="E10" s="466"/>
    </row>
    <row r="11" spans="1:5" ht="36" x14ac:dyDescent="0.2">
      <c r="A11" s="466"/>
      <c r="B11" s="470" t="s">
        <v>427</v>
      </c>
      <c r="C11" s="466"/>
      <c r="D11" s="466"/>
      <c r="E11" s="466"/>
    </row>
    <row r="12" spans="1:5" ht="9" customHeight="1" x14ac:dyDescent="0.2">
      <c r="A12" s="466"/>
      <c r="B12" s="472"/>
      <c r="C12" s="466"/>
      <c r="D12" s="466"/>
      <c r="E12" s="466"/>
    </row>
    <row r="13" spans="1:5" ht="96" x14ac:dyDescent="0.2">
      <c r="A13" s="466"/>
      <c r="B13" s="470" t="s">
        <v>428</v>
      </c>
      <c r="C13" s="466"/>
      <c r="D13" s="466"/>
      <c r="E13" s="466"/>
    </row>
    <row r="14" spans="1:5" ht="9" customHeight="1" x14ac:dyDescent="0.2">
      <c r="A14" s="466"/>
      <c r="B14" s="472"/>
      <c r="C14" s="466"/>
      <c r="D14" s="466"/>
      <c r="E14" s="466"/>
    </row>
    <row r="15" spans="1:5" ht="96" x14ac:dyDescent="0.2">
      <c r="A15" s="466"/>
      <c r="B15" s="470" t="s">
        <v>429</v>
      </c>
      <c r="C15" s="466"/>
      <c r="D15" s="466"/>
      <c r="E15" s="466"/>
    </row>
    <row r="16" spans="1:5" ht="9" customHeight="1" x14ac:dyDescent="0.2">
      <c r="A16" s="466"/>
      <c r="B16" s="472"/>
      <c r="C16" s="466"/>
      <c r="D16" s="466"/>
      <c r="E16" s="466"/>
    </row>
    <row r="17" spans="1:8" ht="120" x14ac:dyDescent="0.2">
      <c r="A17" s="466"/>
      <c r="B17" s="470" t="s">
        <v>430</v>
      </c>
      <c r="C17" s="466"/>
      <c r="D17" s="466"/>
      <c r="E17" s="466"/>
    </row>
    <row r="18" spans="1:8" ht="9" customHeight="1" x14ac:dyDescent="0.2">
      <c r="A18" s="466"/>
      <c r="B18" s="472"/>
      <c r="C18" s="466"/>
      <c r="D18" s="466"/>
      <c r="E18" s="466"/>
    </row>
    <row r="19" spans="1:8" ht="168" x14ac:dyDescent="0.2">
      <c r="A19" s="466"/>
      <c r="B19" s="470" t="s">
        <v>431</v>
      </c>
      <c r="C19" s="466"/>
      <c r="D19" s="466"/>
      <c r="E19" s="466"/>
    </row>
    <row r="20" spans="1:8" ht="9" customHeight="1" x14ac:dyDescent="0.2">
      <c r="A20" s="466"/>
      <c r="B20" s="472"/>
      <c r="C20" s="466"/>
      <c r="D20" s="466"/>
      <c r="E20" s="466"/>
    </row>
    <row r="21" spans="1:8" ht="24" x14ac:dyDescent="0.2">
      <c r="A21" s="466"/>
      <c r="B21" s="470" t="s">
        <v>432</v>
      </c>
      <c r="C21" s="466"/>
      <c r="D21" s="466"/>
      <c r="E21" s="466"/>
    </row>
    <row r="22" spans="1:8" ht="9" customHeight="1" x14ac:dyDescent="0.2">
      <c r="A22" s="466"/>
      <c r="B22" s="472"/>
      <c r="C22" s="466"/>
      <c r="D22" s="466"/>
      <c r="E22" s="466"/>
    </row>
    <row r="23" spans="1:8" ht="96" x14ac:dyDescent="0.2">
      <c r="A23" s="466"/>
      <c r="B23" s="470" t="s">
        <v>433</v>
      </c>
      <c r="C23" s="466"/>
      <c r="D23" s="466"/>
      <c r="E23" s="466"/>
    </row>
    <row r="24" spans="1:8" ht="9" customHeight="1" x14ac:dyDescent="0.2">
      <c r="A24" s="466"/>
      <c r="B24" s="472"/>
      <c r="C24" s="466"/>
      <c r="D24" s="466"/>
      <c r="E24" s="466"/>
    </row>
    <row r="25" spans="1:8" ht="24" x14ac:dyDescent="0.2">
      <c r="A25" s="466"/>
      <c r="B25" s="470" t="s">
        <v>434</v>
      </c>
      <c r="C25" s="466"/>
      <c r="D25" s="466"/>
      <c r="E25" s="466"/>
    </row>
    <row r="26" spans="1:8" ht="24" x14ac:dyDescent="0.2">
      <c r="A26" s="466"/>
      <c r="B26" s="473" t="s">
        <v>435</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436</v>
      </c>
      <c r="C4" s="678"/>
      <c r="D4" s="678" t="s">
        <v>437</v>
      </c>
      <c r="E4" s="678"/>
      <c r="F4" s="672" t="s">
        <v>438</v>
      </c>
      <c r="G4" s="672"/>
      <c r="H4" s="672" t="s">
        <v>439</v>
      </c>
      <c r="I4" s="672"/>
      <c r="J4" s="672" t="s">
        <v>440</v>
      </c>
      <c r="K4" s="672"/>
      <c r="L4" s="672"/>
      <c r="M4" s="672"/>
      <c r="N4" s="672"/>
    </row>
    <row r="5" spans="1:14" s="475" customFormat="1" ht="15" customHeight="1" x14ac:dyDescent="0.2">
      <c r="B5" s="475" t="s">
        <v>441</v>
      </c>
      <c r="C5" s="475" t="s">
        <v>442</v>
      </c>
      <c r="D5" s="475" t="s">
        <v>441</v>
      </c>
      <c r="E5" s="475" t="s">
        <v>442</v>
      </c>
      <c r="F5" s="475" t="s">
        <v>441</v>
      </c>
      <c r="G5" s="475" t="s">
        <v>442</v>
      </c>
      <c r="H5" s="475" t="s">
        <v>441</v>
      </c>
      <c r="I5" s="475" t="s">
        <v>442</v>
      </c>
      <c r="J5" s="476" t="s">
        <v>443</v>
      </c>
      <c r="K5" s="476" t="s">
        <v>444</v>
      </c>
      <c r="L5" s="476" t="s">
        <v>445</v>
      </c>
      <c r="M5" s="476" t="s">
        <v>446</v>
      </c>
      <c r="N5" s="476" t="s">
        <v>447</v>
      </c>
    </row>
    <row r="6" spans="1:14" s="475" customFormat="1" ht="15" customHeight="1" x14ac:dyDescent="0.2">
      <c r="A6" s="478" t="s">
        <v>448</v>
      </c>
      <c r="B6" s="479">
        <f>'Tabelle 2.3'!J11</f>
        <v>0.23985239852398524</v>
      </c>
      <c r="C6" s="480">
        <f>'Tabelle 3.3'!J11</f>
        <v>-8.6672967863894144</v>
      </c>
      <c r="D6" s="481">
        <f t="shared" ref="D6:E9" si="0">IF(OR(AND(B6&gt;=-50,B6&lt;=50),ISNUMBER(B6)=FALSE),B6,"")</f>
        <v>0.23985239852398524</v>
      </c>
      <c r="E6" s="481">
        <f t="shared" si="0"/>
        <v>-8.6672967863894144</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449</v>
      </c>
      <c r="B7" s="479">
        <f>'Tabelle 2.1'!J25</f>
        <v>1.1168123612881518</v>
      </c>
      <c r="C7" s="480">
        <f>'Tabelle 3.1'!J23</f>
        <v>-2.6469525004774508</v>
      </c>
      <c r="D7" s="481">
        <f t="shared" si="0"/>
        <v>1.1168123612881518</v>
      </c>
      <c r="E7" s="481">
        <f>IF(OR(AND(C7&gt;=-50,C7&lt;=50),ISNUMBER(C7)=FALSE),C7,"")</f>
        <v>-2.6469525004774508</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450</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451</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452</v>
      </c>
      <c r="B12" s="678" t="s">
        <v>436</v>
      </c>
      <c r="C12" s="678"/>
      <c r="D12" s="678" t="s">
        <v>437</v>
      </c>
      <c r="E12" s="678"/>
      <c r="F12" s="672" t="s">
        <v>438</v>
      </c>
      <c r="G12" s="672"/>
      <c r="H12" s="672" t="s">
        <v>439</v>
      </c>
      <c r="I12" s="672"/>
      <c r="J12" s="672" t="s">
        <v>440</v>
      </c>
      <c r="K12" s="672"/>
      <c r="L12" s="672"/>
      <c r="M12" s="672"/>
      <c r="N12" s="672"/>
    </row>
    <row r="13" spans="1:14" s="475" customFormat="1" ht="15" customHeight="1" x14ac:dyDescent="0.2">
      <c r="A13" s="679"/>
      <c r="B13" s="475" t="s">
        <v>441</v>
      </c>
      <c r="C13" s="475" t="s">
        <v>442</v>
      </c>
      <c r="D13" s="475" t="s">
        <v>441</v>
      </c>
      <c r="E13" s="475" t="s">
        <v>442</v>
      </c>
      <c r="F13" s="475" t="s">
        <v>441</v>
      </c>
      <c r="G13" s="475" t="s">
        <v>442</v>
      </c>
      <c r="H13" s="475" t="s">
        <v>441</v>
      </c>
      <c r="I13" s="475" t="s">
        <v>442</v>
      </c>
      <c r="J13" s="476" t="s">
        <v>443</v>
      </c>
      <c r="K13" s="476" t="s">
        <v>444</v>
      </c>
      <c r="L13" s="476" t="s">
        <v>445</v>
      </c>
      <c r="M13" s="476" t="s">
        <v>446</v>
      </c>
      <c r="N13" s="476" t="s">
        <v>447</v>
      </c>
    </row>
    <row r="14" spans="1:14" s="475" customFormat="1" ht="15" customHeight="1" x14ac:dyDescent="0.2">
      <c r="A14" s="475">
        <v>1</v>
      </c>
      <c r="B14" s="479">
        <f>'Tabelle 2.3'!J11</f>
        <v>0.23985239852398524</v>
      </c>
      <c r="C14" s="480">
        <f>'Tabelle 3.3'!J11</f>
        <v>-8.6672967863894144</v>
      </c>
      <c r="D14" s="481">
        <f>IF(OR(AND(B14&gt;=-50,B14&lt;=50),ISNUMBER(B14)=FALSE),B14,"")</f>
        <v>0.23985239852398524</v>
      </c>
      <c r="E14" s="481">
        <f>IF(OR(AND(C14&gt;=-50,C14&lt;=50),ISNUMBER(C14)=FALSE),C14,"")</f>
        <v>-8.6672967863894144</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0.4784688995215311</v>
      </c>
      <c r="C15" s="480">
        <f>'Tabelle 3.3'!J12</f>
        <v>4.1916167664670656</v>
      </c>
      <c r="D15" s="481">
        <f t="shared" ref="D15:E45" si="3">IF(OR(AND(B15&gt;=-50,B15&lt;=50),ISNUMBER(B15)=FALSE),B15,"")</f>
        <v>0.4784688995215311</v>
      </c>
      <c r="E15" s="481">
        <f t="shared" si="3"/>
        <v>4.1916167664670656</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5.1724137931034484</v>
      </c>
      <c r="C16" s="480">
        <f>'Tabelle 3.3'!J13</f>
        <v>8.695652173913043</v>
      </c>
      <c r="D16" s="481">
        <f t="shared" si="3"/>
        <v>5.1724137931034484</v>
      </c>
      <c r="E16" s="481">
        <f t="shared" si="3"/>
        <v>8.695652173913043</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-2.2894707015754276</v>
      </c>
      <c r="C17" s="480">
        <f>'Tabelle 3.3'!J14</f>
        <v>-8.6309523809523814</v>
      </c>
      <c r="D17" s="481">
        <f t="shared" si="3"/>
        <v>-2.2894707015754276</v>
      </c>
      <c r="E17" s="481">
        <f t="shared" si="3"/>
        <v>-8.6309523809523814</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-7.211231652839821</v>
      </c>
      <c r="C18" s="480">
        <f>'Tabelle 3.3'!J15</f>
        <v>-12.415349887133182</v>
      </c>
      <c r="D18" s="481">
        <f t="shared" si="3"/>
        <v>-7.211231652839821</v>
      </c>
      <c r="E18" s="481">
        <f t="shared" si="3"/>
        <v>-12.415349887133182</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-1.7369201440372803</v>
      </c>
      <c r="C19" s="480">
        <f>'Tabelle 3.3'!J16</f>
        <v>-9.1160220994475143</v>
      </c>
      <c r="D19" s="481">
        <f t="shared" si="3"/>
        <v>-1.7369201440372803</v>
      </c>
      <c r="E19" s="481">
        <f t="shared" si="3"/>
        <v>-9.1160220994475143</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-0.27613412228796846</v>
      </c>
      <c r="C20" s="480">
        <f>'Tabelle 3.3'!J17</f>
        <v>0.49261083743842365</v>
      </c>
      <c r="D20" s="481">
        <f t="shared" si="3"/>
        <v>-0.27613412228796846</v>
      </c>
      <c r="E20" s="481">
        <f t="shared" si="3"/>
        <v>0.49261083743842365</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6.4947029018885303</v>
      </c>
      <c r="C21" s="480">
        <f>'Tabelle 3.3'!J18</f>
        <v>1.6018306636155606</v>
      </c>
      <c r="D21" s="481">
        <f t="shared" si="3"/>
        <v>6.4947029018885303</v>
      </c>
      <c r="E21" s="481">
        <f t="shared" si="3"/>
        <v>1.6018306636155606</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0.62681889411237968</v>
      </c>
      <c r="C22" s="480">
        <f>'Tabelle 3.3'!J19</f>
        <v>-2.5818639798488663</v>
      </c>
      <c r="D22" s="481">
        <f t="shared" si="3"/>
        <v>0.62681889411237968</v>
      </c>
      <c r="E22" s="481">
        <f t="shared" si="3"/>
        <v>-2.5818639798488663</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0.52798310454065467</v>
      </c>
      <c r="C23" s="480">
        <f>'Tabelle 3.3'!J20</f>
        <v>-27.920792079207921</v>
      </c>
      <c r="D23" s="481">
        <f t="shared" si="3"/>
        <v>0.52798310454065467</v>
      </c>
      <c r="E23" s="481">
        <f t="shared" si="3"/>
        <v>-27.920792079207921</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-4.4176706827309236</v>
      </c>
      <c r="C24" s="480">
        <f>'Tabelle 3.3'!J21</f>
        <v>-13.802083333333334</v>
      </c>
      <c r="D24" s="481">
        <f t="shared" si="3"/>
        <v>-4.4176706827309236</v>
      </c>
      <c r="E24" s="481">
        <f t="shared" si="3"/>
        <v>-13.802083333333334</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-2.834008097165992</v>
      </c>
      <c r="C25" s="480">
        <f>'Tabelle 3.3'!J22</f>
        <v>-31.009365244536941</v>
      </c>
      <c r="D25" s="481">
        <f t="shared" si="3"/>
        <v>-2.834008097165992</v>
      </c>
      <c r="E25" s="481">
        <f t="shared" si="3"/>
        <v>-31.009365244536941</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-0.13422818791946309</v>
      </c>
      <c r="C26" s="480">
        <f>'Tabelle 3.3'!J23</f>
        <v>5.1282051282051286</v>
      </c>
      <c r="D26" s="481">
        <f t="shared" si="3"/>
        <v>-0.13422818791946309</v>
      </c>
      <c r="E26" s="481">
        <f t="shared" si="3"/>
        <v>5.1282051282051286</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0.51652892561983466</v>
      </c>
      <c r="C27" s="480">
        <f>'Tabelle 3.3'!J24</f>
        <v>-0.65075921908893708</v>
      </c>
      <c r="D27" s="481">
        <f t="shared" si="3"/>
        <v>0.51652892561983466</v>
      </c>
      <c r="E27" s="481">
        <f t="shared" si="3"/>
        <v>-0.65075921908893708</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2.7329192546583849</v>
      </c>
      <c r="C28" s="480">
        <f>'Tabelle 3.3'!J25</f>
        <v>8</v>
      </c>
      <c r="D28" s="481">
        <f t="shared" si="3"/>
        <v>2.7329192546583849</v>
      </c>
      <c r="E28" s="481">
        <f t="shared" si="3"/>
        <v>8</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-17.261904761904763</v>
      </c>
      <c r="C29" s="480">
        <f>'Tabelle 3.3'!J26</f>
        <v>36.363636363636367</v>
      </c>
      <c r="D29" s="481">
        <f t="shared" si="3"/>
        <v>-17.261904761904763</v>
      </c>
      <c r="E29" s="481">
        <f t="shared" si="3"/>
        <v>36.363636363636367</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5.6410256410256414</v>
      </c>
      <c r="C30" s="480">
        <f>'Tabelle 3.3'!J27</f>
        <v>-11.518324607329843</v>
      </c>
      <c r="D30" s="481">
        <f t="shared" si="3"/>
        <v>5.6410256410256414</v>
      </c>
      <c r="E30" s="481">
        <f t="shared" si="3"/>
        <v>-11.518324607329843</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1.4925373134328359</v>
      </c>
      <c r="C31" s="480">
        <f>'Tabelle 3.3'!J28</f>
        <v>-5.7142857142857144</v>
      </c>
      <c r="D31" s="481">
        <f t="shared" si="3"/>
        <v>1.4925373134328359</v>
      </c>
      <c r="E31" s="481">
        <f t="shared" si="3"/>
        <v>-5.7142857142857144</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-7.3827980804724996E-2</v>
      </c>
      <c r="C32" s="480">
        <f>'Tabelle 3.3'!J29</f>
        <v>-4.0139616055846421</v>
      </c>
      <c r="D32" s="481">
        <f t="shared" si="3"/>
        <v>-7.3827980804724996E-2</v>
      </c>
      <c r="E32" s="481">
        <f t="shared" si="3"/>
        <v>-4.0139616055846421</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0.4010977411864049</v>
      </c>
      <c r="C33" s="480">
        <f>'Tabelle 3.3'!J30</f>
        <v>-1.4198782961460445</v>
      </c>
      <c r="D33" s="481">
        <f t="shared" si="3"/>
        <v>0.4010977411864049</v>
      </c>
      <c r="E33" s="481">
        <f t="shared" si="3"/>
        <v>-1.4198782961460445</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-1.5416238437821173</v>
      </c>
      <c r="C34" s="480">
        <f>'Tabelle 3.3'!J31</f>
        <v>-1.4766201804757999</v>
      </c>
      <c r="D34" s="481">
        <f t="shared" si="3"/>
        <v>-1.5416238437821173</v>
      </c>
      <c r="E34" s="481">
        <f t="shared" si="3"/>
        <v>-1.4766201804757999</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f>'Tabelle 2.3'!J32</f>
        <v>0</v>
      </c>
      <c r="C35" s="480">
        <f>'Tabelle 3.3'!J32</f>
        <v>0</v>
      </c>
      <c r="D35" s="481">
        <f t="shared" si="3"/>
        <v>0</v>
      </c>
      <c r="E35" s="481">
        <f t="shared" si="3"/>
        <v>0</v>
      </c>
      <c r="F35" s="476" t="str">
        <f t="shared" si="4"/>
        <v/>
      </c>
      <c r="G35" s="476" t="str">
        <f t="shared" si="4"/>
        <v/>
      </c>
      <c r="H35" s="482" t="str">
        <f t="shared" si="5"/>
        <v/>
      </c>
      <c r="I35" s="482" t="str">
        <f t="shared" si="5"/>
        <v/>
      </c>
      <c r="J35" s="476" t="e">
        <f t="shared" si="6"/>
        <v>#N/A</v>
      </c>
      <c r="K35" s="476" t="e">
        <f t="shared" si="7"/>
        <v>#N/A</v>
      </c>
      <c r="L35" s="476" t="e">
        <f t="shared" si="8"/>
        <v>#N/A</v>
      </c>
      <c r="M35" s="476" t="e">
        <f t="shared" si="9"/>
        <v>#N/A</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0.4784688995215311</v>
      </c>
      <c r="C37" s="480">
        <f>'Tabelle 3.3'!J34</f>
        <v>4.1916167664670656</v>
      </c>
      <c r="D37" s="481">
        <f t="shared" si="3"/>
        <v>0.4784688995215311</v>
      </c>
      <c r="E37" s="481">
        <f t="shared" si="3"/>
        <v>4.1916167664670656</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-0.32291848490137892</v>
      </c>
      <c r="C38" s="480">
        <f>'Tabelle 3.3'!J35</f>
        <v>-4.6844502277163302</v>
      </c>
      <c r="D38" s="481">
        <f t="shared" si="3"/>
        <v>-0.32291848490137892</v>
      </c>
      <c r="E38" s="481">
        <f t="shared" si="3"/>
        <v>-4.6844502277163302</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0.54737453981786477</v>
      </c>
      <c r="C39" s="480">
        <f>'Tabelle 3.3'!J36</f>
        <v>-9.8633597427948096</v>
      </c>
      <c r="D39" s="481">
        <f t="shared" si="3"/>
        <v>0.54737453981786477</v>
      </c>
      <c r="E39" s="481">
        <f t="shared" si="3"/>
        <v>-9.8633597427948096</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0.54737453981786477</v>
      </c>
      <c r="C45" s="480">
        <f>'Tabelle 3.3'!J36</f>
        <v>-9.8633597427948096</v>
      </c>
      <c r="D45" s="481">
        <f t="shared" si="3"/>
        <v>0.54737453981786477</v>
      </c>
      <c r="E45" s="481">
        <f t="shared" si="3"/>
        <v>-9.8633597427948096</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453</v>
      </c>
      <c r="E48" s="476"/>
      <c r="F48" s="476"/>
      <c r="G48" s="476"/>
      <c r="H48" s="476"/>
      <c r="I48" s="476"/>
      <c r="J48" s="476"/>
      <c r="K48" s="476"/>
      <c r="L48" s="476"/>
      <c r="M48" s="476"/>
      <c r="N48" s="476"/>
    </row>
    <row r="49" spans="1:14" ht="15" customHeight="1" x14ac:dyDescent="0.2">
      <c r="A49" s="673" t="s">
        <v>454</v>
      </c>
      <c r="B49" s="674" t="s">
        <v>102</v>
      </c>
      <c r="C49" s="674"/>
      <c r="D49" s="674"/>
      <c r="E49" s="675" t="s">
        <v>455</v>
      </c>
      <c r="F49" s="675"/>
      <c r="G49" s="675"/>
      <c r="H49" s="676" t="s">
        <v>456</v>
      </c>
      <c r="I49" s="677" t="s">
        <v>457</v>
      </c>
      <c r="J49" s="677"/>
      <c r="K49" s="677"/>
      <c r="L49" s="484" t="s">
        <v>458</v>
      </c>
      <c r="M49" s="461"/>
      <c r="N49" s="453"/>
    </row>
    <row r="50" spans="1:14" ht="39.950000000000003" customHeight="1" x14ac:dyDescent="0.2">
      <c r="A50" s="673"/>
      <c r="B50" s="485" t="s">
        <v>441</v>
      </c>
      <c r="C50" s="485" t="s">
        <v>120</v>
      </c>
      <c r="D50" s="485" t="s">
        <v>121</v>
      </c>
      <c r="E50" s="485" t="s">
        <v>441</v>
      </c>
      <c r="F50" s="485" t="s">
        <v>120</v>
      </c>
      <c r="G50" s="485" t="s">
        <v>121</v>
      </c>
      <c r="H50" s="676"/>
      <c r="I50" s="485" t="s">
        <v>441</v>
      </c>
      <c r="J50" s="485" t="s">
        <v>120</v>
      </c>
      <c r="K50" s="485" t="s">
        <v>121</v>
      </c>
      <c r="L50" s="485" t="s">
        <v>459</v>
      </c>
      <c r="M50" s="485"/>
      <c r="N50" s="485"/>
    </row>
    <row r="51" spans="1:14" ht="15" customHeight="1" x14ac:dyDescent="0.2">
      <c r="A51" s="486" t="s">
        <v>460</v>
      </c>
      <c r="B51" s="487">
        <v>30337</v>
      </c>
      <c r="C51" s="487">
        <v>7250</v>
      </c>
      <c r="D51" s="487">
        <v>2976</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461</v>
      </c>
      <c r="B52" s="487">
        <v>30426</v>
      </c>
      <c r="C52" s="487">
        <v>7492</v>
      </c>
      <c r="D52" s="487">
        <v>3031</v>
      </c>
      <c r="E52" s="488">
        <f t="shared" ref="E52:G70" si="11">IF($A$51=37802,IF(COUNTBLANK(B$51:B$70)&gt;0,#N/A,B52/B$51*100),IF(COUNTBLANK(B$51:B$75)&gt;0,#N/A,B52/B$51*100))</f>
        <v>100.2933711309622</v>
      </c>
      <c r="F52" s="488">
        <f t="shared" si="11"/>
        <v>103.33793103448276</v>
      </c>
      <c r="G52" s="488">
        <f t="shared" si="11"/>
        <v>101.8481182795699</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30953</v>
      </c>
      <c r="C53" s="487">
        <v>7412</v>
      </c>
      <c r="D53" s="487">
        <v>3181</v>
      </c>
      <c r="E53" s="488">
        <f t="shared" si="11"/>
        <v>102.03052378283944</v>
      </c>
      <c r="F53" s="488">
        <f t="shared" si="11"/>
        <v>102.23448275862069</v>
      </c>
      <c r="G53" s="488">
        <f t="shared" si="11"/>
        <v>106.88844086021506</v>
      </c>
      <c r="H53" s="489">
        <f>IF(ISERROR(L53)=TRUE,IF(MONTH(A53)=MONTH(MAX(A$51:A$75)),A53,""),"")</f>
        <v>41883</v>
      </c>
      <c r="I53" s="488">
        <f t="shared" si="12"/>
        <v>102.03052378283944</v>
      </c>
      <c r="J53" s="488">
        <f t="shared" si="10"/>
        <v>102.23448275862069</v>
      </c>
      <c r="K53" s="488">
        <f t="shared" si="10"/>
        <v>106.88844086021506</v>
      </c>
      <c r="L53" s="488" t="e">
        <f t="shared" si="13"/>
        <v>#N/A</v>
      </c>
    </row>
    <row r="54" spans="1:14" ht="15" customHeight="1" x14ac:dyDescent="0.2">
      <c r="A54" s="490" t="s">
        <v>462</v>
      </c>
      <c r="B54" s="487">
        <v>30774</v>
      </c>
      <c r="C54" s="487">
        <v>7428</v>
      </c>
      <c r="D54" s="487">
        <v>3174</v>
      </c>
      <c r="E54" s="488">
        <f t="shared" si="11"/>
        <v>101.44048521607279</v>
      </c>
      <c r="F54" s="488">
        <f t="shared" si="11"/>
        <v>102.45517241379309</v>
      </c>
      <c r="G54" s="488">
        <f t="shared" si="11"/>
        <v>106.65322580645163</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463</v>
      </c>
      <c r="B55" s="487">
        <v>30953</v>
      </c>
      <c r="C55" s="487">
        <v>7174</v>
      </c>
      <c r="D55" s="487">
        <v>3097</v>
      </c>
      <c r="E55" s="488">
        <f t="shared" si="11"/>
        <v>102.03052378283944</v>
      </c>
      <c r="F55" s="488">
        <f t="shared" si="11"/>
        <v>98.951724137931024</v>
      </c>
      <c r="G55" s="488">
        <f t="shared" si="11"/>
        <v>104.06586021505377</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464</v>
      </c>
      <c r="B56" s="487">
        <v>31038</v>
      </c>
      <c r="C56" s="487">
        <v>7179</v>
      </c>
      <c r="D56" s="487">
        <v>3202</v>
      </c>
      <c r="E56" s="488">
        <f t="shared" si="11"/>
        <v>102.31070969443255</v>
      </c>
      <c r="F56" s="488">
        <f t="shared" si="11"/>
        <v>99.020689655172418</v>
      </c>
      <c r="G56" s="488">
        <f t="shared" si="11"/>
        <v>107.59408602150538</v>
      </c>
      <c r="H56" s="489" t="str">
        <f t="shared" si="14"/>
        <v/>
      </c>
      <c r="I56" s="488" t="str">
        <f t="shared" si="12"/>
        <v/>
      </c>
      <c r="J56" s="488" t="str">
        <f t="shared" si="10"/>
        <v/>
      </c>
      <c r="K56" s="488" t="str">
        <f t="shared" si="10"/>
        <v/>
      </c>
      <c r="L56" s="488" t="e">
        <f t="shared" si="13"/>
        <v>#N/A</v>
      </c>
    </row>
    <row r="57" spans="1:14" ht="15" customHeight="1" x14ac:dyDescent="0.2">
      <c r="A57" s="490">
        <v>42248</v>
      </c>
      <c r="B57" s="487">
        <v>31532</v>
      </c>
      <c r="C57" s="487">
        <v>7081</v>
      </c>
      <c r="D57" s="487">
        <v>3298</v>
      </c>
      <c r="E57" s="488">
        <f t="shared" si="11"/>
        <v>103.93908428651481</v>
      </c>
      <c r="F57" s="488">
        <f t="shared" si="11"/>
        <v>97.668965517241375</v>
      </c>
      <c r="G57" s="488">
        <f t="shared" si="11"/>
        <v>110.81989247311827</v>
      </c>
      <c r="H57" s="489">
        <f t="shared" si="14"/>
        <v>42248</v>
      </c>
      <c r="I57" s="488">
        <f t="shared" si="12"/>
        <v>103.93908428651481</v>
      </c>
      <c r="J57" s="488">
        <f t="shared" si="10"/>
        <v>97.668965517241375</v>
      </c>
      <c r="K57" s="488">
        <f t="shared" si="10"/>
        <v>110.81989247311827</v>
      </c>
      <c r="L57" s="488" t="e">
        <f t="shared" si="13"/>
        <v>#N/A</v>
      </c>
    </row>
    <row r="58" spans="1:14" ht="15" customHeight="1" x14ac:dyDescent="0.2">
      <c r="A58" s="490" t="s">
        <v>465</v>
      </c>
      <c r="B58" s="487">
        <v>31311</v>
      </c>
      <c r="C58" s="487">
        <v>7037</v>
      </c>
      <c r="D58" s="487">
        <v>3254</v>
      </c>
      <c r="E58" s="488">
        <f t="shared" si="11"/>
        <v>103.21060091637275</v>
      </c>
      <c r="F58" s="488">
        <f t="shared" si="11"/>
        <v>97.062068965517241</v>
      </c>
      <c r="G58" s="488">
        <f t="shared" si="11"/>
        <v>109.34139784946237</v>
      </c>
      <c r="H58" s="489" t="str">
        <f t="shared" si="14"/>
        <v/>
      </c>
      <c r="I58" s="488" t="str">
        <f t="shared" si="12"/>
        <v/>
      </c>
      <c r="J58" s="488" t="str">
        <f t="shared" si="10"/>
        <v/>
      </c>
      <c r="K58" s="488" t="str">
        <f t="shared" si="10"/>
        <v/>
      </c>
      <c r="L58" s="488" t="e">
        <f t="shared" si="13"/>
        <v>#N/A</v>
      </c>
    </row>
    <row r="59" spans="1:14" ht="15" customHeight="1" x14ac:dyDescent="0.2">
      <c r="A59" s="490" t="s">
        <v>466</v>
      </c>
      <c r="B59" s="487">
        <v>31144</v>
      </c>
      <c r="C59" s="487">
        <v>6993</v>
      </c>
      <c r="D59" s="487">
        <v>3257</v>
      </c>
      <c r="E59" s="488">
        <f t="shared" si="11"/>
        <v>102.66011800771335</v>
      </c>
      <c r="F59" s="488">
        <f t="shared" si="11"/>
        <v>96.455172413793093</v>
      </c>
      <c r="G59" s="488">
        <f t="shared" si="11"/>
        <v>109.44220430107528</v>
      </c>
      <c r="H59" s="489" t="str">
        <f t="shared" si="14"/>
        <v/>
      </c>
      <c r="I59" s="488" t="str">
        <f t="shared" si="12"/>
        <v/>
      </c>
      <c r="J59" s="488" t="str">
        <f t="shared" si="10"/>
        <v/>
      </c>
      <c r="K59" s="488" t="str">
        <f t="shared" si="10"/>
        <v/>
      </c>
      <c r="L59" s="488" t="e">
        <f t="shared" si="13"/>
        <v>#N/A</v>
      </c>
    </row>
    <row r="60" spans="1:14" ht="15" customHeight="1" x14ac:dyDescent="0.2">
      <c r="A60" s="490" t="s">
        <v>467</v>
      </c>
      <c r="B60" s="487">
        <v>31324</v>
      </c>
      <c r="C60" s="487">
        <v>7143</v>
      </c>
      <c r="D60" s="487">
        <v>3348</v>
      </c>
      <c r="E60" s="488">
        <f t="shared" si="11"/>
        <v>103.25345287932228</v>
      </c>
      <c r="F60" s="488">
        <f t="shared" si="11"/>
        <v>98.524137931034488</v>
      </c>
      <c r="G60" s="488">
        <f t="shared" si="11"/>
        <v>112.5</v>
      </c>
      <c r="H60" s="489" t="str">
        <f t="shared" si="14"/>
        <v/>
      </c>
      <c r="I60" s="488" t="str">
        <f t="shared" si="12"/>
        <v/>
      </c>
      <c r="J60" s="488" t="str">
        <f t="shared" si="10"/>
        <v/>
      </c>
      <c r="K60" s="488" t="str">
        <f t="shared" si="10"/>
        <v/>
      </c>
      <c r="L60" s="488" t="e">
        <f t="shared" si="13"/>
        <v>#N/A</v>
      </c>
    </row>
    <row r="61" spans="1:14" ht="15" customHeight="1" x14ac:dyDescent="0.2">
      <c r="A61" s="490">
        <v>42614</v>
      </c>
      <c r="B61" s="487">
        <v>31824</v>
      </c>
      <c r="C61" s="487">
        <v>7110</v>
      </c>
      <c r="D61" s="487">
        <v>3494</v>
      </c>
      <c r="E61" s="488">
        <f t="shared" si="11"/>
        <v>104.90160530045817</v>
      </c>
      <c r="F61" s="488">
        <f t="shared" si="11"/>
        <v>98.068965517241381</v>
      </c>
      <c r="G61" s="488">
        <f t="shared" si="11"/>
        <v>117.40591397849462</v>
      </c>
      <c r="H61" s="489">
        <f t="shared" si="14"/>
        <v>42614</v>
      </c>
      <c r="I61" s="488">
        <f t="shared" si="12"/>
        <v>104.90160530045817</v>
      </c>
      <c r="J61" s="488">
        <f t="shared" si="10"/>
        <v>98.068965517241381</v>
      </c>
      <c r="K61" s="488">
        <f t="shared" si="10"/>
        <v>117.40591397849462</v>
      </c>
      <c r="L61" s="488" t="e">
        <f t="shared" si="13"/>
        <v>#N/A</v>
      </c>
    </row>
    <row r="62" spans="1:14" ht="15" customHeight="1" x14ac:dyDescent="0.2">
      <c r="A62" s="490" t="s">
        <v>468</v>
      </c>
      <c r="B62" s="487">
        <v>31700</v>
      </c>
      <c r="C62" s="487">
        <v>7135</v>
      </c>
      <c r="D62" s="487">
        <v>3465</v>
      </c>
      <c r="E62" s="488">
        <f t="shared" si="11"/>
        <v>104.49286350001647</v>
      </c>
      <c r="F62" s="488">
        <f t="shared" si="11"/>
        <v>98.41379310344827</v>
      </c>
      <c r="G62" s="488">
        <f t="shared" si="11"/>
        <v>116.43145161290323</v>
      </c>
      <c r="H62" s="489" t="str">
        <f t="shared" si="14"/>
        <v/>
      </c>
      <c r="I62" s="488" t="str">
        <f t="shared" si="12"/>
        <v/>
      </c>
      <c r="J62" s="488" t="str">
        <f t="shared" si="10"/>
        <v/>
      </c>
      <c r="K62" s="488" t="str">
        <f t="shared" si="10"/>
        <v/>
      </c>
      <c r="L62" s="488" t="e">
        <f t="shared" si="13"/>
        <v>#N/A</v>
      </c>
    </row>
    <row r="63" spans="1:14" ht="15" customHeight="1" x14ac:dyDescent="0.2">
      <c r="A63" s="490" t="s">
        <v>469</v>
      </c>
      <c r="B63" s="487">
        <v>31715</v>
      </c>
      <c r="C63" s="487">
        <v>7051</v>
      </c>
      <c r="D63" s="487">
        <v>3433</v>
      </c>
      <c r="E63" s="488">
        <f t="shared" si="11"/>
        <v>104.54230807265057</v>
      </c>
      <c r="F63" s="488">
        <f t="shared" si="11"/>
        <v>97.255172413793105</v>
      </c>
      <c r="G63" s="488">
        <f t="shared" si="11"/>
        <v>115.35618279569893</v>
      </c>
      <c r="H63" s="489" t="str">
        <f t="shared" si="14"/>
        <v/>
      </c>
      <c r="I63" s="488" t="str">
        <f t="shared" si="12"/>
        <v/>
      </c>
      <c r="J63" s="488" t="str">
        <f t="shared" si="10"/>
        <v/>
      </c>
      <c r="K63" s="488" t="str">
        <f t="shared" si="10"/>
        <v/>
      </c>
      <c r="L63" s="488" t="e">
        <f t="shared" si="13"/>
        <v>#N/A</v>
      </c>
    </row>
    <row r="64" spans="1:14" ht="15" customHeight="1" x14ac:dyDescent="0.2">
      <c r="A64" s="490" t="s">
        <v>470</v>
      </c>
      <c r="B64" s="487">
        <v>31773</v>
      </c>
      <c r="C64" s="487">
        <v>7147</v>
      </c>
      <c r="D64" s="487">
        <v>3564</v>
      </c>
      <c r="E64" s="488">
        <f t="shared" si="11"/>
        <v>104.73349375350232</v>
      </c>
      <c r="F64" s="488">
        <f t="shared" si="11"/>
        <v>98.57931034482759</v>
      </c>
      <c r="G64" s="488">
        <f t="shared" si="11"/>
        <v>119.75806451612902</v>
      </c>
      <c r="H64" s="489" t="str">
        <f t="shared" si="14"/>
        <v/>
      </c>
      <c r="I64" s="488" t="str">
        <f t="shared" si="12"/>
        <v/>
      </c>
      <c r="J64" s="488" t="str">
        <f t="shared" si="10"/>
        <v/>
      </c>
      <c r="K64" s="488" t="str">
        <f t="shared" si="10"/>
        <v/>
      </c>
      <c r="L64" s="488" t="e">
        <f t="shared" si="13"/>
        <v>#N/A</v>
      </c>
    </row>
    <row r="65" spans="1:12" ht="15" customHeight="1" x14ac:dyDescent="0.2">
      <c r="A65" s="490">
        <v>42979</v>
      </c>
      <c r="B65" s="487">
        <v>32296</v>
      </c>
      <c r="C65" s="487">
        <v>7057</v>
      </c>
      <c r="D65" s="487">
        <v>3680</v>
      </c>
      <c r="E65" s="488">
        <f t="shared" si="11"/>
        <v>106.45746118601048</v>
      </c>
      <c r="F65" s="488">
        <f t="shared" si="11"/>
        <v>97.337931034482764</v>
      </c>
      <c r="G65" s="488">
        <f t="shared" si="11"/>
        <v>123.65591397849462</v>
      </c>
      <c r="H65" s="489">
        <f t="shared" si="14"/>
        <v>42979</v>
      </c>
      <c r="I65" s="488">
        <f t="shared" si="12"/>
        <v>106.45746118601048</v>
      </c>
      <c r="J65" s="488">
        <f t="shared" si="10"/>
        <v>97.337931034482764</v>
      </c>
      <c r="K65" s="488">
        <f t="shared" si="10"/>
        <v>123.65591397849462</v>
      </c>
      <c r="L65" s="488" t="e">
        <f t="shared" si="13"/>
        <v>#N/A</v>
      </c>
    </row>
    <row r="66" spans="1:12" ht="15" customHeight="1" x14ac:dyDescent="0.2">
      <c r="A66" s="490" t="s">
        <v>471</v>
      </c>
      <c r="B66" s="487">
        <v>32112</v>
      </c>
      <c r="C66" s="487">
        <v>7006</v>
      </c>
      <c r="D66" s="487">
        <v>3683</v>
      </c>
      <c r="E66" s="488">
        <f t="shared" si="11"/>
        <v>105.85094109503245</v>
      </c>
      <c r="F66" s="488">
        <f t="shared" si="11"/>
        <v>96.634482758620692</v>
      </c>
      <c r="G66" s="488">
        <f t="shared" si="11"/>
        <v>123.75672043010752</v>
      </c>
      <c r="H66" s="489" t="str">
        <f t="shared" si="14"/>
        <v/>
      </c>
      <c r="I66" s="488" t="str">
        <f t="shared" si="12"/>
        <v/>
      </c>
      <c r="J66" s="488" t="str">
        <f t="shared" si="10"/>
        <v/>
      </c>
      <c r="K66" s="488" t="str">
        <f t="shared" si="10"/>
        <v/>
      </c>
      <c r="L66" s="488" t="e">
        <f t="shared" si="13"/>
        <v>#N/A</v>
      </c>
    </row>
    <row r="67" spans="1:12" ht="15" customHeight="1" x14ac:dyDescent="0.2">
      <c r="A67" s="490" t="s">
        <v>472</v>
      </c>
      <c r="B67" s="487">
        <v>32055</v>
      </c>
      <c r="C67" s="487">
        <v>6985</v>
      </c>
      <c r="D67" s="487">
        <v>3620</v>
      </c>
      <c r="E67" s="488">
        <f t="shared" si="11"/>
        <v>105.66305171902297</v>
      </c>
      <c r="F67" s="488">
        <f t="shared" si="11"/>
        <v>96.34482758620689</v>
      </c>
      <c r="G67" s="488">
        <f t="shared" si="11"/>
        <v>121.63978494623655</v>
      </c>
      <c r="H67" s="489" t="str">
        <f t="shared" si="14"/>
        <v/>
      </c>
      <c r="I67" s="488" t="str">
        <f t="shared" si="12"/>
        <v/>
      </c>
      <c r="J67" s="488" t="str">
        <f t="shared" si="12"/>
        <v/>
      </c>
      <c r="K67" s="488" t="str">
        <f t="shared" si="12"/>
        <v/>
      </c>
      <c r="L67" s="488" t="e">
        <f t="shared" si="13"/>
        <v>#N/A</v>
      </c>
    </row>
    <row r="68" spans="1:12" ht="15" customHeight="1" x14ac:dyDescent="0.2">
      <c r="A68" s="490" t="s">
        <v>473</v>
      </c>
      <c r="B68" s="487">
        <v>32206</v>
      </c>
      <c r="C68" s="487">
        <v>7118</v>
      </c>
      <c r="D68" s="487">
        <v>3712</v>
      </c>
      <c r="E68" s="488">
        <f t="shared" si="11"/>
        <v>106.16079375020601</v>
      </c>
      <c r="F68" s="488">
        <f t="shared" si="11"/>
        <v>98.179310344827584</v>
      </c>
      <c r="G68" s="488">
        <f t="shared" si="11"/>
        <v>124.73118279569893</v>
      </c>
      <c r="H68" s="489" t="str">
        <f t="shared" si="14"/>
        <v/>
      </c>
      <c r="I68" s="488" t="str">
        <f t="shared" si="12"/>
        <v/>
      </c>
      <c r="J68" s="488" t="str">
        <f t="shared" si="12"/>
        <v/>
      </c>
      <c r="K68" s="488" t="str">
        <f t="shared" si="12"/>
        <v/>
      </c>
      <c r="L68" s="488" t="e">
        <f t="shared" si="13"/>
        <v>#N/A</v>
      </c>
    </row>
    <row r="69" spans="1:12" ht="15" customHeight="1" x14ac:dyDescent="0.2">
      <c r="A69" s="490">
        <v>43344</v>
      </c>
      <c r="B69" s="487">
        <v>32711</v>
      </c>
      <c r="C69" s="487">
        <v>7012</v>
      </c>
      <c r="D69" s="487">
        <v>3750</v>
      </c>
      <c r="E69" s="488">
        <f t="shared" si="11"/>
        <v>107.82542769555327</v>
      </c>
      <c r="F69" s="488">
        <f t="shared" si="11"/>
        <v>96.717241379310352</v>
      </c>
      <c r="G69" s="488">
        <f t="shared" si="11"/>
        <v>126.00806451612902</v>
      </c>
      <c r="H69" s="489">
        <f t="shared" si="14"/>
        <v>43344</v>
      </c>
      <c r="I69" s="488">
        <f t="shared" si="12"/>
        <v>107.82542769555327</v>
      </c>
      <c r="J69" s="488">
        <f t="shared" si="12"/>
        <v>96.717241379310352</v>
      </c>
      <c r="K69" s="488">
        <f t="shared" si="12"/>
        <v>126.00806451612902</v>
      </c>
      <c r="L69" s="488" t="e">
        <f t="shared" si="13"/>
        <v>#N/A</v>
      </c>
    </row>
    <row r="70" spans="1:12" ht="15" customHeight="1" x14ac:dyDescent="0.2">
      <c r="A70" s="490" t="s">
        <v>474</v>
      </c>
      <c r="B70" s="487">
        <v>32703</v>
      </c>
      <c r="C70" s="487">
        <v>6942</v>
      </c>
      <c r="D70" s="487">
        <v>3697</v>
      </c>
      <c r="E70" s="488">
        <f t="shared" si="11"/>
        <v>107.79905725681512</v>
      </c>
      <c r="F70" s="488">
        <f t="shared" si="11"/>
        <v>95.751724137931035</v>
      </c>
      <c r="G70" s="488">
        <f t="shared" si="11"/>
        <v>124.2271505376344</v>
      </c>
      <c r="H70" s="489" t="str">
        <f t="shared" si="14"/>
        <v/>
      </c>
      <c r="I70" s="488" t="str">
        <f t="shared" si="12"/>
        <v/>
      </c>
      <c r="J70" s="488" t="str">
        <f t="shared" si="12"/>
        <v/>
      </c>
      <c r="K70" s="488" t="str">
        <f t="shared" si="12"/>
        <v/>
      </c>
      <c r="L70" s="488" t="e">
        <f t="shared" si="13"/>
        <v>#N/A</v>
      </c>
    </row>
    <row r="71" spans="1:12" ht="15" customHeight="1" x14ac:dyDescent="0.2">
      <c r="A71" s="490" t="s">
        <v>475</v>
      </c>
      <c r="B71" s="487">
        <v>32520</v>
      </c>
      <c r="C71" s="487">
        <v>6905</v>
      </c>
      <c r="D71" s="487">
        <v>3675</v>
      </c>
      <c r="E71" s="491">
        <f t="shared" ref="E71:G75" si="15">IF($A$51=37802,IF(COUNTBLANK(B$51:B$70)&gt;0,#N/A,IF(ISBLANK(B71)=FALSE,B71/B$51*100,#N/A)),IF(COUNTBLANK(B$51:B$75)&gt;0,#N/A,B71/B$51*100))</f>
        <v>107.19583347067936</v>
      </c>
      <c r="F71" s="491">
        <f t="shared" si="15"/>
        <v>95.241379310344826</v>
      </c>
      <c r="G71" s="491">
        <f t="shared" si="15"/>
        <v>123.48790322580645</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476</v>
      </c>
      <c r="B72" s="487">
        <v>32499</v>
      </c>
      <c r="C72" s="487">
        <v>6793</v>
      </c>
      <c r="D72" s="487">
        <v>3673</v>
      </c>
      <c r="E72" s="491">
        <f t="shared" si="15"/>
        <v>107.12661106899166</v>
      </c>
      <c r="F72" s="491">
        <f t="shared" si="15"/>
        <v>93.696551724137933</v>
      </c>
      <c r="G72" s="491">
        <f t="shared" si="15"/>
        <v>123.42069892473117</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33068</v>
      </c>
      <c r="C73" s="487">
        <v>6571</v>
      </c>
      <c r="D73" s="487">
        <v>3794</v>
      </c>
      <c r="E73" s="491">
        <f t="shared" si="15"/>
        <v>109.00220852424431</v>
      </c>
      <c r="F73" s="491">
        <f t="shared" si="15"/>
        <v>90.634482758620692</v>
      </c>
      <c r="G73" s="491">
        <f t="shared" si="15"/>
        <v>127.48655913978494</v>
      </c>
      <c r="H73" s="492">
        <f>IF(A$51=37802,IF(ISERROR(L73)=TRUE,IF(ISBLANK(A73)=FALSE,IF(MONTH(A73)=MONTH(MAX(A$51:A$75)),A73,""),""),""),IF(ISERROR(L73)=TRUE,IF(MONTH(A73)=MONTH(MAX(A$51:A$75)),A73,""),""))</f>
        <v>43709</v>
      </c>
      <c r="I73" s="488">
        <f t="shared" si="12"/>
        <v>109.00220852424431</v>
      </c>
      <c r="J73" s="488">
        <f t="shared" si="12"/>
        <v>90.634482758620692</v>
      </c>
      <c r="K73" s="488">
        <f t="shared" si="12"/>
        <v>127.48655913978494</v>
      </c>
      <c r="L73" s="488" t="e">
        <f t="shared" si="13"/>
        <v>#N/A</v>
      </c>
    </row>
    <row r="74" spans="1:12" ht="15" customHeight="1" x14ac:dyDescent="0.2">
      <c r="A74" s="490" t="s">
        <v>477</v>
      </c>
      <c r="B74" s="487">
        <v>32853</v>
      </c>
      <c r="C74" s="487">
        <v>6477</v>
      </c>
      <c r="D74" s="487">
        <v>3702</v>
      </c>
      <c r="E74" s="491">
        <f t="shared" si="15"/>
        <v>108.29350298315588</v>
      </c>
      <c r="F74" s="491">
        <f t="shared" si="15"/>
        <v>89.33793103448275</v>
      </c>
      <c r="G74" s="491">
        <f t="shared" si="15"/>
        <v>124.39516129032258</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478</v>
      </c>
      <c r="B75" s="487">
        <v>32598</v>
      </c>
      <c r="C75" s="493">
        <v>6126</v>
      </c>
      <c r="D75" s="493">
        <v>3537</v>
      </c>
      <c r="E75" s="491">
        <f t="shared" si="15"/>
        <v>107.45294524837657</v>
      </c>
      <c r="F75" s="491">
        <f t="shared" si="15"/>
        <v>84.49655172413793</v>
      </c>
      <c r="G75" s="491">
        <f t="shared" si="15"/>
        <v>118.8508064516129</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109.00220852424431</v>
      </c>
      <c r="J77" s="488">
        <f>IF(J75&lt;&gt;"",J75,IF(J74&lt;&gt;"",J74,IF(J73&lt;&gt;"",J73,IF(J72&lt;&gt;"",J72,IF(J71&lt;&gt;"",J71,IF(J70&lt;&gt;"",J70,""))))))</f>
        <v>90.634482758620692</v>
      </c>
      <c r="K77" s="488">
        <f>IF(K75&lt;&gt;"",K75,IF(K74&lt;&gt;"",K74,IF(K73&lt;&gt;"",K73,IF(K72&lt;&gt;"",K72,IF(K71&lt;&gt;"",K71,IF(K70&lt;&gt;"",K70,""))))))</f>
        <v>127.48655913978494</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+9,0%</v>
      </c>
      <c r="J79" s="488" t="str">
        <f>"GeB - ausschließlich: "&amp;IF(J77&gt;100,"+","")&amp;TEXT(J77-100,"0,0")&amp;"%"</f>
        <v>GeB - ausschließlich: -9,4%</v>
      </c>
      <c r="K79" s="488" t="str">
        <f>"GeB - im Nebenjob: "&amp;IF(K77&gt;100,"+","")&amp;TEXT(K77-100,"0,0")&amp;"%"</f>
        <v>GeB - im Nebenjob: +27,5%</v>
      </c>
    </row>
    <row r="81" spans="9:9" ht="15" customHeight="1" x14ac:dyDescent="0.2">
      <c r="I81" s="488" t="str">
        <f>IF(ISERROR(HLOOKUP(1,I$78:K$79,2,FALSE)),"",HLOOKUP(1,I$78:K$79,2,FALSE))</f>
        <v>GeB - im Nebenjob: +27,5%</v>
      </c>
    </row>
    <row r="82" spans="9:9" ht="15" customHeight="1" x14ac:dyDescent="0.2">
      <c r="I82" s="488" t="str">
        <f>IF(ISERROR(HLOOKUP(2,I$78:K$79,2,FALSE)),"",HLOOKUP(2,I$78:K$79,2,FALSE))</f>
        <v>SvB: +9,0%</v>
      </c>
    </row>
    <row r="83" spans="9:9" ht="15" customHeight="1" x14ac:dyDescent="0.2">
      <c r="I83" s="488" t="str">
        <f>IF(ISERROR(HLOOKUP(3,I$78:K$79,2,FALSE)),"",HLOOKUP(3,I$78:K$79,2,FALSE))</f>
        <v>GeB - ausschließlich: -9,4%</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479</v>
      </c>
      <c r="H2" s="502"/>
      <c r="I2" s="502"/>
      <c r="K2" s="498"/>
    </row>
    <row r="3" spans="1:11" s="497" customFormat="1" ht="19.5" customHeight="1" x14ac:dyDescent="0.25">
      <c r="A3" s="503" t="s">
        <v>480</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481</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482</v>
      </c>
      <c r="C8" s="507"/>
      <c r="D8" s="507"/>
      <c r="E8" s="508"/>
      <c r="F8" s="509"/>
      <c r="G8" s="509"/>
      <c r="H8" s="502"/>
      <c r="I8" s="502"/>
    </row>
    <row r="9" spans="1:11" s="505" customFormat="1" ht="13.15" customHeight="1" x14ac:dyDescent="0.2">
      <c r="A9" s="510"/>
      <c r="B9" s="680" t="s">
        <v>483</v>
      </c>
      <c r="C9" s="680"/>
      <c r="D9" s="681"/>
      <c r="E9" s="461"/>
      <c r="F9" s="461"/>
      <c r="H9" s="502"/>
      <c r="I9" s="502"/>
    </row>
    <row r="10" spans="1:11" s="505" customFormat="1" ht="13.15" customHeight="1" x14ac:dyDescent="0.2">
      <c r="A10" s="510"/>
      <c r="B10" s="680" t="s">
        <v>484</v>
      </c>
      <c r="C10" s="680"/>
      <c r="D10" s="681"/>
      <c r="E10" s="511"/>
      <c r="G10" s="512"/>
      <c r="H10" s="513"/>
      <c r="I10" s="513"/>
    </row>
    <row r="11" spans="1:11" s="505" customFormat="1" ht="13.15" customHeight="1" x14ac:dyDescent="0.2">
      <c r="A11" s="510"/>
      <c r="B11" s="680" t="s">
        <v>485</v>
      </c>
      <c r="C11" s="680"/>
      <c r="D11" s="681"/>
      <c r="E11" s="511"/>
      <c r="G11" s="512"/>
      <c r="H11" s="514"/>
      <c r="I11" s="514"/>
    </row>
    <row r="12" spans="1:11" s="505" customFormat="1" ht="13.15" customHeight="1" x14ac:dyDescent="0.2">
      <c r="A12" s="510"/>
      <c r="B12" s="680" t="s">
        <v>486</v>
      </c>
      <c r="C12" s="680"/>
      <c r="D12" s="681"/>
      <c r="E12" s="511"/>
      <c r="G12" s="512"/>
      <c r="H12" s="514"/>
      <c r="I12" s="514"/>
    </row>
    <row r="13" spans="1:11" s="505" customFormat="1" ht="13.15" customHeight="1" x14ac:dyDescent="0.2">
      <c r="A13" s="510"/>
      <c r="B13" s="680" t="s">
        <v>487</v>
      </c>
      <c r="C13" s="680"/>
      <c r="D13" s="681"/>
      <c r="E13" s="511"/>
      <c r="G13" s="512"/>
    </row>
    <row r="14" spans="1:11" s="505" customFormat="1" ht="13.15" customHeight="1" x14ac:dyDescent="0.2">
      <c r="A14" s="510"/>
      <c r="B14" s="680" t="s">
        <v>488</v>
      </c>
      <c r="C14" s="680"/>
      <c r="D14" s="681"/>
      <c r="E14" s="511"/>
      <c r="G14" s="512"/>
    </row>
    <row r="15" spans="1:11" s="505" customFormat="1" ht="13.15" customHeight="1" x14ac:dyDescent="0.2">
      <c r="A15" s="510"/>
      <c r="B15" s="680" t="s">
        <v>489</v>
      </c>
      <c r="C15" s="680"/>
      <c r="D15" s="681"/>
      <c r="E15" s="511"/>
      <c r="G15" s="512"/>
    </row>
    <row r="16" spans="1:11" s="505" customFormat="1" ht="13.15" customHeight="1" x14ac:dyDescent="0.2">
      <c r="A16" s="510"/>
      <c r="B16" s="680" t="s">
        <v>490</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491</v>
      </c>
      <c r="C18" s="516"/>
      <c r="D18" s="515"/>
      <c r="E18" s="511"/>
      <c r="G18" s="512"/>
    </row>
    <row r="19" spans="1:8" s="505" customFormat="1" ht="13.15" customHeight="1" x14ac:dyDescent="0.2">
      <c r="A19" s="510"/>
      <c r="B19" s="680" t="s">
        <v>492</v>
      </c>
      <c r="C19" s="680"/>
      <c r="D19" s="681"/>
      <c r="E19" s="511"/>
      <c r="G19" s="512"/>
    </row>
    <row r="20" spans="1:8" s="505" customFormat="1" ht="13.15" customHeight="1" x14ac:dyDescent="0.2">
      <c r="A20" s="510"/>
      <c r="B20" s="680" t="s">
        <v>493</v>
      </c>
      <c r="C20" s="680"/>
      <c r="D20" s="681"/>
      <c r="E20" s="511"/>
      <c r="G20" s="512"/>
    </row>
    <row r="21" spans="1:8" s="505" customFormat="1" ht="13.15" customHeight="1" x14ac:dyDescent="0.2">
      <c r="A21" s="510"/>
      <c r="B21" s="680" t="s">
        <v>494</v>
      </c>
      <c r="C21" s="680"/>
      <c r="D21" s="681"/>
      <c r="E21" s="511"/>
      <c r="G21" s="512"/>
    </row>
    <row r="22" spans="1:8" s="505" customFormat="1" ht="13.15" customHeight="1" x14ac:dyDescent="0.2">
      <c r="A22" s="510"/>
      <c r="B22" s="680" t="s">
        <v>495</v>
      </c>
      <c r="C22" s="680"/>
      <c r="D22" s="681"/>
      <c r="E22" s="511"/>
      <c r="G22" s="512"/>
    </row>
    <row r="23" spans="1:8" s="505" customFormat="1" ht="13.15" customHeight="1" x14ac:dyDescent="0.2">
      <c r="A23" s="510"/>
      <c r="B23" s="680" t="s">
        <v>496</v>
      </c>
      <c r="C23" s="680"/>
      <c r="D23" s="681"/>
      <c r="E23" s="511"/>
      <c r="G23" s="512"/>
    </row>
    <row r="24" spans="1:8" s="505" customFormat="1" ht="13.15" customHeight="1" x14ac:dyDescent="0.2">
      <c r="A24" s="510"/>
      <c r="B24" s="680" t="s">
        <v>497</v>
      </c>
      <c r="C24" s="680"/>
      <c r="D24" s="681"/>
      <c r="E24" s="511"/>
      <c r="G24" s="512"/>
    </row>
    <row r="25" spans="1:8" s="505" customFormat="1" ht="13.15" customHeight="1" x14ac:dyDescent="0.2">
      <c r="A25" s="510"/>
      <c r="B25" s="680" t="s">
        <v>498</v>
      </c>
      <c r="C25" s="680"/>
      <c r="D25" s="681"/>
      <c r="E25" s="511"/>
      <c r="G25" s="512"/>
    </row>
    <row r="26" spans="1:8" s="505" customFormat="1" ht="13.15" customHeight="1" x14ac:dyDescent="0.2">
      <c r="A26" s="510"/>
      <c r="B26" s="680" t="s">
        <v>499</v>
      </c>
      <c r="C26" s="680"/>
      <c r="D26" s="681"/>
      <c r="E26" s="511"/>
      <c r="G26" s="71"/>
    </row>
    <row r="27" spans="1:8" s="505" customFormat="1" ht="13.15" customHeight="1" x14ac:dyDescent="0.2">
      <c r="A27" s="510"/>
      <c r="B27" s="680" t="s">
        <v>500</v>
      </c>
      <c r="C27" s="680"/>
      <c r="D27" s="681"/>
      <c r="E27" s="511"/>
      <c r="G27" s="71"/>
    </row>
    <row r="28" spans="1:8" s="71" customFormat="1" ht="13.15" customHeight="1" x14ac:dyDescent="0.2">
      <c r="A28" s="510"/>
      <c r="B28" s="680" t="s">
        <v>501</v>
      </c>
      <c r="C28" s="680"/>
      <c r="D28" s="681"/>
      <c r="E28" s="511"/>
      <c r="F28" s="505"/>
    </row>
    <row r="29" spans="1:8" s="71" customFormat="1" ht="13.15" customHeight="1" x14ac:dyDescent="0.2">
      <c r="A29" s="510"/>
      <c r="B29" s="680" t="s">
        <v>502</v>
      </c>
      <c r="C29" s="680"/>
      <c r="D29" s="681"/>
      <c r="E29" s="511"/>
    </row>
    <row r="30" spans="1:8" s="71" customFormat="1" ht="13.15" customHeight="1" x14ac:dyDescent="0.2">
      <c r="A30" s="510"/>
      <c r="B30" s="680" t="s">
        <v>503</v>
      </c>
      <c r="C30" s="680"/>
      <c r="D30" s="681"/>
      <c r="E30" s="511"/>
    </row>
    <row r="31" spans="1:8" s="71" customFormat="1" ht="13.15" customHeight="1" x14ac:dyDescent="0.2">
      <c r="A31" s="510"/>
      <c r="B31" s="680" t="s">
        <v>504</v>
      </c>
      <c r="C31" s="680"/>
      <c r="D31" s="681"/>
      <c r="E31" s="511"/>
      <c r="H31" s="517"/>
    </row>
    <row r="32" spans="1:8" s="71" customFormat="1" ht="13.15" customHeight="1" x14ac:dyDescent="0.2">
      <c r="A32" s="510"/>
      <c r="B32" s="680" t="s">
        <v>505</v>
      </c>
      <c r="C32" s="680"/>
      <c r="D32" s="681"/>
      <c r="E32" s="511"/>
      <c r="H32" s="517"/>
    </row>
    <row r="33" spans="1:8" s="505" customFormat="1" ht="13.15" customHeight="1" x14ac:dyDescent="0.2">
      <c r="A33" s="510"/>
      <c r="B33" s="680" t="s">
        <v>506</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507</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508</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509</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510</v>
      </c>
      <c r="B42" s="687"/>
      <c r="C42" s="687"/>
      <c r="D42" s="687"/>
      <c r="E42" s="687"/>
      <c r="F42" s="687"/>
      <c r="G42" s="687"/>
    </row>
    <row r="43" spans="1:8" ht="13.15" customHeight="1" x14ac:dyDescent="0.2">
      <c r="A43" s="683" t="s">
        <v>511</v>
      </c>
      <c r="B43" s="683"/>
      <c r="C43" s="532" t="s">
        <v>512</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2020-09-25T08:54:17Z</dcterms:created>
  <dcterms:modified xsi:type="dcterms:W3CDTF">2020-09-28T08:08:37Z</dcterms:modified>
</cp:coreProperties>
</file>