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H43" i="24"/>
  <c r="G43" i="24"/>
  <c r="F43" i="24"/>
  <c r="E43" i="24"/>
  <c r="C43" i="24"/>
  <c r="I43" i="24" s="1"/>
  <c r="B43" i="24"/>
  <c r="D43" i="24" s="1"/>
  <c r="K42" i="24"/>
  <c r="I42" i="24"/>
  <c r="C42" i="24"/>
  <c r="M42" i="24" s="1"/>
  <c r="B42" i="24"/>
  <c r="D42" i="24" s="1"/>
  <c r="M41" i="24"/>
  <c r="K41" i="24"/>
  <c r="H41" i="24"/>
  <c r="G41" i="24"/>
  <c r="F41" i="24"/>
  <c r="E41" i="24"/>
  <c r="C41" i="24"/>
  <c r="I41" i="24" s="1"/>
  <c r="B41" i="24"/>
  <c r="D41" i="24" s="1"/>
  <c r="K40" i="24"/>
  <c r="I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F9" i="24" l="1"/>
  <c r="D9" i="24"/>
  <c r="J9" i="24"/>
  <c r="H9" i="24"/>
  <c r="K9" i="24"/>
  <c r="F15" i="24"/>
  <c r="D15" i="24"/>
  <c r="J15" i="24"/>
  <c r="H15" i="24"/>
  <c r="K15" i="24"/>
  <c r="K28" i="24"/>
  <c r="J28" i="24"/>
  <c r="H28" i="24"/>
  <c r="F28" i="24"/>
  <c r="D28" i="24"/>
  <c r="F31" i="24"/>
  <c r="D31" i="24"/>
  <c r="J31" i="24"/>
  <c r="H31" i="24"/>
  <c r="K31" i="24"/>
  <c r="G29" i="24"/>
  <c r="M29" i="24"/>
  <c r="E29" i="24"/>
  <c r="L29" i="24"/>
  <c r="I29" i="24"/>
  <c r="K22" i="24"/>
  <c r="J22" i="24"/>
  <c r="H22" i="24"/>
  <c r="F22" i="24"/>
  <c r="D22" i="24"/>
  <c r="B45" i="24"/>
  <c r="B39" i="24"/>
  <c r="I16" i="24"/>
  <c r="M16" i="24"/>
  <c r="E16" i="24"/>
  <c r="L16" i="24"/>
  <c r="G16" i="24"/>
  <c r="G19" i="24"/>
  <c r="M19" i="24"/>
  <c r="E19" i="24"/>
  <c r="L19" i="24"/>
  <c r="I19" i="24"/>
  <c r="I26" i="24"/>
  <c r="M26" i="24"/>
  <c r="E26" i="24"/>
  <c r="L26" i="24"/>
  <c r="G26" i="24"/>
  <c r="I37" i="24"/>
  <c r="G37" i="24"/>
  <c r="L37" i="24"/>
  <c r="M37" i="24"/>
  <c r="E37" i="24"/>
  <c r="K16" i="24"/>
  <c r="J16" i="24"/>
  <c r="H16" i="24"/>
  <c r="F16" i="24"/>
  <c r="D16" i="24"/>
  <c r="F19" i="24"/>
  <c r="D19" i="24"/>
  <c r="J19" i="24"/>
  <c r="H19" i="24"/>
  <c r="K19" i="24"/>
  <c r="K32" i="24"/>
  <c r="J32" i="24"/>
  <c r="H32" i="24"/>
  <c r="F32" i="24"/>
  <c r="D32" i="24"/>
  <c r="F35" i="24"/>
  <c r="D35" i="24"/>
  <c r="J35" i="24"/>
  <c r="H35" i="24"/>
  <c r="K35" i="24"/>
  <c r="G23" i="24"/>
  <c r="M23" i="24"/>
  <c r="E23" i="24"/>
  <c r="L23" i="24"/>
  <c r="I23" i="24"/>
  <c r="I30" i="24"/>
  <c r="M30" i="24"/>
  <c r="E30" i="24"/>
  <c r="L30" i="24"/>
  <c r="G30" i="24"/>
  <c r="G33" i="24"/>
  <c r="M33" i="24"/>
  <c r="E33" i="24"/>
  <c r="L33" i="24"/>
  <c r="I33" i="24"/>
  <c r="K26" i="24"/>
  <c r="J26" i="24"/>
  <c r="H26" i="24"/>
  <c r="F26" i="24"/>
  <c r="D26" i="24"/>
  <c r="I20" i="24"/>
  <c r="M20" i="24"/>
  <c r="E20" i="24"/>
  <c r="L20" i="24"/>
  <c r="G20" i="24"/>
  <c r="M38" i="24"/>
  <c r="E38" i="24"/>
  <c r="L38" i="24"/>
  <c r="G38" i="24"/>
  <c r="I38" i="24"/>
  <c r="K20" i="24"/>
  <c r="J20" i="24"/>
  <c r="H20" i="24"/>
  <c r="F20" i="24"/>
  <c r="D20" i="24"/>
  <c r="F23" i="24"/>
  <c r="D23" i="24"/>
  <c r="J23" i="24"/>
  <c r="H23" i="24"/>
  <c r="K23" i="24"/>
  <c r="H37" i="24"/>
  <c r="F37" i="24"/>
  <c r="D37" i="24"/>
  <c r="K37" i="24"/>
  <c r="J37" i="24"/>
  <c r="M8" i="24"/>
  <c r="E8" i="24"/>
  <c r="L8" i="24"/>
  <c r="G8" i="24"/>
  <c r="I8" i="24"/>
  <c r="G9" i="24"/>
  <c r="L9" i="24"/>
  <c r="I9" i="24"/>
  <c r="M9" i="24"/>
  <c r="E9" i="24"/>
  <c r="C14" i="24"/>
  <c r="C6" i="24"/>
  <c r="G17" i="24"/>
  <c r="M17" i="24"/>
  <c r="E17" i="24"/>
  <c r="L17" i="24"/>
  <c r="I17" i="24"/>
  <c r="I24" i="24"/>
  <c r="M24" i="24"/>
  <c r="E24" i="24"/>
  <c r="L24" i="24"/>
  <c r="G24" i="24"/>
  <c r="G27" i="24"/>
  <c r="M27" i="24"/>
  <c r="E27" i="24"/>
  <c r="L27" i="24"/>
  <c r="I27" i="24"/>
  <c r="I34" i="24"/>
  <c r="M34" i="24"/>
  <c r="E34" i="24"/>
  <c r="L34" i="24"/>
  <c r="G34" i="24"/>
  <c r="B14" i="24"/>
  <c r="B6" i="24"/>
  <c r="K30" i="24"/>
  <c r="J30" i="24"/>
  <c r="H30" i="24"/>
  <c r="F30" i="24"/>
  <c r="D30" i="24"/>
  <c r="G7" i="24"/>
  <c r="L7" i="24"/>
  <c r="I7" i="24"/>
  <c r="M7" i="24"/>
  <c r="E7" i="24"/>
  <c r="G21" i="24"/>
  <c r="M21" i="24"/>
  <c r="E21" i="24"/>
  <c r="L21" i="24"/>
  <c r="I21" i="24"/>
  <c r="G31" i="24"/>
  <c r="M31" i="24"/>
  <c r="E31" i="24"/>
  <c r="L31" i="24"/>
  <c r="I31" i="24"/>
  <c r="C45" i="24"/>
  <c r="C39" i="24"/>
  <c r="F7" i="24"/>
  <c r="D7" i="24"/>
  <c r="J7" i="24"/>
  <c r="H7" i="24"/>
  <c r="K7" i="24"/>
  <c r="K24" i="24"/>
  <c r="J24" i="24"/>
  <c r="H24" i="24"/>
  <c r="F24" i="24"/>
  <c r="D24" i="24"/>
  <c r="F27" i="24"/>
  <c r="D27" i="24"/>
  <c r="J27" i="24"/>
  <c r="H27" i="24"/>
  <c r="K27" i="24"/>
  <c r="I18" i="24"/>
  <c r="M18" i="24"/>
  <c r="E18" i="24"/>
  <c r="L18" i="24"/>
  <c r="G18" i="24"/>
  <c r="I28" i="24"/>
  <c r="M28" i="24"/>
  <c r="E28" i="24"/>
  <c r="L28" i="24"/>
  <c r="G28" i="24"/>
  <c r="K18" i="24"/>
  <c r="J18" i="24"/>
  <c r="H18" i="24"/>
  <c r="F18" i="24"/>
  <c r="D18" i="24"/>
  <c r="K34" i="24"/>
  <c r="J34" i="24"/>
  <c r="H34" i="24"/>
  <c r="F34" i="24"/>
  <c r="D34" i="24"/>
  <c r="G15" i="24"/>
  <c r="M15" i="24"/>
  <c r="E15" i="24"/>
  <c r="L15" i="24"/>
  <c r="I15" i="24"/>
  <c r="I22" i="24"/>
  <c r="M22" i="24"/>
  <c r="E22" i="24"/>
  <c r="L22" i="24"/>
  <c r="G22" i="24"/>
  <c r="G25" i="24"/>
  <c r="M25" i="24"/>
  <c r="E25" i="24"/>
  <c r="L25" i="24"/>
  <c r="I25" i="24"/>
  <c r="I32" i="24"/>
  <c r="M32" i="24"/>
  <c r="E32" i="24"/>
  <c r="L32" i="24"/>
  <c r="G32" i="24"/>
  <c r="G35" i="24"/>
  <c r="M35" i="24"/>
  <c r="E35" i="24"/>
  <c r="L35" i="24"/>
  <c r="I35" i="24"/>
  <c r="F21" i="24"/>
  <c r="D21" i="24"/>
  <c r="J21" i="24"/>
  <c r="H21" i="24"/>
  <c r="F29" i="24"/>
  <c r="D29" i="24"/>
  <c r="J29" i="24"/>
  <c r="H29" i="24"/>
  <c r="D38" i="24"/>
  <c r="K38" i="24"/>
  <c r="J38" i="24"/>
  <c r="H38" i="24"/>
  <c r="F38" i="24"/>
  <c r="K21"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8" i="24"/>
  <c r="J8" i="24"/>
  <c r="H8" i="24"/>
  <c r="F8" i="24"/>
  <c r="D8" i="24"/>
  <c r="F17" i="24"/>
  <c r="D17" i="24"/>
  <c r="J17" i="24"/>
  <c r="H17" i="24"/>
  <c r="F25" i="24"/>
  <c r="D25" i="24"/>
  <c r="J25" i="24"/>
  <c r="H25" i="24"/>
  <c r="F33" i="24"/>
  <c r="D33" i="24"/>
  <c r="J33" i="24"/>
  <c r="H33" i="24"/>
  <c r="K29" i="24"/>
  <c r="K25"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H40" i="24"/>
  <c r="L41" i="24"/>
  <c r="H42" i="24"/>
  <c r="L43" i="24"/>
  <c r="H44" i="24"/>
  <c r="J40" i="24"/>
  <c r="J42" i="24"/>
  <c r="J44" i="24"/>
  <c r="L40" i="24"/>
  <c r="L42" i="24"/>
  <c r="L44" i="24"/>
  <c r="E40" i="24"/>
  <c r="E42" i="24"/>
  <c r="E44" i="24"/>
  <c r="J79" i="24" l="1"/>
  <c r="J78" i="24"/>
  <c r="M14" i="24"/>
  <c r="E14" i="24"/>
  <c r="L14" i="24"/>
  <c r="I14" i="24"/>
  <c r="G14" i="24"/>
  <c r="H39" i="24"/>
  <c r="F39" i="24"/>
  <c r="D39" i="24"/>
  <c r="K39" i="24"/>
  <c r="J39" i="24"/>
  <c r="K79" i="24"/>
  <c r="K6" i="24"/>
  <c r="J6" i="24"/>
  <c r="H6" i="24"/>
  <c r="F6" i="24"/>
  <c r="D6" i="24"/>
  <c r="H45" i="24"/>
  <c r="F45" i="24"/>
  <c r="D45" i="24"/>
  <c r="K45" i="24"/>
  <c r="J45" i="24"/>
  <c r="K14" i="24"/>
  <c r="J14" i="24"/>
  <c r="H14" i="24"/>
  <c r="F14" i="24"/>
  <c r="D14" i="24"/>
  <c r="I77" i="24"/>
  <c r="I39" i="24"/>
  <c r="G39" i="24"/>
  <c r="L39" i="24"/>
  <c r="M39" i="24"/>
  <c r="E39" i="24"/>
  <c r="I45" i="24"/>
  <c r="G45" i="24"/>
  <c r="L45" i="24"/>
  <c r="M45" i="24"/>
  <c r="E45" i="24"/>
  <c r="M6" i="24"/>
  <c r="E6" i="24"/>
  <c r="L6" i="24"/>
  <c r="I6" i="24"/>
  <c r="G6" i="24"/>
  <c r="I78" i="24" l="1"/>
  <c r="I79" i="24"/>
  <c r="K78" i="24"/>
  <c r="I83" i="24" l="1"/>
  <c r="I82" i="24"/>
  <c r="I81" i="24"/>
</calcChain>
</file>

<file path=xl/sharedStrings.xml><?xml version="1.0" encoding="utf-8"?>
<sst xmlns="http://schemas.openxmlformats.org/spreadsheetml/2006/main" count="1690" uniqueCount="520">
  <si>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</si>
  <si>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</si>
  <si>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</si>
  <si>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</si>
  <si>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</si>
  <si>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</si>
  <si>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</si>
  <si>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</si>
  <si>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</si>
  <si>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</si>
  <si>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</si>
  <si>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</si>
  <si>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</si>
  <si>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Fulda (06631)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</si>
  <si>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</si>
  <si>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</si>
  <si>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</si>
  <si>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</si>
  <si>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</si>
  <si>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</si>
  <si>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</si>
  <si>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</si>
  <si>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</si>
  <si>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</si>
  <si>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</si>
  <si>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</si>
  <si>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</si>
  <si>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</si>
  <si>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</si>
  <si>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</si>
  <si>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</si>
  <si>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</si>
  <si>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</si>
  <si>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</si>
  <si>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</si>
  <si>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</si>
  <si>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</si>
  <si>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</si>
  <si>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</si>
  <si>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</si>
  <si>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</si>
  <si>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</si>
  <si>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</si>
  <si>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</si>
  <si>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</si>
  <si>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</si>
  <si>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</si>
  <si>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</si>
  <si>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</si>
  <si>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</si>
  <si>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</si>
  <si>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</si>
  <si>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</si>
  <si>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</si>
  <si>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</si>
  <si>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</si>
  <si>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</si>
  <si>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</si>
  <si>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</si>
  <si>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</si>
  <si>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</si>
  <si>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</si>
  <si>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</si>
  <si>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</si>
  <si>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</si>
  <si>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</si>
  <si>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</si>
  <si>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</si>
  <si>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</si>
  <si>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</si>
  <si>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</si>
  <si>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</si>
  <si>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</si>
  <si>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</si>
  <si>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</si>
  <si>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</si>
  <si>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</si>
  <si>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</si>
  <si>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</si>
  <si>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</si>
  <si>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</si>
  <si>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</si>
  <si>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</si>
  <si>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</si>
  <si>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</si>
  <si>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</si>
  <si>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</si>
  <si>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</si>
  <si>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</si>
  <si>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</si>
  <si>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</si>
  <si>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</si>
  <si>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Fulda (06631);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</si>
  <si>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</si>
  <si>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</si>
  <si>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</si>
  <si>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</si>
  <si>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</si>
  <si>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</si>
  <si>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</si>
  <si>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</si>
  <si>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</si>
  <si>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</si>
  <si>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</si>
  <si>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</si>
  <si>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</si>
  <si>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</si>
  <si>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</si>
  <si>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</si>
  <si>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</si>
  <si>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</si>
  <si>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</si>
  <si>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</si>
  <si>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</si>
  <si>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</si>
  <si>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</si>
  <si>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</si>
  <si>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</si>
  <si>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</si>
  <si>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</si>
  <si>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</si>
  <si>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</si>
  <si>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</si>
  <si>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</si>
  <si>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</si>
  <si>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</si>
  <si>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</si>
  <si>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</si>
  <si>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</si>
  <si>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</si>
  <si>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</si>
  <si>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</si>
  <si>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</si>
  <si>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</si>
  <si>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</si>
  <si>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</si>
  <si>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</si>
  <si>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</si>
  <si>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</si>
  <si>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</si>
  <si>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</si>
  <si>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</si>
  <si>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</si>
  <si>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</si>
  <si>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</si>
  <si>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</si>
  <si>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</si>
  <si>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</si>
  <si>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</si>
  <si>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</si>
  <si>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</si>
  <si>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</si>
  <si>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</si>
  <si>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</si>
  <si>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</si>
  <si>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</si>
  <si>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</si>
  <si>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</si>
  <si>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</si>
  <si>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</si>
  <si>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</si>
  <si>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</si>
  <si>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</si>
  <si>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</si>
  <si>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</si>
  <si>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</si>
  <si>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</si>
  <si>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</si>
  <si>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</si>
  <si>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</si>
  <si>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</si>
  <si>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</si>
  <si>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</si>
  <si>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</si>
  <si>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</si>
  <si>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</si>
  <si>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</si>
  <si>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</si>
  <si>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</si>
  <si>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</si>
  <si>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</si>
  <si>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</si>
  <si>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</si>
  <si>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Fulda (06631)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</si>
  <si>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</si>
  <si>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</si>
  <si>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</si>
  <si>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</si>
  <si>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</si>
  <si>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</si>
  <si>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</si>
  <si>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</si>
  <si>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</si>
  <si>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</si>
  <si>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</si>
  <si>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</si>
  <si>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</si>
  <si>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</si>
  <si>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</si>
  <si>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</si>
  <si>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</si>
  <si>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</si>
  <si>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</si>
  <si>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</si>
  <si>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</si>
  <si>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</si>
  <si>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</si>
  <si>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</si>
  <si>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</si>
  <si>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</si>
  <si>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</si>
  <si>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</si>
  <si>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</si>
  <si>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</si>
  <si>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</si>
  <si>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</si>
  <si>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</si>
  <si>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</si>
  <si>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</si>
  <si>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</si>
  <si>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</si>
  <si>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</si>
  <si>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</si>
  <si>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</si>
  <si>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</si>
  <si>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</si>
  <si>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</si>
  <si>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</si>
  <si>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</si>
  <si>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</si>
  <si>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</si>
  <si>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</si>
  <si>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</si>
  <si>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</si>
  <si>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</si>
  <si>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</si>
  <si>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</si>
  <si>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</si>
  <si>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</si>
  <si>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</si>
  <si>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</si>
  <si>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</si>
  <si>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</si>
  <si>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</si>
  <si>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</si>
  <si>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</si>
  <si>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</si>
  <si>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</si>
  <si>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</si>
  <si>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</si>
  <si>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</si>
  <si>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</si>
  <si>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</si>
  <si>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</si>
  <si>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</si>
  <si>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</si>
  <si>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</si>
  <si>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</si>
  <si>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</si>
  <si>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</si>
  <si>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</si>
  <si>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</si>
  <si>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</si>
  <si>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</si>
  <si>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</si>
  <si>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</si>
  <si>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</si>
  <si>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</si>
  <si>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</si>
  <si>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</si>
  <si>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</si>
  <si>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</si>
  <si>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</si>
  <si>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</si>
  <si>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</si>
  <si>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</si>
  <si>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</si>
  <si>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</si>
  <si>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</si>
  <si>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</si>
  <si>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</si>
  <si>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</si>
  <si>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</si>
  <si>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</si>
  <si>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</si>
  <si>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</si>
  <si>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</si>
  <si>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</si>
  <si>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</si>
  <si>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</si>
  <si>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</si>
  <si>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</si>
  <si>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</si>
  <si>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</si>
  <si>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</si>
  <si>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</si>
  <si>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</si>
  <si>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</si>
  <si>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</si>
  <si>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</si>
  <si>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</si>
  <si>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</si>
  <si>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</si>
  <si>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</si>
  <si>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</si>
  <si>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</si>
  <si>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</si>
  <si>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</si>
  <si>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</si>
  <si>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</si>
  <si>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</si>
  <si>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</si>
  <si>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</si>
  <si>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</si>
  <si>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</si>
  <si>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</si>
  <si>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</si>
  <si>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</si>
  <si>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</si>
  <si>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</si>
  <si>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</si>
  <si>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</si>
  <si>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</si>
  <si>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</si>
  <si>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</si>
  <si>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</si>
  <si>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</si>
  <si>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</si>
  <si>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</si>
  <si>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</si>
  <si>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</si>
  <si>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</si>
  <si>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</si>
  <si>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</si>
  <si>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</si>
  <si>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</si>
  <si>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</si>
  <si>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</si>
  <si>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</si>
  <si>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</si>
  <si>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</si>
  <si>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</si>
  <si>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</si>
  <si>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</si>
  <si>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</si>
  <si>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</si>
  <si>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</si>
  <si>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</si>
  <si>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</si>
  <si>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</si>
  <si>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</si>
  <si>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</si>
  <si>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</si>
  <si>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</si>
  <si>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</si>
  <si>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</si>
  <si>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</si>
  <si>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</si>
  <si>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</si>
  <si>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</si>
  <si>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</si>
  <si>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</si>
  <si>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</si>
  <si>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</si>
  <si>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</si>
  <si>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</si>
  <si>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</si>
  <si>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</si>
  <si>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</si>
  <si>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</si>
  <si>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</si>
  <si>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</si>
  <si>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</si>
  <si>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Fulda (06631);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</si>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</sst>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{C939565C-CF16-4E99-96DB-1CE177E090B8}</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72A4-4950-9306-FBF7C868DB6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{C5E2659D-A7AB-46C0-A4E0-107E851D8821}</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72A4-4950-9306-FBF7C868DB6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{BEF38E23-FB74-46C6-881E-97AEC3FF40D6}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2A4-4950-9306-FBF7C868DB6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{7CB0A7A3-AEA0-400C-90DA-8FB6F02A1C39}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2A4-4950-9306-FBF7C868DB6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0.66019540936354193</c:v>
                </c:pt>
                <c:pt idx="1">
                  <c:v>1.1168123612881518</c:v>
                </c:pt>
                <c:pt idx="2">
                  <c:v>1.1186464311118853</c:v>
                </c:pt>
                <c:pt idx="3">
                  <c:v>1.0875687030768</c:v>
                </c:pt>
              </c:numCache>
            </c:numRef>
          </c:val>
          <c:extLst>
            <c:ext xmlns:c16="http://schemas.microsoft.com/office/drawing/2014/chart" uri="{C3380CC4-5D6E-409C-BE32-E72D297353CC}">
              <c16:uniqueId val="{00000004-72A4-4950-9306-FBF7C868DB6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{3A1FAB2C-7B14-4911-B09B-340584912259}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2A4-4950-9306-FBF7C868DB6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{21DD7DA9-BD06-4AFF-B05B-5198B7E17922}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2A4-4950-9306-FBF7C868DB6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{24E24C27-0082-4342-A17B-F08B2C26C883}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2A4-4950-9306-FBF7C868DB6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{07D79682-7D29-46D9-B7E9-1FCA84FD25E8}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2A4-4950-9306-FBF7C868DB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2A4-4950-9306-FBF7C868DB6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2A4-4950-9306-FBF7C868DB6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{FCE721EC-4682-4C2A-884A-2D3809B67A41}</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0C91-49E7-8BD7-CFE440DE11D1}"/>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{B32FEDDD-BAC5-4E2D-9FA2-DAC9E3BFFA9D}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0C91-49E7-8BD7-CFE440DE11D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{F60F3E68-26CB-4FF4-B2E8-2E272329270D}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C91-49E7-8BD7-CFE440DE11D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{39FDD35C-D44A-4994-AC8D-CA6374EB8BE8}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C91-49E7-8BD7-CFE440DE11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-1.9747397868926646</c:v>
                </c:pt>
                <c:pt idx="1">
                  <c:v>-2.6469525004774508</c:v>
                </c:pt>
                <c:pt idx="2">
                  <c:v>-2.7637010795899166</c:v>
                </c:pt>
                <c:pt idx="3">
                  <c:v>-2.8655893304673015</c:v>
                </c:pt>
              </c:numCache>
            </c:numRef>
          </c:val>
          <c:extLst>
            <c:ext xmlns:c16="http://schemas.microsoft.com/office/drawing/2014/chart" uri="{C3380CC4-5D6E-409C-BE32-E72D297353CC}">
              <c16:uniqueId val="{00000004-0C91-49E7-8BD7-CFE440DE11D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{9D89AD46-D2EF-499A-B93D-9F6D6D98A10D}</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C91-49E7-8BD7-CFE440DE11D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{626BDA0C-60B2-4E7E-894D-0B8F105D7950}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C91-49E7-8BD7-CFE440DE11D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{01052799-3915-4464-8C94-8C0031496A47}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C91-49E7-8BD7-CFE440DE11D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{8EBC9CA3-D8FD-4440-A6B0-EF997F18C433}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C91-49E7-8BD7-CFE440DE11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91-49E7-8BD7-CFE440DE11D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91-49E7-8BD7-CFE440DE11D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{299DC738-6892-47D7-88CB-7EDD1C209F53}</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7B56-43FA-BD08-BD752945226D}"/>
                </c:ext>
              </c:extLst>
            </c:dLbl>
            <c:dLbl>
              <c:idx val="1"/>
              <c:tx>
                <c:strRef>
                  <c:f>Daten_Diagramme!$D$15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{4F214D4B-3B77-4985-8359-9F58D0AD81D4}</c15:txfldGUID>
                      <c15:f>Daten_Diagramme!$D$15</c15:f>
                      <c15:dlblFieldTableCache>
                        <c:ptCount val="1"/>
                        <c:pt idx="0">
                          <c:v>9.9</c:v>
                        </c:pt>
                      </c15:dlblFieldTableCache>
                    </c15:dlblFTEntry>
                  </c15:dlblFieldTable>
                  <c15:showDataLabelsRange val="0"/>
                </c:ext>
                <c:ext xmlns:c16="http://schemas.microsoft.com/office/drawing/2014/chart" uri="{C3380CC4-5D6E-409C-BE32-E72D297353CC}">
                  <c16:uniqueId val="{00000001-7B56-43FA-BD08-BD752945226D}"/>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{DA5075FB-1B15-4F0A-8CE1-4E6F5413B747}</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7B56-43FA-BD08-BD752945226D}"/>
                </c:ext>
              </c:extLst>
            </c:dLbl>
            <c:dLbl>
              <c:idx val="3"/>
              <c:tx>
                <c:strRef>
                  <c:f>Daten_Diagramme!$D$17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{FBE4A84A-DF80-4577-9102-C74E5DC2C284}</c15:txfldGUID>
                      <c15:f>Daten_Diagramme!$D$17</c15:f>
                      <c15:dlblFieldTableCache>
                        <c:ptCount val="1"/>
                        <c:pt idx="0">
                          <c:v>-3.2</c:v>
                        </c:pt>
                      </c15:dlblFieldTableCache>
                    </c15:dlblFTEntry>
                  </c15:dlblFieldTable>
                  <c15:showDataLabelsRange val="0"/>
                </c:ext>
                <c:ext xmlns:c16="http://schemas.microsoft.com/office/drawing/2014/chart" uri="{C3380CC4-5D6E-409C-BE32-E72D297353CC}">
                  <c16:uniqueId val="{00000003-7B56-43FA-BD08-BD752945226D}"/>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{6AC668CA-B00D-4FAB-A592-2DC3AEC84844}</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7B56-43FA-BD08-BD752945226D}"/>
                </c:ext>
              </c:extLst>
            </c:dLbl>
            <c:dLbl>
              <c:idx val="5"/>
              <c:tx>
                <c:strRef>
                  <c:f>Daten_Diagramme!$D$19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{F2A52391-37DD-4077-B5A1-68272E7D10F6}</c15:txfldGUID>
                      <c15:f>Daten_Diagramme!$D$19</c15:f>
                      <c15:dlblFieldTableCache>
                        <c:ptCount val="1"/>
                        <c:pt idx="0">
                          <c:v>-5.6</c:v>
                        </c:pt>
                      </c15:dlblFieldTableCache>
                    </c15:dlblFTEntry>
                  </c15:dlblFieldTable>
                  <c15:showDataLabelsRange val="0"/>
                </c:ext>
                <c:ext xmlns:c16="http://schemas.microsoft.com/office/drawing/2014/chart" uri="{C3380CC4-5D6E-409C-BE32-E72D297353CC}">
                  <c16:uniqueId val="{00000005-7B56-43FA-BD08-BD752945226D}"/>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{444F43F2-92B3-4563-80DF-937C482EBFDD}</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7B56-43FA-BD08-BD752945226D}"/>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{FD4B3AA4-03B4-4E74-9A72-B72AF690EF58}</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7B56-43FA-BD08-BD752945226D}"/>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{A80D657F-2461-49FD-AC18-8DD80A08A00D}</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7B56-43FA-BD08-BD752945226D}"/>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{B4589E2F-09D0-4054-9D9A-9DD2989CBB46}</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7B56-43FA-BD08-BD752945226D}"/>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{2DC0BB8C-A3F1-4D7B-903A-C68F9AF6DCF6}</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7B56-43FA-BD08-BD752945226D}"/>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{1F76B0D3-D7A5-4F41-8D05-99A48DB3BE06}</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7B56-43FA-BD08-BD752945226D}"/>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{03B48278-47C5-4E68-BF02-8F335D6889B6}</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7B56-43FA-BD08-BD752945226D}"/>
                </c:ext>
              </c:extLst>
            </c:dLbl>
            <c:dLbl>
              <c:idx val="13"/>
              <c:tx>
                <c:strRef>
                  <c:f>Daten_Diagramme!$D$27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{B8ED8148-4055-4604-81CD-18AA7B672131}</c15:txfldGUID>
                      <c15:f>Daten_Diagramme!$D$27</c15:f>
                      <c15:dlblFieldTableCache>
                        <c:ptCount val="1"/>
                        <c:pt idx="0">
                          <c:v>8.1</c:v>
                        </c:pt>
                      </c15:dlblFieldTableCache>
                    </c15:dlblFTEntry>
                  </c15:dlblFieldTable>
                  <c15:showDataLabelsRange val="0"/>
                </c:ext>
                <c:ext xmlns:c16="http://schemas.microsoft.com/office/drawing/2014/chart" uri="{C3380CC4-5D6E-409C-BE32-E72D297353CC}">
                  <c16:uniqueId val="{0000000D-7B56-43FA-BD08-BD752945226D}"/>
                </c:ext>
              </c:extLst>
            </c:dLbl>
            <c:dLbl>
              <c:idx val="14"/>
              <c:tx>
                <c:strRef>
                  <c:f>Daten_Diagramme!$D$28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{155F8C1B-BDB9-4DA6-812F-EAEED5C713C2}</c15:txfldGUID>
                      <c15:f>Daten_Diagramme!$D$28</c15:f>
                      <c15:dlblFieldTableCache>
                        <c:ptCount val="1"/>
                        <c:pt idx="0">
                          <c:v>6.0</c:v>
                        </c:pt>
                      </c15:dlblFieldTableCache>
                    </c15:dlblFTEntry>
                  </c15:dlblFieldTable>
                  <c15:showDataLabelsRange val="0"/>
                </c:ext>
                <c:ext xmlns:c16="http://schemas.microsoft.com/office/drawing/2014/chart" uri="{C3380CC4-5D6E-409C-BE32-E72D297353CC}">
                  <c16:uniqueId val="{0000000E-7B56-43FA-BD08-BD752945226D}"/>
                </c:ext>
              </c:extLst>
            </c:dLbl>
            <c:dLbl>
              <c:idx val="15"/>
              <c:tx>
                <c:strRef>
                  <c:f>Daten_Diagramme!$D$29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{74D9A91A-E329-4DC3-A93A-32CCBB62BC12}</c15:txfldGUID>
                      <c15:f>Daten_Diagramme!$D$29</c15:f>
                      <c15:dlblFieldTableCache>
                        <c:ptCount val="1"/>
                        <c:pt idx="0">
                          <c:v>-8.6</c:v>
                        </c:pt>
                      </c15:dlblFieldTableCache>
                    </c15:dlblFTEntry>
                  </c15:dlblFieldTable>
                  <c15:showDataLabelsRange val="0"/>
                </c:ext>
                <c:ext xmlns:c16="http://schemas.microsoft.com/office/drawing/2014/chart" uri="{C3380CC4-5D6E-409C-BE32-E72D297353CC}">
                  <c16:uniqueId val="{0000000F-7B56-43FA-BD08-BD752945226D}"/>
                </c:ext>
              </c:extLst>
            </c:dLbl>
            <c:dLbl>
              <c:idx val="16"/>
              <c:tx>
                <c:strRef>
                  <c:f>Daten_Diagramme!$D$30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{7538275F-FBE1-473B-94E0-9B93DE066757}</c15:txfldGUID>
                      <c15:f>Daten_Diagramme!$D$30</c15:f>
                      <c15:dlblFieldTableCache>
                        <c:ptCount val="1"/>
                        <c:pt idx="0">
                          <c:v>3.5</c:v>
                        </c:pt>
                      </c15:dlblFieldTableCache>
                    </c15:dlblFTEntry>
                  </c15:dlblFieldTable>
                  <c15:showDataLabelsRange val="0"/>
                </c:ext>
                <c:ext xmlns:c16="http://schemas.microsoft.com/office/drawing/2014/chart" uri="{C3380CC4-5D6E-409C-BE32-E72D297353CC}">
                  <c16:uniqueId val="{00000010-7B56-43FA-BD08-BD752945226D}"/>
                </c:ext>
              </c:extLst>
            </c:dLbl>
            <c:dLbl>
              <c:idx val="17"/>
              <c:tx>
                <c:strRef>
                  <c:f>Daten_Diagramme!$D$31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{46D8D9D3-E893-483A-8536-FC1412269E55}</c15:txfldGUID>
                      <c15:f>Daten_Diagramme!$D$31</c15:f>
                      <c15:dlblFieldTableCache>
                        <c:ptCount val="1"/>
                        <c:pt idx="0">
                          <c:v>5.9</c:v>
                        </c:pt>
                      </c15:dlblFieldTableCache>
                    </c15:dlblFTEntry>
                  </c15:dlblFieldTable>
                  <c15:showDataLabelsRange val="0"/>
                </c:ext>
                <c:ext xmlns:c16="http://schemas.microsoft.com/office/drawing/2014/chart" uri="{C3380CC4-5D6E-409C-BE32-E72D297353CC}">
                  <c16:uniqueId val="{00000011-7B56-43FA-BD08-BD752945226D}"/>
                </c:ext>
              </c:extLst>
            </c:dLbl>
            <c:dLbl>
              <c:idx val="18"/>
              <c:tx>
                <c:strRef>
                  <c:f>Daten_Diagramme!$D$32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{6797BBA9-F76D-45EF-8F88-B94CCAA97472}</c15:txfldGUID>
                      <c15:f>Daten_Diagramme!$D$32</c15:f>
                      <c15:dlblFieldTableCache>
                        <c:ptCount val="1"/>
                        <c:pt idx="0">
                          <c:v>4.3</c:v>
                        </c:pt>
                      </c15:dlblFieldTableCache>
                    </c15:dlblFTEntry>
                  </c15:dlblFieldTable>
                  <c15:showDataLabelsRange val="0"/>
                </c:ext>
                <c:ext xmlns:c16="http://schemas.microsoft.com/office/drawing/2014/chart" uri="{C3380CC4-5D6E-409C-BE32-E72D297353CC}">
                  <c16:uniqueId val="{00000012-7B56-43FA-BD08-BD752945226D}"/>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{3079B0F0-4C04-484D-98AA-B6C9DEB04B4F}</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7B56-43FA-BD08-BD752945226D}"/>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{76532564-1413-49A2-A0BC-7E6280B270B9}</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7B56-43FA-BD08-BD752945226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{8550205E-D834-4473-874E-78264F9E8C45}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B56-43FA-BD08-BD752945226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{FFEC0895-2088-4C61-A70F-3D6CA117BFCC}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B56-43FA-BD08-BD752945226D}"/>
                </c:ext>
              </c:extLst>
            </c:dLbl>
            <c:dLbl>
              <c:idx val="23"/>
              <c:tx>
                <c:strRef>
                  <c:f>Daten_Diagramme!$D$37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{62A09490-600A-4C85-82B8-BE9232507D37}</c15:txfldGUID>
                      <c15:f>Daten_Diagramme!$D$37</c15:f>
                      <c15:dlblFieldTableCache>
                        <c:ptCount val="1"/>
                        <c:pt idx="0">
                          <c:v>9.9</c:v>
                        </c:pt>
                      </c15:dlblFieldTableCache>
                    </c15:dlblFTEntry>
                  </c15:dlblFieldTable>
                  <c15:showDataLabelsRange val="0"/>
                </c:ext>
                <c:ext xmlns:c16="http://schemas.microsoft.com/office/drawing/2014/chart" uri="{C3380CC4-5D6E-409C-BE32-E72D297353CC}">
                  <c16:uniqueId val="{00000017-7B56-43FA-BD08-BD752945226D}"/>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{34A34831-FB32-4400-9FB8-E018720DF518}</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7B56-43FA-BD08-BD752945226D}"/>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{D3C0CEA5-F83C-4F36-9F12-19348527D6A6}</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B56-43FA-BD08-BD752945226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{4E046CC9-C533-4CAF-96BE-D26CB3621270}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B56-43FA-BD08-BD752945226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{BC1609D0-B32B-48DE-97A1-AA8B2E21A32B}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B56-43FA-BD08-BD752945226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{539BE315-987E-4437-AEB8-6B0F540CFA20}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B56-43FA-BD08-BD752945226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{44C82A43-4462-4E70-A21D-372DB6DB69DD}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B56-43FA-BD08-BD752945226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{6A3EDBEC-781A-4471-AD83-341178DEAEC8}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B56-43FA-BD08-BD752945226D}"/>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{0ABA7086-CEE9-4A79-921D-B8FF47259C31}</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B56-43FA-BD08-BD75294522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0.66019540936354193</c:v>
                </c:pt>
                <c:pt idx="1">
                  <c:v>9.9397590361445776</c:v>
                </c:pt>
                <c:pt idx="2">
                  <c:v>-0.23900573613766729</c:v>
                </c:pt>
                <c:pt idx="3">
                  <c:v>-3.1928161636318282</c:v>
                </c:pt>
                <c:pt idx="4">
                  <c:v>0.13966480446927373</c:v>
                </c:pt>
                <c:pt idx="5">
                  <c:v>-5.5825242718446599</c:v>
                </c:pt>
                <c:pt idx="6">
                  <c:v>-2.1675321743057125</c:v>
                </c:pt>
                <c:pt idx="7">
                  <c:v>1.2741786920478968</c:v>
                </c:pt>
                <c:pt idx="8">
                  <c:v>-0.40225261464199519</c:v>
                </c:pt>
                <c:pt idx="9">
                  <c:v>-0.23602033405954975</c:v>
                </c:pt>
                <c:pt idx="10">
                  <c:v>-0.43376710043376709</c:v>
                </c:pt>
                <c:pt idx="11">
                  <c:v>0.75014425851125222</c:v>
                </c:pt>
                <c:pt idx="12">
                  <c:v>1.4814814814814814</c:v>
                </c:pt>
                <c:pt idx="13">
                  <c:v>8.1128509719222457</c:v>
                </c:pt>
                <c:pt idx="14">
                  <c:v>6</c:v>
                </c:pt>
                <c:pt idx="15">
                  <c:v>-8.622171297622458</c:v>
                </c:pt>
                <c:pt idx="16">
                  <c:v>3.5016444186496423</c:v>
                </c:pt>
                <c:pt idx="17">
                  <c:v>5.865580448065173</c:v>
                </c:pt>
                <c:pt idx="18">
                  <c:v>4.2500685494927337</c:v>
                </c:pt>
                <c:pt idx="19">
                  <c:v>0.36144578313253012</c:v>
                </c:pt>
                <c:pt idx="20">
                  <c:v>2.1462105969148224</c:v>
                </c:pt>
                <c:pt idx="21">
                  <c:v>0</c:v>
                </c:pt>
                <c:pt idx="23">
                  <c:v>9.9397590361445776</c:v>
                </c:pt>
                <c:pt idx="24">
                  <c:v>-1.9615371191232418</c:v>
                </c:pt>
                <c:pt idx="25">
                  <c:v>1.7619258828747533</c:v>
                </c:pt>
              </c:numCache>
            </c:numRef>
          </c:val>
          <c:extLst>
            <c:ext xmlns:c16="http://schemas.microsoft.com/office/drawing/2014/chart" uri="{C3380CC4-5D6E-409C-BE32-E72D297353CC}">
              <c16:uniqueId val="{00000020-7B56-43FA-BD08-BD752945226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{419733C0-9967-4099-A458-52BDE49E23AB}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B56-43FA-BD08-BD752945226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{7D1DB600-35B2-4F7B-9E10-4A0833784C65}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B56-43FA-BD08-BD752945226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{02EAEA73-84FD-40BB-94C3-3B1DFDA3E89B}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B56-43FA-BD08-BD752945226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{6F253B06-CE8A-4304-B21E-44F8D5B9956D}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B56-43FA-BD08-BD752945226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{50B6EDE1-8189-41F0-B376-55DBF08DEEE1}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B56-43FA-BD08-BD752945226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{3646E671-6A50-42E9-A8CE-B6F4AE66B6A0}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B56-43FA-BD08-BD752945226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{E5A6DD47-881E-444D-9A8E-0807E1A370F4}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B56-43FA-BD08-BD752945226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{4ADF26F4-393A-4571-B828-5238DCD02415}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B56-43FA-BD08-BD752945226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{61F75739-16F1-470A-8341-F6355F1933DF}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B56-43FA-BD08-BD752945226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{0F87B43E-8720-4070-B6DA-4F9186A91836}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B56-43FA-BD08-BD752945226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{4A2E3515-14CF-4F3C-93E6-703227F8F1C5}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B56-43FA-BD08-BD752945226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{F4E9E75D-F6B0-4594-AED6-A04027359841}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B56-43FA-BD08-BD752945226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{2C179E1F-1094-43B3-9E33-332F17341F66}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B56-43FA-BD08-BD752945226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{4477840C-DEAC-456D-B201-7BE037351147}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B56-43FA-BD08-BD752945226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{27967C50-A193-4F7C-9BF1-26523B20D23E}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B56-43FA-BD08-BD752945226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{B97DAF27-5654-49BC-B247-8C3C0FEB1821}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B56-43FA-BD08-BD752945226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{775F5FDC-EA97-47D2-A2BB-F06DD36F956A}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B56-43FA-BD08-BD752945226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{DF90C367-E933-4AB7-8469-2EC23625010C}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B56-43FA-BD08-BD752945226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{73A6F396-22D3-488E-9F9F-458F5F427967}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B56-43FA-BD08-BD752945226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{293A2789-1385-4A53-83A4-A33AB2DCA226}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B56-43FA-BD08-BD752945226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{5E44D9B4-C96D-4918-BAFC-C6E6ED93F325}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B56-43FA-BD08-BD752945226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{9FDEBDC4-7D3D-4246-B47A-A3208A3C0746}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B56-43FA-BD08-BD752945226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{67B3BDF1-8E3A-451E-A917-E845A5D18BE8}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B56-43FA-BD08-BD752945226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{9E419512-DE4C-498F-9F98-FA4CFC264264}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B56-43FA-BD08-BD752945226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{ECD2C1B3-EAB1-470C-AD9B-F5B498D0F094}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B56-43FA-BD08-BD752945226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{24DA3115-8DA0-4F2F-899D-01BCBFA5A9F6}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B56-43FA-BD08-BD752945226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{9C90C78B-1537-483D-BA12-90CC432509E4}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B56-43FA-BD08-BD752945226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{4BA4066B-9AF2-440B-91A5-8BFFCD3C79C7}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B56-43FA-BD08-BD752945226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{4628825A-6924-4CED-9646-B29D191F1825}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B56-43FA-BD08-BD752945226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{18256F12-1B7E-4213-9F62-438E096744A3}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B56-43FA-BD08-BD752945226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{D5D0275D-FAE1-4ED1-A4F6-062A7F934DBB}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B56-43FA-BD08-BD752945226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{C1BD39C7-B338-46B2-9A34-AB512150DA58}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B56-43FA-BD08-BD752945226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B56-43FA-BD08-BD752945226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B56-43FA-BD08-BD752945226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{43A6A363-9772-4338-9077-D4DDDF892B12}</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86BE-4928-9CD4-2094FDD0745C}"/>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{D1F5081F-A4B9-491E-A9DA-AD727203F7B6}</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86BE-4928-9CD4-2094FDD0745C}"/>
                </c:ext>
              </c:extLst>
            </c:dLbl>
            <c:dLbl>
              <c:idx val="2"/>
              <c:tx>
                <c:strRef>
                  <c:f>Daten_Diagramme!$E$16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{7250AAEB-EA1B-4B21-BFF4-B66783304F90}</c15:txfldGUID>
                      <c15:f>Daten_Diagramme!$E$16</c15:f>
                      <c15:dlblFieldTableCache>
                        <c:ptCount val="1"/>
                        <c:pt idx="0">
                          <c:v>-4.0</c:v>
                        </c:pt>
                      </c15:dlblFieldTableCache>
                    </c15:dlblFTEntry>
                  </c15:dlblFieldTable>
                  <c15:showDataLabelsRange val="0"/>
                </c:ext>
                <c:ext xmlns:c16="http://schemas.microsoft.com/office/drawing/2014/chart" uri="{C3380CC4-5D6E-409C-BE32-E72D297353CC}">
                  <c16:uniqueId val="{00000002-86BE-4928-9CD4-2094FDD0745C}"/>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{EE59FDC1-4F69-485B-9C9A-FC9BF8C07454}</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86BE-4928-9CD4-2094FDD0745C}"/>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{D22CB657-11A8-4849-A5F4-82F9AFC08CDB}</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86BE-4928-9CD4-2094FDD0745C}"/>
                </c:ext>
              </c:extLst>
            </c:dLbl>
            <c:dLbl>
              <c:idx val="5"/>
              <c:tx>
                <c:strRef>
                  <c:f>Daten_Diagramme!$E$19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{75235F24-8195-488E-981B-178083EEB212}</c15:txfldGUID>
                      <c15:f>Daten_Diagramme!$E$19</c15:f>
                      <c15:dlblFieldTableCache>
                        <c:ptCount val="1"/>
                        <c:pt idx="0">
                          <c:v>-7.6</c:v>
                        </c:pt>
                      </c15:dlblFieldTableCache>
                    </c15:dlblFTEntry>
                  </c15:dlblFieldTable>
                  <c15:showDataLabelsRange val="0"/>
                </c:ext>
                <c:ext xmlns:c16="http://schemas.microsoft.com/office/drawing/2014/chart" uri="{C3380CC4-5D6E-409C-BE32-E72D297353CC}">
                  <c16:uniqueId val="{00000005-86BE-4928-9CD4-2094FDD0745C}"/>
                </c:ext>
              </c:extLst>
            </c:dLbl>
            <c:dLbl>
              <c:idx val="6"/>
              <c:tx>
                <c:strRef>
                  <c:f>Daten_Diagramme!$E$20</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{AA1C6A29-5B38-4414-B25F-264EF84489DF}</c15:txfldGUID>
                      <c15:f>Daten_Diagramme!$E$20</c15:f>
                      <c15:dlblFieldTableCache>
                        <c:ptCount val="1"/>
                        <c:pt idx="0">
                          <c:v>-6.8</c:v>
                        </c:pt>
                      </c15:dlblFieldTableCache>
                    </c15:dlblFTEntry>
                  </c15:dlblFieldTable>
                  <c15:showDataLabelsRange val="0"/>
                </c:ext>
                <c:ext xmlns:c16="http://schemas.microsoft.com/office/drawing/2014/chart" uri="{C3380CC4-5D6E-409C-BE32-E72D297353CC}">
                  <c16:uniqueId val="{00000006-86BE-4928-9CD4-2094FDD0745C}"/>
                </c:ext>
              </c:extLst>
            </c:dLbl>
            <c:dLbl>
              <c:idx val="7"/>
              <c:tx>
                <c:strRef>
                  <c:f>Daten_Diagramme!$E$21</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{863EF47C-8683-415D-81C5-2937A4206F4E}</c15:txfldGUID>
                      <c15:f>Daten_Diagramme!$E$21</c15:f>
                      <c15:dlblFieldTableCache>
                        <c:ptCount val="1"/>
                        <c:pt idx="0">
                          <c:v>5.6</c:v>
                        </c:pt>
                      </c15:dlblFieldTableCache>
                    </c15:dlblFTEntry>
                  </c15:dlblFieldTable>
                  <c15:showDataLabelsRange val="0"/>
                </c:ext>
                <c:ext xmlns:c16="http://schemas.microsoft.com/office/drawing/2014/chart" uri="{C3380CC4-5D6E-409C-BE32-E72D297353CC}">
                  <c16:uniqueId val="{00000007-86BE-4928-9CD4-2094FDD0745C}"/>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{76D4D8D4-9BDC-4E77-A333-4E6723F81424}</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86BE-4928-9CD4-2094FDD0745C}"/>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{14194486-4FBB-4E4C-ADE9-ABF7A3F3423C}</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86BE-4928-9CD4-2094FDD0745C}"/>
                </c:ext>
              </c:extLst>
            </c:dLbl>
            <c:dLbl>
              <c:idx val="10"/>
              <c:tx>
                <c:strRef>
                  <c:f>Daten_Diagramme!$E$24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{D7DC80F4-40E4-4297-AF88-26338F648905}</c15:txfldGUID>
                      <c15:f>Daten_Diagramme!$E$24</c15:f>
                      <c15:dlblFieldTableCache>
                        <c:ptCount val="1"/>
                        <c:pt idx="0">
                          <c:v>-5.9</c:v>
                        </c:pt>
                      </c15:dlblFieldTableCache>
                    </c15:dlblFTEntry>
                  </c15:dlblFieldTable>
                  <c15:showDataLabelsRange val="0"/>
                </c:ext>
                <c:ext xmlns:c16="http://schemas.microsoft.com/office/drawing/2014/chart" uri="{C3380CC4-5D6E-409C-BE32-E72D297353CC}">
                  <c16:uniqueId val="{0000000A-86BE-4928-9CD4-2094FDD0745C}"/>
                </c:ext>
              </c:extLst>
            </c:dLbl>
            <c:dLbl>
              <c:idx val="11"/>
              <c:tx>
                <c:strRef>
                  <c:f>Daten_Diagramme!$E$25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{6920F46A-AE5D-4097-A6A6-EA77C9009101}</c15:txfldGUID>
                      <c15:f>Daten_Diagramme!$E$25</c15:f>
                      <c15:dlblFieldTableCache>
                        <c:ptCount val="1"/>
                        <c:pt idx="0">
                          <c:v>-4.4</c:v>
                        </c:pt>
                      </c15:dlblFieldTableCache>
                    </c15:dlblFTEntry>
                  </c15:dlblFieldTable>
                  <c15:showDataLabelsRange val="0"/>
                </c:ext>
                <c:ext xmlns:c16="http://schemas.microsoft.com/office/drawing/2014/chart" uri="{C3380CC4-5D6E-409C-BE32-E72D297353CC}">
                  <c16:uniqueId val="{0000000B-86BE-4928-9CD4-2094FDD0745C}"/>
                </c:ext>
              </c:extLst>
            </c:dLbl>
            <c:dLbl>
              <c:idx val="12"/>
              <c:tx>
                <c:strRef>
                  <c:f>Daten_Diagramme!$E$26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{A7106445-1642-42CA-B605-E4567E60E2D7}</c15:txfldGUID>
                      <c15:f>Daten_Diagramme!$E$26</c15:f>
                      <c15:dlblFieldTableCache>
                        <c:ptCount val="1"/>
                        <c:pt idx="0">
                          <c:v>-4.3</c:v>
                        </c:pt>
                      </c15:dlblFieldTableCache>
                    </c15:dlblFTEntry>
                  </c15:dlblFieldTable>
                  <c15:showDataLabelsRange val="0"/>
                </c:ext>
                <c:ext xmlns:c16="http://schemas.microsoft.com/office/drawing/2014/chart" uri="{C3380CC4-5D6E-409C-BE32-E72D297353CC}">
                  <c16:uniqueId val="{0000000C-86BE-4928-9CD4-2094FDD0745C}"/>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{2AB70E6F-5FA6-4A37-91E0-2B550E6E6BA7}</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86BE-4928-9CD4-2094FDD0745C}"/>
                </c:ext>
              </c:extLst>
            </c:dLbl>
            <c:dLbl>
              <c:idx val="14"/>
              <c:tx>
                <c:strRef>
                  <c:f>Daten_Diagramme!$E$28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{18B792D7-DE58-482D-B99F-65DC689FDDE1}</c15:txfldGUID>
                      <c15:f>Daten_Diagramme!$E$28</c15:f>
                      <c15:dlblFieldTableCache>
                        <c:ptCount val="1"/>
                        <c:pt idx="0">
                          <c:v>-4.7</c:v>
                        </c:pt>
                      </c15:dlblFieldTableCache>
                    </c15:dlblFTEntry>
                  </c15:dlblFieldTable>
                  <c15:showDataLabelsRange val="0"/>
                </c:ext>
                <c:ext xmlns:c16="http://schemas.microsoft.com/office/drawing/2014/chart" uri="{C3380CC4-5D6E-409C-BE32-E72D297353CC}">
                  <c16:uniqueId val="{0000000E-86BE-4928-9CD4-2094FDD0745C}"/>
                </c:ext>
              </c:extLst>
            </c:dLbl>
            <c:dLbl>
              <c:idx val="15"/>
              <c:tx>
                <c:strRef>
                  <c:f>Daten_Diagramme!$E$29</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{1BF1C08F-6FD7-4713-BDC2-ADBE260B06E4}</c15:txfldGUID>
                      <c15:f>Daten_Diagramme!$E$29</c15:f>
                      <c15:dlblFieldTableCache>
                        <c:ptCount val="1"/>
                        <c:pt idx="0">
                          <c:v>-20.3</c:v>
                        </c:pt>
                      </c15:dlblFieldTableCache>
                    </c15:dlblFTEntry>
                  </c15:dlblFieldTable>
                  <c15:showDataLabelsRange val="0"/>
                </c:ext>
                <c:ext xmlns:c16="http://schemas.microsoft.com/office/drawing/2014/chart" uri="{C3380CC4-5D6E-409C-BE32-E72D297353CC}">
                  <c16:uniqueId val="{0000000F-86BE-4928-9CD4-2094FDD0745C}"/>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{C2925441-BF5A-46AC-86FB-2851CE9892DF}</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86BE-4928-9CD4-2094FDD0745C}"/>
                </c:ext>
              </c:extLst>
            </c:dLbl>
            <c:dLbl>
              <c:idx val="17"/>
              <c:tx>
                <c:strRef>
                  <c:f>Daten_Diagramme!$E$31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{125CB008-3AC9-4340-A312-1489B7CE2D47}</c15:txfldGUID>
                      <c15:f>Daten_Diagramme!$E$31</c15:f>
                      <c15:dlblFieldTableCache>
                        <c:ptCount val="1"/>
                        <c:pt idx="0">
                          <c:v>0.4</c:v>
                        </c:pt>
                      </c15:dlblFieldTableCache>
                    </c15:dlblFTEntry>
                  </c15:dlblFieldTable>
                  <c15:showDataLabelsRange val="0"/>
                </c:ext>
                <c:ext xmlns:c16="http://schemas.microsoft.com/office/drawing/2014/chart" uri="{C3380CC4-5D6E-409C-BE32-E72D297353CC}">
                  <c16:uniqueId val="{00000011-86BE-4928-9CD4-2094FDD0745C}"/>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{DB07632C-C025-4F49-8BC2-812210B25391}</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86BE-4928-9CD4-2094FDD0745C}"/>
                </c:ext>
              </c:extLst>
            </c:dLbl>
            <c:dLbl>
              <c:idx val="19"/>
              <c:tx>
                <c:strRef>
                  <c:f>Daten_Diagramme!$E$33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{84401A88-DCCB-4521-99C3-42F78989B007}</c15:txfldGUID>
                      <c15:f>Daten_Diagramme!$E$33</c15:f>
                      <c15:dlblFieldTableCache>
                        <c:ptCount val="1"/>
                        <c:pt idx="0">
                          <c:v>4.7</c:v>
                        </c:pt>
                      </c15:dlblFieldTableCache>
                    </c15:dlblFTEntry>
                  </c15:dlblFieldTable>
                  <c15:showDataLabelsRange val="0"/>
                </c:ext>
                <c:ext xmlns:c16="http://schemas.microsoft.com/office/drawing/2014/chart" uri="{C3380CC4-5D6E-409C-BE32-E72D297353CC}">
                  <c16:uniqueId val="{00000013-86BE-4928-9CD4-2094FDD0745C}"/>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{F6F75A08-FBD7-4AE8-BA6D-ABFAE7D50BFA}</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86BE-4928-9CD4-2094FDD0745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{C12D4FB0-D59F-4AE6-B7FD-0396F277C14B}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6BE-4928-9CD4-2094FDD0745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{94B17737-6EA9-4D15-B880-5C3DD5E9B834}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6BE-4928-9CD4-2094FDD0745C}"/>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{1331F9C5-9920-4B54-B359-5BCE6E9D40E8}</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86BE-4928-9CD4-2094FDD0745C}"/>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{226190B8-5A87-4AD7-AD9E-D7D4AA38323A}</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86BE-4928-9CD4-2094FDD0745C}"/>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{93E20065-6EE5-4F1C-AD25-B198BC0BF3BB}</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86BE-4928-9CD4-2094FDD0745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{EEC7B9A5-747B-4B76-AED6-9C34D40F5E4A}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6BE-4928-9CD4-2094FDD0745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{A9185F72-A92E-4348-BE4A-4ACC1DC95C70}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6BE-4928-9CD4-2094FDD0745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{9B404D05-EE9C-4233-9FA8-E9D9B57E6D68}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6BE-4928-9CD4-2094FDD0745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{8C29A469-8B54-45B4-8940-B0D2EA2A2CAF}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6BE-4928-9CD4-2094FDD0745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{BF76D27B-FE87-47F0-BD3C-62BBF3D5124F}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6BE-4928-9CD4-2094FDD0745C}"/>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{48041702-B120-4347-AD17-13C5E29E1FF4}</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86BE-4928-9CD4-2094FDD074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-1.9747397868926646</c:v>
                </c:pt>
                <c:pt idx="1">
                  <c:v>4</c:v>
                </c:pt>
                <c:pt idx="2">
                  <c:v>-4.0462427745664744</c:v>
                </c:pt>
                <c:pt idx="3">
                  <c:v>-6.4516129032258061</c:v>
                </c:pt>
                <c:pt idx="4">
                  <c:v>-5.3916581892166837</c:v>
                </c:pt>
                <c:pt idx="5">
                  <c:v>-7.5903614457831328</c:v>
                </c:pt>
                <c:pt idx="6">
                  <c:v>-6.8181818181818183</c:v>
                </c:pt>
                <c:pt idx="7">
                  <c:v>5.6007226738934053</c:v>
                </c:pt>
                <c:pt idx="8">
                  <c:v>0.11578541103820919</c:v>
                </c:pt>
                <c:pt idx="9">
                  <c:v>-1.7770597738287561</c:v>
                </c:pt>
                <c:pt idx="10">
                  <c:v>-5.8984493767102464</c:v>
                </c:pt>
                <c:pt idx="11">
                  <c:v>-4.3636363636363633</c:v>
                </c:pt>
                <c:pt idx="12">
                  <c:v>-4.3321299638989172</c:v>
                </c:pt>
                <c:pt idx="13">
                  <c:v>-0.14316392269148176</c:v>
                </c:pt>
                <c:pt idx="14">
                  <c:v>-4.7078604455653634</c:v>
                </c:pt>
                <c:pt idx="15">
                  <c:v>-20.3125</c:v>
                </c:pt>
                <c:pt idx="16">
                  <c:v>-2.7906976744186047</c:v>
                </c:pt>
                <c:pt idx="17">
                  <c:v>0.43923865300146414</c:v>
                </c:pt>
                <c:pt idx="18">
                  <c:v>-1.908957415565345</c:v>
                </c:pt>
                <c:pt idx="19">
                  <c:v>4.6709129511677281</c:v>
                </c:pt>
                <c:pt idx="20">
                  <c:v>-1.0397992111868053</c:v>
                </c:pt>
                <c:pt idx="21">
                  <c:v>0</c:v>
                </c:pt>
                <c:pt idx="23">
                  <c:v>4</c:v>
                </c:pt>
                <c:pt idx="24">
                  <c:v>-2.3532916294310398</c:v>
                </c:pt>
                <c:pt idx="25">
                  <c:v>-2</c:v>
                </c:pt>
              </c:numCache>
            </c:numRef>
          </c:val>
          <c:extLst>
            <c:ext xmlns:c16="http://schemas.microsoft.com/office/drawing/2014/chart" uri="{C3380CC4-5D6E-409C-BE32-E72D297353CC}">
              <c16:uniqueId val="{00000020-86BE-4928-9CD4-2094FDD0745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{50A68475-9AB0-42FE-A618-93A1F9E46E83}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6BE-4928-9CD4-2094FDD0745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{AD4B441F-9152-436E-96E5-A6D18950AD83}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6BE-4928-9CD4-2094FDD0745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{DB711C2B-6D1A-48F7-B9AB-76B46011B16A}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6BE-4928-9CD4-2094FDD0745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{8531E232-CBCA-4A8F-AF1A-7D8332BA90AB}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6BE-4928-9CD4-2094FDD0745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{A01A8877-4384-43EA-BB18-8365DE3F6862}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6BE-4928-9CD4-2094FDD0745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{DD7512AE-A83C-4FF2-B80F-8FAD58446C91}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6BE-4928-9CD4-2094FDD0745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{15E4E3A3-78CC-428E-A9A7-59619155A67A}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6BE-4928-9CD4-2094FDD0745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{07B1FF54-DD3B-4B27-B423-5C52B1F5E0DB}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6BE-4928-9CD4-2094FDD0745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{8F0BD6CB-988C-4A46-B2A2-BFD6E8629469}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6BE-4928-9CD4-2094FDD0745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{1C9FB23D-BCFD-4B21-B5D1-8CAEF1CCBE9B}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6BE-4928-9CD4-2094FDD0745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{D3503AC3-5A4E-4FE7-B4FB-93CA43449CA6}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6BE-4928-9CD4-2094FDD0745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{46F80663-1714-48BF-8037-2787A105A2CE}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6BE-4928-9CD4-2094FDD0745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{323F77D3-95B0-4A55-A4EC-6DF6FB6F3CFF}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6BE-4928-9CD4-2094FDD0745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{6BE1A11F-E527-4ECE-BA2E-B9BCBA9586A7}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6BE-4928-9CD4-2094FDD0745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{0CB47778-6CA4-41B3-BA1E-ED14D4B01222}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6BE-4928-9CD4-2094FDD0745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{20DE1E20-A834-4843-9709-5E125DD47798}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6BE-4928-9CD4-2094FDD0745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{DFC8D910-970A-4D70-B3D7-8C2E37611836}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6BE-4928-9CD4-2094FDD0745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{B3A12E1D-4D05-4E98-9A0C-C85C81E4C046}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6BE-4928-9CD4-2094FDD0745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{4C04EDCC-D342-4C0D-9148-590C46A3D80F}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6BE-4928-9CD4-2094FDD0745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{6E741CDB-72CF-40BE-ACAE-6FCFEB2B2E83}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6BE-4928-9CD4-2094FDD0745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{67B968F8-8D73-4622-88F3-8D38B08FD975}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6BE-4928-9CD4-2094FDD0745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{BA2CBECF-D3FD-471C-9824-1582A2EF34BC}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6BE-4928-9CD4-2094FDD0745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{5C629150-C758-4C9B-9D38-324342C9B85D}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6BE-4928-9CD4-2094FDD0745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{AF98F0E3-7D7B-4AC7-8403-525498EA0B2B}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6BE-4928-9CD4-2094FDD0745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{57A200F4-F365-4A77-84F5-261D96674A52}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6BE-4928-9CD4-2094FDD0745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{96027F12-1D8F-4CF8-8BAE-02E384A1AB54}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6BE-4928-9CD4-2094FDD0745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{DC16BA3E-1945-4B3A-86F1-BFE05A935004}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6BE-4928-9CD4-2094FDD0745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{CFC6B484-6502-4204-B971-FF72D095D5DB}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6BE-4928-9CD4-2094FDD0745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{3D474A84-25C5-4069-BE47-6D99F7CF4EA1}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6BE-4928-9CD4-2094FDD0745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{60D901FE-9807-488D-AAB0-84D3043094F2}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6BE-4928-9CD4-2094FDD0745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{F0AE2AFF-B1EA-475F-89A8-4924A85626A9}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6BE-4928-9CD4-2094FDD0745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{2865E4CB-D3AB-40C8-8AC3-C5A9C65879B9}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6BE-4928-9CD4-2094FDD074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6BE-4928-9CD4-2094FDD0745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6BE-4928-9CD4-2094FDD0745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{0862A45F-5D90-40F0-AF31-FC72C4AC330B}</c15:txfldGUID>
                      <c15:f>Diagramm!$I$46</c15:f>
                      <c15:dlblFieldTableCache>
                        <c:ptCount val="1"/>
                      </c15:dlblFieldTableCache>
                    </c15:dlblFTEntry>
                  </c15:dlblFieldTable>
                  <c15:showDataLabelsRange val="0"/>
                </c:ext>
                <c:ext xmlns:c16="http://schemas.microsoft.com/office/drawing/2014/chart" uri="{C3380CC4-5D6E-409C-BE32-E72D297353CC}">
                  <c16:uniqueId val="{00000000-0A6A-48D0-A88C-7A5BF728E80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{769A46AA-DE72-4D13-B4CC-B7EEFD17E86B}</c15:txfldGUID>
                      <c15:f>Diagramm!$I$47</c15:f>
                      <c15:dlblFieldTableCache>
                        <c:ptCount val="1"/>
                      </c15:dlblFieldTableCache>
                    </c15:dlblFTEntry>
                  </c15:dlblFieldTable>
                  <c15:showDataLabelsRange val="0"/>
                </c:ext>
                <c:ext xmlns:c16="http://schemas.microsoft.com/office/drawing/2014/chart" uri="{C3380CC4-5D6E-409C-BE32-E72D297353CC}">
                  <c16:uniqueId val="{00000001-0A6A-48D0-A88C-7A5BF728E80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{FAC4E347-C185-441A-ADA6-668F5A681B81}</c15:txfldGUID>
                      <c15:f>Diagramm!$I$48</c15:f>
                      <c15:dlblFieldTableCache>
                        <c:ptCount val="1"/>
                      </c15:dlblFieldTableCache>
                    </c15:dlblFTEntry>
                  </c15:dlblFieldTable>
                  <c15:showDataLabelsRange val="0"/>
                </c:ext>
                <c:ext xmlns:c16="http://schemas.microsoft.com/office/drawing/2014/chart" uri="{C3380CC4-5D6E-409C-BE32-E72D297353CC}">
                  <c16:uniqueId val="{00000002-0A6A-48D0-A88C-7A5BF728E80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{F725EBE6-0D65-44F5-882F-4F7B27C99963}</c15:txfldGUID>
                      <c15:f>Diagramm!$I$49</c15:f>
                      <c15:dlblFieldTableCache>
                        <c:ptCount val="1"/>
                      </c15:dlblFieldTableCache>
                    </c15:dlblFTEntry>
                  </c15:dlblFieldTable>
                  <c15:showDataLabelsRange val="0"/>
                </c:ext>
                <c:ext xmlns:c16="http://schemas.microsoft.com/office/drawing/2014/chart" uri="{C3380CC4-5D6E-409C-BE32-E72D297353CC}">
                  <c16:uniqueId val="{00000003-0A6A-48D0-A88C-7A5BF728E80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{B029C636-A578-4E17-880A-38536BFF05AB}</c15:txfldGUID>
                      <c15:f>Diagramm!$I$50</c15:f>
                      <c15:dlblFieldTableCache>
                        <c:ptCount val="1"/>
                      </c15:dlblFieldTableCache>
                    </c15:dlblFTEntry>
                  </c15:dlblFieldTable>
                  <c15:showDataLabelsRange val="0"/>
                </c:ext>
                <c:ext xmlns:c16="http://schemas.microsoft.com/office/drawing/2014/chart" uri="{C3380CC4-5D6E-409C-BE32-E72D297353CC}">
                  <c16:uniqueId val="{00000004-0A6A-48D0-A88C-7A5BF728E80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{A112A10D-B4CC-4907-9509-D7E37EE76661}</c15:txfldGUID>
                      <c15:f>Diagramm!$I$51</c15:f>
                      <c15:dlblFieldTableCache>
                        <c:ptCount val="1"/>
                      </c15:dlblFieldTableCache>
                    </c15:dlblFTEntry>
                  </c15:dlblFieldTable>
                  <c15:showDataLabelsRange val="0"/>
                </c:ext>
                <c:ext xmlns:c16="http://schemas.microsoft.com/office/drawing/2014/chart" uri="{C3380CC4-5D6E-409C-BE32-E72D297353CC}">
                  <c16:uniqueId val="{00000005-0A6A-48D0-A88C-7A5BF728E80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{1D4FF09A-6EC4-43CF-9AAE-AA1D99DC0E46}</c15:txfldGUID>
                      <c15:f>Diagramm!$I$52</c15:f>
                      <c15:dlblFieldTableCache>
                        <c:ptCount val="1"/>
                      </c15:dlblFieldTableCache>
                    </c15:dlblFTEntry>
                  </c15:dlblFieldTable>
                  <c15:showDataLabelsRange val="0"/>
                </c:ext>
                <c:ext xmlns:c16="http://schemas.microsoft.com/office/drawing/2014/chart" uri="{C3380CC4-5D6E-409C-BE32-E72D297353CC}">
                  <c16:uniqueId val="{00000006-0A6A-48D0-A88C-7A5BF728E80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{C1FEE30C-6622-4383-9006-DEC72BC091E4}</c15:txfldGUID>
                      <c15:f>Diagramm!$I$53</c15:f>
                      <c15:dlblFieldTableCache>
                        <c:ptCount val="1"/>
                      </c15:dlblFieldTableCache>
                    </c15:dlblFTEntry>
                  </c15:dlblFieldTable>
                  <c15:showDataLabelsRange val="0"/>
                </c:ext>
                <c:ext xmlns:c16="http://schemas.microsoft.com/office/drawing/2014/chart" uri="{C3380CC4-5D6E-409C-BE32-E72D297353CC}">
                  <c16:uniqueId val="{00000007-0A6A-48D0-A88C-7A5BF728E80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{0A38D10C-9EBE-49AA-B5A9-49B06893F98F}</c15:txfldGUID>
                      <c15:f>Diagramm!$I$54</c15:f>
                      <c15:dlblFieldTableCache>
                        <c:ptCount val="1"/>
                      </c15:dlblFieldTableCache>
                    </c15:dlblFTEntry>
                  </c15:dlblFieldTable>
                  <c15:showDataLabelsRange val="0"/>
                </c:ext>
                <c:ext xmlns:c16="http://schemas.microsoft.com/office/drawing/2014/chart" uri="{C3380CC4-5D6E-409C-BE32-E72D297353CC}">
                  <c16:uniqueId val="{00000008-0A6A-48D0-A88C-7A5BF728E80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{70B4BD1B-5328-4B0B-8BD3-C15CB909CFBE}</c15:txfldGUID>
                      <c15:f>Diagramm!$I$55</c15:f>
                      <c15:dlblFieldTableCache>
                        <c:ptCount val="1"/>
                      </c15:dlblFieldTableCache>
                    </c15:dlblFTEntry>
                  </c15:dlblFieldTable>
                  <c15:showDataLabelsRange val="0"/>
                </c:ext>
                <c:ext xmlns:c16="http://schemas.microsoft.com/office/drawing/2014/chart" uri="{C3380CC4-5D6E-409C-BE32-E72D297353CC}">
                  <c16:uniqueId val="{00000009-0A6A-48D0-A88C-7A5BF728E80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{308633F6-36BF-43B3-8640-739B960E7BBF}</c15:txfldGUID>
                      <c15:f>Diagramm!$I$56</c15:f>
                      <c15:dlblFieldTableCache>
                        <c:ptCount val="1"/>
                      </c15:dlblFieldTableCache>
                    </c15:dlblFTEntry>
                  </c15:dlblFieldTable>
                  <c15:showDataLabelsRange val="0"/>
                </c:ext>
                <c:ext xmlns:c16="http://schemas.microsoft.com/office/drawing/2014/chart" uri="{C3380CC4-5D6E-409C-BE32-E72D297353CC}">
                  <c16:uniqueId val="{0000000A-0A6A-48D0-A88C-7A5BF728E80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{2E820ADA-F89B-4105-80A1-7CD0CEC29D34}</c15:txfldGUID>
                      <c15:f>Diagramm!$I$57</c15:f>
                      <c15:dlblFieldTableCache>
                        <c:ptCount val="1"/>
                      </c15:dlblFieldTableCache>
                    </c15:dlblFTEntry>
                  </c15:dlblFieldTable>
                  <c15:showDataLabelsRange val="0"/>
                </c:ext>
                <c:ext xmlns:c16="http://schemas.microsoft.com/office/drawing/2014/chart" uri="{C3380CC4-5D6E-409C-BE32-E72D297353CC}">
                  <c16:uniqueId val="{0000000B-0A6A-48D0-A88C-7A5BF728E80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{CDB5F77F-1511-43F1-9F8C-F549277835FF}</c15:txfldGUID>
                      <c15:f>Diagramm!$I$58</c15:f>
                      <c15:dlblFieldTableCache>
                        <c:ptCount val="1"/>
                      </c15:dlblFieldTableCache>
                    </c15:dlblFTEntry>
                  </c15:dlblFieldTable>
                  <c15:showDataLabelsRange val="0"/>
                </c:ext>
                <c:ext xmlns:c16="http://schemas.microsoft.com/office/drawing/2014/chart" uri="{C3380CC4-5D6E-409C-BE32-E72D297353CC}">
                  <c16:uniqueId val="{0000000C-0A6A-48D0-A88C-7A5BF728E80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{9FBC8292-E845-4BC3-91F4-89D9C6B79534}</c15:txfldGUID>
                      <c15:f>Diagramm!$I$59</c15:f>
                      <c15:dlblFieldTableCache>
                        <c:ptCount val="1"/>
                      </c15:dlblFieldTableCache>
                    </c15:dlblFTEntry>
                  </c15:dlblFieldTable>
                  <c15:showDataLabelsRange val="0"/>
                </c:ext>
                <c:ext xmlns:c16="http://schemas.microsoft.com/office/drawing/2014/chart" uri="{C3380CC4-5D6E-409C-BE32-E72D297353CC}">
                  <c16:uniqueId val="{0000000D-0A6A-48D0-A88C-7A5BF728E80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{2823CD4B-2679-490C-B22E-479E857CE252}</c15:txfldGUID>
                      <c15:f>Diagramm!$I$60</c15:f>
                      <c15:dlblFieldTableCache>
                        <c:ptCount val="1"/>
                      </c15:dlblFieldTableCache>
                    </c15:dlblFTEntry>
                  </c15:dlblFieldTable>
                  <c15:showDataLabelsRange val="0"/>
                </c:ext>
                <c:ext xmlns:c16="http://schemas.microsoft.com/office/drawing/2014/chart" uri="{C3380CC4-5D6E-409C-BE32-E72D297353CC}">
                  <c16:uniqueId val="{0000000E-0A6A-48D0-A88C-7A5BF728E80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{F8573FCA-E08D-41FE-97B7-0B233B3828B2}</c15:txfldGUID>
                      <c15:f>Diagramm!$I$61</c15:f>
                      <c15:dlblFieldTableCache>
                        <c:ptCount val="1"/>
                      </c15:dlblFieldTableCache>
                    </c15:dlblFTEntry>
                  </c15:dlblFieldTable>
                  <c15:showDataLabelsRange val="0"/>
                </c:ext>
                <c:ext xmlns:c16="http://schemas.microsoft.com/office/drawing/2014/chart" uri="{C3380CC4-5D6E-409C-BE32-E72D297353CC}">
                  <c16:uniqueId val="{0000000F-0A6A-48D0-A88C-7A5BF728E80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{43EAC9B4-7756-4062-82D2-02B0E518E8E8}</c15:txfldGUID>
                      <c15:f>Diagramm!$I$62</c15:f>
                      <c15:dlblFieldTableCache>
                        <c:ptCount val="1"/>
                      </c15:dlblFieldTableCache>
                    </c15:dlblFTEntry>
                  </c15:dlblFieldTable>
                  <c15:showDataLabelsRange val="0"/>
                </c:ext>
                <c:ext xmlns:c16="http://schemas.microsoft.com/office/drawing/2014/chart" uri="{C3380CC4-5D6E-409C-BE32-E72D297353CC}">
                  <c16:uniqueId val="{00000010-0A6A-48D0-A88C-7A5BF728E80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{D85F5ADA-9625-4829-9ACF-40181B3D3308}</c15:txfldGUID>
                      <c15:f>Diagramm!$I$63</c15:f>
                      <c15:dlblFieldTableCache>
                        <c:ptCount val="1"/>
                      </c15:dlblFieldTableCache>
                    </c15:dlblFTEntry>
                  </c15:dlblFieldTable>
                  <c15:showDataLabelsRange val="0"/>
                </c:ext>
                <c:ext xmlns:c16="http://schemas.microsoft.com/office/drawing/2014/chart" uri="{C3380CC4-5D6E-409C-BE32-E72D297353CC}">
                  <c16:uniqueId val="{00000011-0A6A-48D0-A88C-7A5BF728E80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{2E0B00F4-21CC-41DE-8B65-4956F8F210E3}</c15:txfldGUID>
                      <c15:f>Diagramm!$I$64</c15:f>
                      <c15:dlblFieldTableCache>
                        <c:ptCount val="1"/>
                      </c15:dlblFieldTableCache>
                    </c15:dlblFTEntry>
                  </c15:dlblFieldTable>
                  <c15:showDataLabelsRange val="0"/>
                </c:ext>
                <c:ext xmlns:c16="http://schemas.microsoft.com/office/drawing/2014/chart" uri="{C3380CC4-5D6E-409C-BE32-E72D297353CC}">
                  <c16:uniqueId val="{00000012-0A6A-48D0-A88C-7A5BF728E80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{FC35D6B8-6A28-46A7-B1EF-5D79C76D24EE}</c15:txfldGUID>
                      <c15:f>Diagramm!$I$65</c15:f>
                      <c15:dlblFieldTableCache>
                        <c:ptCount val="1"/>
                      </c15:dlblFieldTableCache>
                    </c15:dlblFTEntry>
                  </c15:dlblFieldTable>
                  <c15:showDataLabelsRange val="0"/>
                </c:ext>
                <c:ext xmlns:c16="http://schemas.microsoft.com/office/drawing/2014/chart" uri="{C3380CC4-5D6E-409C-BE32-E72D297353CC}">
                  <c16:uniqueId val="{00000013-0A6A-48D0-A88C-7A5BF728E80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{1349FA79-B44E-448B-A8E7-9B59CE30C558}</c15:txfldGUID>
                      <c15:f>Diagramm!$I$66</c15:f>
                      <c15:dlblFieldTableCache>
                        <c:ptCount val="1"/>
                      </c15:dlblFieldTableCache>
                    </c15:dlblFTEntry>
                  </c15:dlblFieldTable>
                  <c15:showDataLabelsRange val="0"/>
                </c:ext>
                <c:ext xmlns:c16="http://schemas.microsoft.com/office/drawing/2014/chart" uri="{C3380CC4-5D6E-409C-BE32-E72D297353CC}">
                  <c16:uniqueId val="{00000014-0A6A-48D0-A88C-7A5BF728E80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{5BA3DFE7-8852-4BC5-B4F1-9E2096340BE4}</c15:txfldGUID>
                      <c15:f>Diagramm!$I$67</c15:f>
                      <c15:dlblFieldTableCache>
                        <c:ptCount val="1"/>
                      </c15:dlblFieldTableCache>
                    </c15:dlblFTEntry>
                  </c15:dlblFieldTable>
                  <c15:showDataLabelsRange val="0"/>
                </c:ext>
                <c:ext xmlns:c16="http://schemas.microsoft.com/office/drawing/2014/chart" uri="{C3380CC4-5D6E-409C-BE32-E72D297353CC}">
                  <c16:uniqueId val="{00000015-0A6A-48D0-A88C-7A5BF728E8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A6A-48D0-A88C-7A5BF728E80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{62B6CC81-5641-43D6-ADF6-F29AF81B6B24}</c15:txfldGUID>
                      <c15:f>Diagramm!$K$46</c15:f>
                      <c15:dlblFieldTableCache>
                        <c:ptCount val="1"/>
                      </c15:dlblFieldTableCache>
                    </c15:dlblFTEntry>
                  </c15:dlblFieldTable>
                  <c15:showDataLabelsRange val="0"/>
                </c:ext>
                <c:ext xmlns:c16="http://schemas.microsoft.com/office/drawing/2014/chart" uri="{C3380CC4-5D6E-409C-BE32-E72D297353CC}">
                  <c16:uniqueId val="{00000017-0A6A-48D0-A88C-7A5BF728E80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{1A17D92E-7B8C-47D1-8E15-C664D4373A04}</c15:txfldGUID>
                      <c15:f>Diagramm!$K$47</c15:f>
                      <c15:dlblFieldTableCache>
                        <c:ptCount val="1"/>
                      </c15:dlblFieldTableCache>
                    </c15:dlblFTEntry>
                  </c15:dlblFieldTable>
                  <c15:showDataLabelsRange val="0"/>
                </c:ext>
                <c:ext xmlns:c16="http://schemas.microsoft.com/office/drawing/2014/chart" uri="{C3380CC4-5D6E-409C-BE32-E72D297353CC}">
                  <c16:uniqueId val="{00000018-0A6A-48D0-A88C-7A5BF728E80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{18BEB82D-622C-4F3D-B1A5-C94549104338}</c15:txfldGUID>
                      <c15:f>Diagramm!$K$48</c15:f>
                      <c15:dlblFieldTableCache>
                        <c:ptCount val="1"/>
                      </c15:dlblFieldTableCache>
                    </c15:dlblFTEntry>
                  </c15:dlblFieldTable>
                  <c15:showDataLabelsRange val="0"/>
                </c:ext>
                <c:ext xmlns:c16="http://schemas.microsoft.com/office/drawing/2014/chart" uri="{C3380CC4-5D6E-409C-BE32-E72D297353CC}">
                  <c16:uniqueId val="{00000019-0A6A-48D0-A88C-7A5BF728E80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{96A802BE-9EF2-4611-B460-620089AFA7F5}</c15:txfldGUID>
                      <c15:f>Diagramm!$K$49</c15:f>
                      <c15:dlblFieldTableCache>
                        <c:ptCount val="1"/>
                      </c15:dlblFieldTableCache>
                    </c15:dlblFTEntry>
                  </c15:dlblFieldTable>
                  <c15:showDataLabelsRange val="0"/>
                </c:ext>
                <c:ext xmlns:c16="http://schemas.microsoft.com/office/drawing/2014/chart" uri="{C3380CC4-5D6E-409C-BE32-E72D297353CC}">
                  <c16:uniqueId val="{0000001A-0A6A-48D0-A88C-7A5BF728E80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{909FC72D-28A8-41D3-B5CB-B45B1FFA7143}</c15:txfldGUID>
                      <c15:f>Diagramm!$K$50</c15:f>
                      <c15:dlblFieldTableCache>
                        <c:ptCount val="1"/>
                      </c15:dlblFieldTableCache>
                    </c15:dlblFTEntry>
                  </c15:dlblFieldTable>
                  <c15:showDataLabelsRange val="0"/>
                </c:ext>
                <c:ext xmlns:c16="http://schemas.microsoft.com/office/drawing/2014/chart" uri="{C3380CC4-5D6E-409C-BE32-E72D297353CC}">
                  <c16:uniqueId val="{0000001B-0A6A-48D0-A88C-7A5BF728E80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{2A429F9C-5FFF-423E-88E6-DF24BD0D0D25}</c15:txfldGUID>
                      <c15:f>Diagramm!$K$51</c15:f>
                      <c15:dlblFieldTableCache>
                        <c:ptCount val="1"/>
                      </c15:dlblFieldTableCache>
                    </c15:dlblFTEntry>
                  </c15:dlblFieldTable>
                  <c15:showDataLabelsRange val="0"/>
                </c:ext>
                <c:ext xmlns:c16="http://schemas.microsoft.com/office/drawing/2014/chart" uri="{C3380CC4-5D6E-409C-BE32-E72D297353CC}">
                  <c16:uniqueId val="{0000001C-0A6A-48D0-A88C-7A5BF728E80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{12EFDF81-4AD4-4143-92CA-C1ABB1D8A4F6}</c15:txfldGUID>
                      <c15:f>Diagramm!$K$52</c15:f>
                      <c15:dlblFieldTableCache>
                        <c:ptCount val="1"/>
                      </c15:dlblFieldTableCache>
                    </c15:dlblFTEntry>
                  </c15:dlblFieldTable>
                  <c15:showDataLabelsRange val="0"/>
                </c:ext>
                <c:ext xmlns:c16="http://schemas.microsoft.com/office/drawing/2014/chart" uri="{C3380CC4-5D6E-409C-BE32-E72D297353CC}">
                  <c16:uniqueId val="{0000001D-0A6A-48D0-A88C-7A5BF728E80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{86BBD666-D480-47C0-A4B7-E1C5892573FC}</c15:txfldGUID>
                      <c15:f>Diagramm!$K$53</c15:f>
                      <c15:dlblFieldTableCache>
                        <c:ptCount val="1"/>
                      </c15:dlblFieldTableCache>
                    </c15:dlblFTEntry>
                  </c15:dlblFieldTable>
                  <c15:showDataLabelsRange val="0"/>
                </c:ext>
                <c:ext xmlns:c16="http://schemas.microsoft.com/office/drawing/2014/chart" uri="{C3380CC4-5D6E-409C-BE32-E72D297353CC}">
                  <c16:uniqueId val="{0000001E-0A6A-48D0-A88C-7A5BF728E80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{14DC966F-EDAA-4183-85F0-9380AA46A9A6}</c15:txfldGUID>
                      <c15:f>Diagramm!$K$54</c15:f>
                      <c15:dlblFieldTableCache>
                        <c:ptCount val="1"/>
                      </c15:dlblFieldTableCache>
                    </c15:dlblFTEntry>
                  </c15:dlblFieldTable>
                  <c15:showDataLabelsRange val="0"/>
                </c:ext>
                <c:ext xmlns:c16="http://schemas.microsoft.com/office/drawing/2014/chart" uri="{C3380CC4-5D6E-409C-BE32-E72D297353CC}">
                  <c16:uniqueId val="{0000001F-0A6A-48D0-A88C-7A5BF728E80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{273B3A31-7DE4-46FD-A77A-0ECA1FB29F56}</c15:txfldGUID>
                      <c15:f>Diagramm!$K$55</c15:f>
                      <c15:dlblFieldTableCache>
                        <c:ptCount val="1"/>
                      </c15:dlblFieldTableCache>
                    </c15:dlblFTEntry>
                  </c15:dlblFieldTable>
                  <c15:showDataLabelsRange val="0"/>
                </c:ext>
                <c:ext xmlns:c16="http://schemas.microsoft.com/office/drawing/2014/chart" uri="{C3380CC4-5D6E-409C-BE32-E72D297353CC}">
                  <c16:uniqueId val="{00000020-0A6A-48D0-A88C-7A5BF728E80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{5BC88A0A-739B-4E28-AE7F-7C4216216150}</c15:txfldGUID>
                      <c15:f>Diagramm!$K$56</c15:f>
                      <c15:dlblFieldTableCache>
                        <c:ptCount val="1"/>
                      </c15:dlblFieldTableCache>
                    </c15:dlblFTEntry>
                  </c15:dlblFieldTable>
                  <c15:showDataLabelsRange val="0"/>
                </c:ext>
                <c:ext xmlns:c16="http://schemas.microsoft.com/office/drawing/2014/chart" uri="{C3380CC4-5D6E-409C-BE32-E72D297353CC}">
                  <c16:uniqueId val="{00000021-0A6A-48D0-A88C-7A5BF728E80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{E48D744A-9CDB-414E-A315-742D06FE8819}</c15:txfldGUID>
                      <c15:f>Diagramm!$K$57</c15:f>
                      <c15:dlblFieldTableCache>
                        <c:ptCount val="1"/>
                      </c15:dlblFieldTableCache>
                    </c15:dlblFTEntry>
                  </c15:dlblFieldTable>
                  <c15:showDataLabelsRange val="0"/>
                </c:ext>
                <c:ext xmlns:c16="http://schemas.microsoft.com/office/drawing/2014/chart" uri="{C3380CC4-5D6E-409C-BE32-E72D297353CC}">
                  <c16:uniqueId val="{00000022-0A6A-48D0-A88C-7A5BF728E80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{06AB7B94-4746-4DA5-9350-B21CCAA6E40A}</c15:txfldGUID>
                      <c15:f>Diagramm!$K$58</c15:f>
                      <c15:dlblFieldTableCache>
                        <c:ptCount val="1"/>
                      </c15:dlblFieldTableCache>
                    </c15:dlblFTEntry>
                  </c15:dlblFieldTable>
                  <c15:showDataLabelsRange val="0"/>
                </c:ext>
                <c:ext xmlns:c16="http://schemas.microsoft.com/office/drawing/2014/chart" uri="{C3380CC4-5D6E-409C-BE32-E72D297353CC}">
                  <c16:uniqueId val="{00000023-0A6A-48D0-A88C-7A5BF728E80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{75DA8C27-38CB-4160-A319-477B95A62395}</c15:txfldGUID>
                      <c15:f>Diagramm!$K$59</c15:f>
                      <c15:dlblFieldTableCache>
                        <c:ptCount val="1"/>
                      </c15:dlblFieldTableCache>
                    </c15:dlblFTEntry>
                  </c15:dlblFieldTable>
                  <c15:showDataLabelsRange val="0"/>
                </c:ext>
                <c:ext xmlns:c16="http://schemas.microsoft.com/office/drawing/2014/chart" uri="{C3380CC4-5D6E-409C-BE32-E72D297353CC}">
                  <c16:uniqueId val="{00000024-0A6A-48D0-A88C-7A5BF728E80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{4DBA5FBC-29DF-4821-ABC9-C1DA9F74C941}</c15:txfldGUID>
                      <c15:f>Diagramm!$K$60</c15:f>
                      <c15:dlblFieldTableCache>
                        <c:ptCount val="1"/>
                      </c15:dlblFieldTableCache>
                    </c15:dlblFTEntry>
                  </c15:dlblFieldTable>
                  <c15:showDataLabelsRange val="0"/>
                </c:ext>
                <c:ext xmlns:c16="http://schemas.microsoft.com/office/drawing/2014/chart" uri="{C3380CC4-5D6E-409C-BE32-E72D297353CC}">
                  <c16:uniqueId val="{00000025-0A6A-48D0-A88C-7A5BF728E80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{9E03C7F2-D4A9-473C-BF03-4DAA8DCF9CF1}</c15:txfldGUID>
                      <c15:f>Diagramm!$K$61</c15:f>
                      <c15:dlblFieldTableCache>
                        <c:ptCount val="1"/>
                      </c15:dlblFieldTableCache>
                    </c15:dlblFTEntry>
                  </c15:dlblFieldTable>
                  <c15:showDataLabelsRange val="0"/>
                </c:ext>
                <c:ext xmlns:c16="http://schemas.microsoft.com/office/drawing/2014/chart" uri="{C3380CC4-5D6E-409C-BE32-E72D297353CC}">
                  <c16:uniqueId val="{00000026-0A6A-48D0-A88C-7A5BF728E80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{86B044B8-751C-40C7-B220-58528116D1A1}</c15:txfldGUID>
                      <c15:f>Diagramm!$K$62</c15:f>
                      <c15:dlblFieldTableCache>
                        <c:ptCount val="1"/>
                      </c15:dlblFieldTableCache>
                    </c15:dlblFTEntry>
                  </c15:dlblFieldTable>
                  <c15:showDataLabelsRange val="0"/>
                </c:ext>
                <c:ext xmlns:c16="http://schemas.microsoft.com/office/drawing/2014/chart" uri="{C3380CC4-5D6E-409C-BE32-E72D297353CC}">
                  <c16:uniqueId val="{00000027-0A6A-48D0-A88C-7A5BF728E80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{53007984-7077-4CC5-A483-421B178EC730}</c15:txfldGUID>
                      <c15:f>Diagramm!$K$63</c15:f>
                      <c15:dlblFieldTableCache>
                        <c:ptCount val="1"/>
                      </c15:dlblFieldTableCache>
                    </c15:dlblFTEntry>
                  </c15:dlblFieldTable>
                  <c15:showDataLabelsRange val="0"/>
                </c:ext>
                <c:ext xmlns:c16="http://schemas.microsoft.com/office/drawing/2014/chart" uri="{C3380CC4-5D6E-409C-BE32-E72D297353CC}">
                  <c16:uniqueId val="{00000028-0A6A-48D0-A88C-7A5BF728E80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{32CB01A8-6A51-427D-B6B1-1C0C1FE16EC0}</c15:txfldGUID>
                      <c15:f>Diagramm!$K$64</c15:f>
                      <c15:dlblFieldTableCache>
                        <c:ptCount val="1"/>
                      </c15:dlblFieldTableCache>
                    </c15:dlblFTEntry>
                  </c15:dlblFieldTable>
                  <c15:showDataLabelsRange val="0"/>
                </c:ext>
                <c:ext xmlns:c16="http://schemas.microsoft.com/office/drawing/2014/chart" uri="{C3380CC4-5D6E-409C-BE32-E72D297353CC}">
                  <c16:uniqueId val="{00000029-0A6A-48D0-A88C-7A5BF728E80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{4BF0ED13-C11D-432E-9F86-FFD63CF816AF}</c15:txfldGUID>
                      <c15:f>Diagramm!$K$65</c15:f>
                      <c15:dlblFieldTableCache>
                        <c:ptCount val="1"/>
                      </c15:dlblFieldTableCache>
                    </c15:dlblFTEntry>
                  </c15:dlblFieldTable>
                  <c15:showDataLabelsRange val="0"/>
                </c:ext>
                <c:ext xmlns:c16="http://schemas.microsoft.com/office/drawing/2014/chart" uri="{C3380CC4-5D6E-409C-BE32-E72D297353CC}">
                  <c16:uniqueId val="{0000002A-0A6A-48D0-A88C-7A5BF728E80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{7D559831-56C7-4C6D-9E99-B400A4DC6908}</c15:txfldGUID>
                      <c15:f>Diagramm!$K$66</c15:f>
                      <c15:dlblFieldTableCache>
                        <c:ptCount val="1"/>
                      </c15:dlblFieldTableCache>
                    </c15:dlblFTEntry>
                  </c15:dlblFieldTable>
                  <c15:showDataLabelsRange val="0"/>
                </c:ext>
                <c:ext xmlns:c16="http://schemas.microsoft.com/office/drawing/2014/chart" uri="{C3380CC4-5D6E-409C-BE32-E72D297353CC}">
                  <c16:uniqueId val="{0000002B-0A6A-48D0-A88C-7A5BF728E80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{25EDC226-7415-4DEE-829E-06E004E1B5DC}</c15:txfldGUID>
                      <c15:f>Diagramm!$K$67</c15:f>
                      <c15:dlblFieldTableCache>
                        <c:ptCount val="1"/>
                      </c15:dlblFieldTableCache>
                    </c15:dlblFTEntry>
                  </c15:dlblFieldTable>
                  <c15:showDataLabelsRange val="0"/>
                </c:ext>
                <c:ext xmlns:c16="http://schemas.microsoft.com/office/drawing/2014/chart" uri="{C3380CC4-5D6E-409C-BE32-E72D297353CC}">
                  <c16:uniqueId val="{0000002C-0A6A-48D0-A88C-7A5BF728E80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A6A-48D0-A88C-7A5BF728E80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{2F387627-995D-4D67-8428-F2433136BC35}</c15:txfldGUID>
                      <c15:f>Diagramm!$J$46</c15:f>
                      <c15:dlblFieldTableCache>
                        <c:ptCount val="1"/>
                      </c15:dlblFieldTableCache>
                    </c15:dlblFTEntry>
                  </c15:dlblFieldTable>
                  <c15:showDataLabelsRange val="0"/>
                </c:ext>
                <c:ext xmlns:c16="http://schemas.microsoft.com/office/drawing/2014/chart" uri="{C3380CC4-5D6E-409C-BE32-E72D297353CC}">
                  <c16:uniqueId val="{0000002E-0A6A-48D0-A88C-7A5BF728E80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{6B64209F-A340-47E8-831D-E28A3A9FB1CE}</c15:txfldGUID>
                      <c15:f>Diagramm!$J$47</c15:f>
                      <c15:dlblFieldTableCache>
                        <c:ptCount val="1"/>
                      </c15:dlblFieldTableCache>
                    </c15:dlblFTEntry>
                  </c15:dlblFieldTable>
                  <c15:showDataLabelsRange val="0"/>
                </c:ext>
                <c:ext xmlns:c16="http://schemas.microsoft.com/office/drawing/2014/chart" uri="{C3380CC4-5D6E-409C-BE32-E72D297353CC}">
                  <c16:uniqueId val="{0000002F-0A6A-48D0-A88C-7A5BF728E80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{E2296798-8D4E-49FD-88D1-59878FDC20BC}</c15:txfldGUID>
                      <c15:f>Diagramm!$J$48</c15:f>
                      <c15:dlblFieldTableCache>
                        <c:ptCount val="1"/>
                      </c15:dlblFieldTableCache>
                    </c15:dlblFTEntry>
                  </c15:dlblFieldTable>
                  <c15:showDataLabelsRange val="0"/>
                </c:ext>
                <c:ext xmlns:c16="http://schemas.microsoft.com/office/drawing/2014/chart" uri="{C3380CC4-5D6E-409C-BE32-E72D297353CC}">
                  <c16:uniqueId val="{00000030-0A6A-48D0-A88C-7A5BF728E80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{CD8F08F0-F240-404C-89CF-212EF8CAECDE}</c15:txfldGUID>
                      <c15:f>Diagramm!$J$49</c15:f>
                      <c15:dlblFieldTableCache>
                        <c:ptCount val="1"/>
                      </c15:dlblFieldTableCache>
                    </c15:dlblFTEntry>
                  </c15:dlblFieldTable>
                  <c15:showDataLabelsRange val="0"/>
                </c:ext>
                <c:ext xmlns:c16="http://schemas.microsoft.com/office/drawing/2014/chart" uri="{C3380CC4-5D6E-409C-BE32-E72D297353CC}">
                  <c16:uniqueId val="{00000031-0A6A-48D0-A88C-7A5BF728E80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{1069CA31-5BA7-4B94-839D-F0A4AC6E5FFA}</c15:txfldGUID>
                      <c15:f>Diagramm!$J$50</c15:f>
                      <c15:dlblFieldTableCache>
                        <c:ptCount val="1"/>
                      </c15:dlblFieldTableCache>
                    </c15:dlblFTEntry>
                  </c15:dlblFieldTable>
                  <c15:showDataLabelsRange val="0"/>
                </c:ext>
                <c:ext xmlns:c16="http://schemas.microsoft.com/office/drawing/2014/chart" uri="{C3380CC4-5D6E-409C-BE32-E72D297353CC}">
                  <c16:uniqueId val="{00000032-0A6A-48D0-A88C-7A5BF728E80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{D31CD458-6FB7-49EE-B430-AA0355515D40}</c15:txfldGUID>
                      <c15:f>Diagramm!$J$51</c15:f>
                      <c15:dlblFieldTableCache>
                        <c:ptCount val="1"/>
                      </c15:dlblFieldTableCache>
                    </c15:dlblFTEntry>
                  </c15:dlblFieldTable>
                  <c15:showDataLabelsRange val="0"/>
                </c:ext>
                <c:ext xmlns:c16="http://schemas.microsoft.com/office/drawing/2014/chart" uri="{C3380CC4-5D6E-409C-BE32-E72D297353CC}">
                  <c16:uniqueId val="{00000033-0A6A-48D0-A88C-7A5BF728E80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{25B79AD5-CD39-42C3-A3ED-BEB8D1C7AF5B}</c15:txfldGUID>
                      <c15:f>Diagramm!$J$52</c15:f>
                      <c15:dlblFieldTableCache>
                        <c:ptCount val="1"/>
                      </c15:dlblFieldTableCache>
                    </c15:dlblFTEntry>
                  </c15:dlblFieldTable>
                  <c15:showDataLabelsRange val="0"/>
                </c:ext>
                <c:ext xmlns:c16="http://schemas.microsoft.com/office/drawing/2014/chart" uri="{C3380CC4-5D6E-409C-BE32-E72D297353CC}">
                  <c16:uniqueId val="{00000034-0A6A-48D0-A88C-7A5BF728E80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{C76013AF-FE3E-4BF8-969E-93FCA99CE33E}</c15:txfldGUID>
                      <c15:f>Diagramm!$J$53</c15:f>
                      <c15:dlblFieldTableCache>
                        <c:ptCount val="1"/>
                      </c15:dlblFieldTableCache>
                    </c15:dlblFTEntry>
                  </c15:dlblFieldTable>
                  <c15:showDataLabelsRange val="0"/>
                </c:ext>
                <c:ext xmlns:c16="http://schemas.microsoft.com/office/drawing/2014/chart" uri="{C3380CC4-5D6E-409C-BE32-E72D297353CC}">
                  <c16:uniqueId val="{00000035-0A6A-48D0-A88C-7A5BF728E80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{FED24AEA-4BE1-43ED-AE63-753867A136A4}</c15:txfldGUID>
                      <c15:f>Diagramm!$J$54</c15:f>
                      <c15:dlblFieldTableCache>
                        <c:ptCount val="1"/>
                      </c15:dlblFieldTableCache>
                    </c15:dlblFTEntry>
                  </c15:dlblFieldTable>
                  <c15:showDataLabelsRange val="0"/>
                </c:ext>
                <c:ext xmlns:c16="http://schemas.microsoft.com/office/drawing/2014/chart" uri="{C3380CC4-5D6E-409C-BE32-E72D297353CC}">
                  <c16:uniqueId val="{00000036-0A6A-48D0-A88C-7A5BF728E80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{A942F624-5478-44E2-B128-98008E0E5459}</c15:txfldGUID>
                      <c15:f>Diagramm!$J$55</c15:f>
                      <c15:dlblFieldTableCache>
                        <c:ptCount val="1"/>
                      </c15:dlblFieldTableCache>
                    </c15:dlblFTEntry>
                  </c15:dlblFieldTable>
                  <c15:showDataLabelsRange val="0"/>
                </c:ext>
                <c:ext xmlns:c16="http://schemas.microsoft.com/office/drawing/2014/chart" uri="{C3380CC4-5D6E-409C-BE32-E72D297353CC}">
                  <c16:uniqueId val="{00000037-0A6A-48D0-A88C-7A5BF728E80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{100B30F8-3FA8-4892-AF91-4F4B23947097}</c15:txfldGUID>
                      <c15:f>Diagramm!$J$56</c15:f>
                      <c15:dlblFieldTableCache>
                        <c:ptCount val="1"/>
                      </c15:dlblFieldTableCache>
                    </c15:dlblFTEntry>
                  </c15:dlblFieldTable>
                  <c15:showDataLabelsRange val="0"/>
                </c:ext>
                <c:ext xmlns:c16="http://schemas.microsoft.com/office/drawing/2014/chart" uri="{C3380CC4-5D6E-409C-BE32-E72D297353CC}">
                  <c16:uniqueId val="{00000038-0A6A-48D0-A88C-7A5BF728E80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{266B6B11-1DEF-4423-8A93-44008BBA0389}</c15:txfldGUID>
                      <c15:f>Diagramm!$J$57</c15:f>
                      <c15:dlblFieldTableCache>
                        <c:ptCount val="1"/>
                      </c15:dlblFieldTableCache>
                    </c15:dlblFTEntry>
                  </c15:dlblFieldTable>
                  <c15:showDataLabelsRange val="0"/>
                </c:ext>
                <c:ext xmlns:c16="http://schemas.microsoft.com/office/drawing/2014/chart" uri="{C3380CC4-5D6E-409C-BE32-E72D297353CC}">
                  <c16:uniqueId val="{00000039-0A6A-48D0-A88C-7A5BF728E80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{F9AA0AB0-42F1-4FBF-9E62-B1303D90C1A8}</c15:txfldGUID>
                      <c15:f>Diagramm!$J$58</c15:f>
                      <c15:dlblFieldTableCache>
                        <c:ptCount val="1"/>
                      </c15:dlblFieldTableCache>
                    </c15:dlblFTEntry>
                  </c15:dlblFieldTable>
                  <c15:showDataLabelsRange val="0"/>
                </c:ext>
                <c:ext xmlns:c16="http://schemas.microsoft.com/office/drawing/2014/chart" uri="{C3380CC4-5D6E-409C-BE32-E72D297353CC}">
                  <c16:uniqueId val="{0000003A-0A6A-48D0-A88C-7A5BF728E80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{5D1D2FF6-701A-4369-9245-234E6FAD0FE6}</c15:txfldGUID>
                      <c15:f>Diagramm!$J$59</c15:f>
                      <c15:dlblFieldTableCache>
                        <c:ptCount val="1"/>
                      </c15:dlblFieldTableCache>
                    </c15:dlblFTEntry>
                  </c15:dlblFieldTable>
                  <c15:showDataLabelsRange val="0"/>
                </c:ext>
                <c:ext xmlns:c16="http://schemas.microsoft.com/office/drawing/2014/chart" uri="{C3380CC4-5D6E-409C-BE32-E72D297353CC}">
                  <c16:uniqueId val="{0000003B-0A6A-48D0-A88C-7A5BF728E80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{07B6A6D2-B32D-46FD-9EBC-5D4B98D7471C}</c15:txfldGUID>
                      <c15:f>Diagramm!$J$60</c15:f>
                      <c15:dlblFieldTableCache>
                        <c:ptCount val="1"/>
                      </c15:dlblFieldTableCache>
                    </c15:dlblFTEntry>
                  </c15:dlblFieldTable>
                  <c15:showDataLabelsRange val="0"/>
                </c:ext>
                <c:ext xmlns:c16="http://schemas.microsoft.com/office/drawing/2014/chart" uri="{C3380CC4-5D6E-409C-BE32-E72D297353CC}">
                  <c16:uniqueId val="{0000003C-0A6A-48D0-A88C-7A5BF728E80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{D3736ABA-0184-494D-A2F4-001ED23E4038}</c15:txfldGUID>
                      <c15:f>Diagramm!$J$61</c15:f>
                      <c15:dlblFieldTableCache>
                        <c:ptCount val="1"/>
                      </c15:dlblFieldTableCache>
                    </c15:dlblFTEntry>
                  </c15:dlblFieldTable>
                  <c15:showDataLabelsRange val="0"/>
                </c:ext>
                <c:ext xmlns:c16="http://schemas.microsoft.com/office/drawing/2014/chart" uri="{C3380CC4-5D6E-409C-BE32-E72D297353CC}">
                  <c16:uniqueId val="{0000003D-0A6A-48D0-A88C-7A5BF728E80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{74E0C421-821E-4052-A436-C5186AD7E92B}</c15:txfldGUID>
                      <c15:f>Diagramm!$J$62</c15:f>
                      <c15:dlblFieldTableCache>
                        <c:ptCount val="1"/>
                      </c15:dlblFieldTableCache>
                    </c15:dlblFTEntry>
                  </c15:dlblFieldTable>
                  <c15:showDataLabelsRange val="0"/>
                </c:ext>
                <c:ext xmlns:c16="http://schemas.microsoft.com/office/drawing/2014/chart" uri="{C3380CC4-5D6E-409C-BE32-E72D297353CC}">
                  <c16:uniqueId val="{0000003E-0A6A-48D0-A88C-7A5BF728E80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{2C00E0F7-41C3-4005-BF47-8B6BDE2FBFC9}</c15:txfldGUID>
                      <c15:f>Diagramm!$J$63</c15:f>
                      <c15:dlblFieldTableCache>
                        <c:ptCount val="1"/>
                      </c15:dlblFieldTableCache>
                    </c15:dlblFTEntry>
                  </c15:dlblFieldTable>
                  <c15:showDataLabelsRange val="0"/>
                </c:ext>
                <c:ext xmlns:c16="http://schemas.microsoft.com/office/drawing/2014/chart" uri="{C3380CC4-5D6E-409C-BE32-E72D297353CC}">
                  <c16:uniqueId val="{0000003F-0A6A-48D0-A88C-7A5BF728E80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{56304EDA-D125-4C76-AF22-2A389E1AC9FC}</c15:txfldGUID>
                      <c15:f>Diagramm!$J$64</c15:f>
                      <c15:dlblFieldTableCache>
                        <c:ptCount val="1"/>
                      </c15:dlblFieldTableCache>
                    </c15:dlblFTEntry>
                  </c15:dlblFieldTable>
                  <c15:showDataLabelsRange val="0"/>
                </c:ext>
                <c:ext xmlns:c16="http://schemas.microsoft.com/office/drawing/2014/chart" uri="{C3380CC4-5D6E-409C-BE32-E72D297353CC}">
                  <c16:uniqueId val="{00000040-0A6A-48D0-A88C-7A5BF728E80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{DC3171CD-7702-4F0A-938F-8F9E5F993EAD}</c15:txfldGUID>
                      <c15:f>Diagramm!$J$65</c15:f>
                      <c15:dlblFieldTableCache>
                        <c:ptCount val="1"/>
                      </c15:dlblFieldTableCache>
                    </c15:dlblFTEntry>
                  </c15:dlblFieldTable>
                  <c15:showDataLabelsRange val="0"/>
                </c:ext>
                <c:ext xmlns:c16="http://schemas.microsoft.com/office/drawing/2014/chart" uri="{C3380CC4-5D6E-409C-BE32-E72D297353CC}">
                  <c16:uniqueId val="{00000041-0A6A-48D0-A88C-7A5BF728E80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{AA7FF09D-D0F4-4605-B781-35BCCFDC100B}</c15:txfldGUID>
                      <c15:f>Diagramm!$J$66</c15:f>
                      <c15:dlblFieldTableCache>
                        <c:ptCount val="1"/>
                      </c15:dlblFieldTableCache>
                    </c15:dlblFTEntry>
                  </c15:dlblFieldTable>
                  <c15:showDataLabelsRange val="0"/>
                </c:ext>
                <c:ext xmlns:c16="http://schemas.microsoft.com/office/drawing/2014/chart" uri="{C3380CC4-5D6E-409C-BE32-E72D297353CC}">
                  <c16:uniqueId val="{00000042-0A6A-48D0-A88C-7A5BF728E80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{95D798BF-9C88-4B90-BC40-E22F6163D43B}</c15:txfldGUID>
                      <c15:f>Diagramm!$J$67</c15:f>
                      <c15:dlblFieldTableCache>
                        <c:ptCount val="1"/>
                      </c15:dlblFieldTableCache>
                    </c15:dlblFTEntry>
                  </c15:dlblFieldTable>
                  <c15:showDataLabelsRange val="0"/>
                </c:ext>
                <c:ext xmlns:c16="http://schemas.microsoft.com/office/drawing/2014/chart" uri="{C3380CC4-5D6E-409C-BE32-E72D297353CC}">
                  <c16:uniqueId val="{00000043-0A6A-48D0-A88C-7A5BF728E80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A6A-48D0-A88C-7A5BF728E80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B0-4C52-AEF9-BA71BA6F3C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B0-4C52-AEF9-BA71BA6F3C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B0-4C52-AEF9-BA71BA6F3C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B0-4C52-AEF9-BA71BA6F3C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B0-4C52-AEF9-BA71BA6F3C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B0-4C52-AEF9-BA71BA6F3C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B0-4C52-AEF9-BA71BA6F3C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B0-4C52-AEF9-BA71BA6F3C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B0-4C52-AEF9-BA71BA6F3C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B0-4C52-AEF9-BA71BA6F3C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B0-4C52-AEF9-BA71BA6F3C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BB0-4C52-AEF9-BA71BA6F3C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BB0-4C52-AEF9-BA71BA6F3C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BB0-4C52-AEF9-BA71BA6F3C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BB0-4C52-AEF9-BA71BA6F3C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B0-4C52-AEF9-BA71BA6F3C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BB0-4C52-AEF9-BA71BA6F3C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BB0-4C52-AEF9-BA71BA6F3C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BB0-4C52-AEF9-BA71BA6F3C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BB0-4C52-AEF9-BA71BA6F3C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BB0-4C52-AEF9-BA71BA6F3C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B0-4C52-AEF9-BA71BA6F3C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BB0-4C52-AEF9-BA71BA6F3C9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B0-4C52-AEF9-BA71BA6F3C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BB0-4C52-AEF9-BA71BA6F3C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BB0-4C52-AEF9-BA71BA6F3C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BB0-4C52-AEF9-BA71BA6F3C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BB0-4C52-AEF9-BA71BA6F3C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BB0-4C52-AEF9-BA71BA6F3C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BB0-4C52-AEF9-BA71BA6F3C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BB0-4C52-AEF9-BA71BA6F3C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BB0-4C52-AEF9-BA71BA6F3C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BB0-4C52-AEF9-BA71BA6F3C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BB0-4C52-AEF9-BA71BA6F3C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BB0-4C52-AEF9-BA71BA6F3C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BB0-4C52-AEF9-BA71BA6F3C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BB0-4C52-AEF9-BA71BA6F3C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BB0-4C52-AEF9-BA71BA6F3C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BB0-4C52-AEF9-BA71BA6F3C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BB0-4C52-AEF9-BA71BA6F3C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BB0-4C52-AEF9-BA71BA6F3C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BB0-4C52-AEF9-BA71BA6F3C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BB0-4C52-AEF9-BA71BA6F3C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BB0-4C52-AEF9-BA71BA6F3C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BB0-4C52-AEF9-BA71BA6F3C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BB0-4C52-AEF9-BA71BA6F3C9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BB0-4C52-AEF9-BA71BA6F3C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BB0-4C52-AEF9-BA71BA6F3C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BB0-4C52-AEF9-BA71BA6F3C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BB0-4C52-AEF9-BA71BA6F3C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BB0-4C52-AEF9-BA71BA6F3C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BB0-4C52-AEF9-BA71BA6F3C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BB0-4C52-AEF9-BA71BA6F3C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BB0-4C52-AEF9-BA71BA6F3C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BB0-4C52-AEF9-BA71BA6F3C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BB0-4C52-AEF9-BA71BA6F3C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BB0-4C52-AEF9-BA71BA6F3C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BB0-4C52-AEF9-BA71BA6F3C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BB0-4C52-AEF9-BA71BA6F3C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BB0-4C52-AEF9-BA71BA6F3C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BB0-4C52-AEF9-BA71BA6F3C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BB0-4C52-AEF9-BA71BA6F3C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BB0-4C52-AEF9-BA71BA6F3C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BB0-4C52-AEF9-BA71BA6F3C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B0-4C52-AEF9-BA71BA6F3C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BB0-4C52-AEF9-BA71BA6F3C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B0-4C52-AEF9-BA71BA6F3C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BB0-4C52-AEF9-BA71BA6F3C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BB0-4C52-AEF9-BA71BA6F3C9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100.61225445435602</c:v>
                </c:pt>
                <c:pt idx="2">
                  <c:v>102.66910163658073</c:v>
                </c:pt>
                <c:pt idx="3">
                  <c:v>101.72555079487719</c:v>
                </c:pt>
                <c:pt idx="4">
                  <c:v>102.26522441525603</c:v>
                </c:pt>
                <c:pt idx="5">
                  <c:v>103.08819741986841</c:v>
                </c:pt>
                <c:pt idx="6">
                  <c:v>104.98700568940085</c:v>
                </c:pt>
                <c:pt idx="7">
                  <c:v>104.42626021399639</c:v>
                </c:pt>
                <c:pt idx="8">
                  <c:v>104.92847275877408</c:v>
                </c:pt>
                <c:pt idx="9">
                  <c:v>105.7889068389876</c:v>
                </c:pt>
                <c:pt idx="10">
                  <c:v>107.74624803914683</c:v>
                </c:pt>
                <c:pt idx="11">
                  <c:v>107.11643370560277</c:v>
                </c:pt>
                <c:pt idx="12">
                  <c:v>107.22179298073095</c:v>
                </c:pt>
                <c:pt idx="13">
                  <c:v>107.56479595420383</c:v>
                </c:pt>
                <c:pt idx="14">
                  <c:v>109.90260120343704</c:v>
                </c:pt>
                <c:pt idx="15">
                  <c:v>109.20605932897848</c:v>
                </c:pt>
                <c:pt idx="16">
                  <c:v>109.00236473039733</c:v>
                </c:pt>
                <c:pt idx="17">
                  <c:v>109.21425393926623</c:v>
                </c:pt>
                <c:pt idx="18">
                  <c:v>111.45372386504648</c:v>
                </c:pt>
                <c:pt idx="19">
                  <c:v>110.46919997190419</c:v>
                </c:pt>
                <c:pt idx="20">
                  <c:v>110.47037063051673</c:v>
                </c:pt>
                <c:pt idx="21">
                  <c:v>110.32403830394981</c:v>
                </c:pt>
                <c:pt idx="22">
                  <c:v>112.77890941443655</c:v>
                </c:pt>
                <c:pt idx="23">
                  <c:v>111.86696635527147</c:v>
                </c:pt>
                <c:pt idx="24">
                  <c:v>111.1996909461263</c:v>
                </c:pt>
              </c:numCache>
            </c:numRef>
          </c:val>
          <c:smooth val="0"/>
          <c:extLst>
            <c:ext xmlns:c16="http://schemas.microsoft.com/office/drawing/2014/chart" uri="{C3380CC4-5D6E-409C-BE32-E72D297353CC}">
              <c16:uniqueId val="{00000000-9906-4949-B073-67649B9C6FE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103.14753189129229</c:v>
                </c:pt>
                <c:pt idx="2">
                  <c:v>107.26566833056017</c:v>
                </c:pt>
                <c:pt idx="3">
                  <c:v>106.10094287298946</c:v>
                </c:pt>
                <c:pt idx="4">
                  <c:v>103.88241819190239</c:v>
                </c:pt>
                <c:pt idx="5">
                  <c:v>106.28119800332779</c:v>
                </c:pt>
                <c:pt idx="6">
                  <c:v>110.85690515806988</c:v>
                </c:pt>
                <c:pt idx="7">
                  <c:v>111.68885191347752</c:v>
                </c:pt>
                <c:pt idx="8">
                  <c:v>112.2157515252357</c:v>
                </c:pt>
                <c:pt idx="9">
                  <c:v>114.64226289517472</c:v>
                </c:pt>
                <c:pt idx="10">
                  <c:v>118.59400998336108</c:v>
                </c:pt>
                <c:pt idx="11">
                  <c:v>117.51247920133112</c:v>
                </c:pt>
                <c:pt idx="12">
                  <c:v>116.79145867997782</c:v>
                </c:pt>
                <c:pt idx="13">
                  <c:v>120.79866888519135</c:v>
                </c:pt>
                <c:pt idx="14">
                  <c:v>124.55629506378258</c:v>
                </c:pt>
                <c:pt idx="15">
                  <c:v>122.3516361619523</c:v>
                </c:pt>
                <c:pt idx="16">
                  <c:v>121.20077648363838</c:v>
                </c:pt>
                <c:pt idx="17">
                  <c:v>123.8075429839157</c:v>
                </c:pt>
                <c:pt idx="18">
                  <c:v>127.05213533000554</c:v>
                </c:pt>
                <c:pt idx="19">
                  <c:v>127.21852468108708</c:v>
                </c:pt>
                <c:pt idx="20">
                  <c:v>126.31724902939546</c:v>
                </c:pt>
                <c:pt idx="21">
                  <c:v>128.42484747642817</c:v>
                </c:pt>
                <c:pt idx="22">
                  <c:v>132.25180255130337</c:v>
                </c:pt>
                <c:pt idx="23">
                  <c:v>131.62784248474765</c:v>
                </c:pt>
                <c:pt idx="24">
                  <c:v>126.58069883527455</c:v>
                </c:pt>
              </c:numCache>
            </c:numRef>
          </c:val>
          <c:smooth val="0"/>
          <c:extLst>
            <c:ext xmlns:c16="http://schemas.microsoft.com/office/drawing/2014/chart" uri="{C3380CC4-5D6E-409C-BE32-E72D297353CC}">
              <c16:uniqueId val="{00000001-9906-4949-B073-67649B9C6FE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102.92630057803468</c:v>
                </c:pt>
                <c:pt idx="2">
                  <c:v>100.95736994219652</c:v>
                </c:pt>
                <c:pt idx="3">
                  <c:v>101.59561657032756</c:v>
                </c:pt>
                <c:pt idx="4">
                  <c:v>97.465077071290935</c:v>
                </c:pt>
                <c:pt idx="5">
                  <c:v>97.657755298651253</c:v>
                </c:pt>
                <c:pt idx="6">
                  <c:v>96.778660886319841</c:v>
                </c:pt>
                <c:pt idx="7">
                  <c:v>97.513246628131029</c:v>
                </c:pt>
                <c:pt idx="8">
                  <c:v>95.827312138728331</c:v>
                </c:pt>
                <c:pt idx="9">
                  <c:v>97.386801541425811</c:v>
                </c:pt>
                <c:pt idx="10">
                  <c:v>96.742533718689785</c:v>
                </c:pt>
                <c:pt idx="11">
                  <c:v>96.832851637764932</c:v>
                </c:pt>
                <c:pt idx="12">
                  <c:v>94.183526011560687</c:v>
                </c:pt>
                <c:pt idx="13">
                  <c:v>96.278901734104053</c:v>
                </c:pt>
                <c:pt idx="14">
                  <c:v>94.400289017341038</c:v>
                </c:pt>
                <c:pt idx="15">
                  <c:v>95.586464354527934</c:v>
                </c:pt>
                <c:pt idx="16">
                  <c:v>92.59995183044316</c:v>
                </c:pt>
                <c:pt idx="17">
                  <c:v>95.128853564547214</c:v>
                </c:pt>
                <c:pt idx="18">
                  <c:v>92.341040462427742</c:v>
                </c:pt>
                <c:pt idx="19">
                  <c:v>92.575867052023114</c:v>
                </c:pt>
                <c:pt idx="20">
                  <c:v>91.504094412331398</c:v>
                </c:pt>
                <c:pt idx="21">
                  <c:v>93.424855491329481</c:v>
                </c:pt>
                <c:pt idx="22">
                  <c:v>91.058526011560687</c:v>
                </c:pt>
                <c:pt idx="23">
                  <c:v>92.070086705202314</c:v>
                </c:pt>
                <c:pt idx="24">
                  <c:v>88.499518304431604</c:v>
                </c:pt>
              </c:numCache>
            </c:numRef>
          </c:val>
          <c:smooth val="0"/>
          <c:extLst>
            <c:ext xmlns:c16="http://schemas.microsoft.com/office/drawing/2014/chart" uri="{C3380CC4-5D6E-409C-BE32-E72D297353CC}">
              <c16:uniqueId val="{00000002-9906-4949-B073-67649B9C6FE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906-4949-B073-67649B9C6FE5}"/>
                </c:ext>
              </c:extLst>
            </c:dLbl>
            <c:dLbl>
              <c:idx val="1"/>
              <c:delete val="1"/>
              <c:extLst>
                <c:ext xmlns:c15="http://schemas.microsoft.com/office/drawing/2012/chart" uri="{CE6537A1-D6FC-4f65-9D91-7224C49458BB}"/>
                <c:ext xmlns:c16="http://schemas.microsoft.com/office/drawing/2014/chart" uri="{C3380CC4-5D6E-409C-BE32-E72D297353CC}">
                  <c16:uniqueId val="{00000004-9906-4949-B073-67649B9C6FE5}"/>
                </c:ext>
              </c:extLst>
            </c:dLbl>
            <c:dLbl>
              <c:idx val="2"/>
              <c:delete val="1"/>
              <c:extLst>
                <c:ext xmlns:c15="http://schemas.microsoft.com/office/drawing/2012/chart" uri="{CE6537A1-D6FC-4f65-9D91-7224C49458BB}"/>
                <c:ext xmlns:c16="http://schemas.microsoft.com/office/drawing/2014/chart" uri="{C3380CC4-5D6E-409C-BE32-E72D297353CC}">
                  <c16:uniqueId val="{00000005-9906-4949-B073-67649B9C6FE5}"/>
                </c:ext>
              </c:extLst>
            </c:dLbl>
            <c:dLbl>
              <c:idx val="3"/>
              <c:delete val="1"/>
              <c:extLst>
                <c:ext xmlns:c15="http://schemas.microsoft.com/office/drawing/2012/chart" uri="{CE6537A1-D6FC-4f65-9D91-7224C49458BB}"/>
                <c:ext xmlns:c16="http://schemas.microsoft.com/office/drawing/2014/chart" uri="{C3380CC4-5D6E-409C-BE32-E72D297353CC}">
                  <c16:uniqueId val="{00000006-9906-4949-B073-67649B9C6FE5}"/>
                </c:ext>
              </c:extLst>
            </c:dLbl>
            <c:dLbl>
              <c:idx val="4"/>
              <c:delete val="1"/>
              <c:extLst>
                <c:ext xmlns:c15="http://schemas.microsoft.com/office/drawing/2012/chart" uri="{CE6537A1-D6FC-4f65-9D91-7224C49458BB}"/>
                <c:ext xmlns:c16="http://schemas.microsoft.com/office/drawing/2014/chart" uri="{C3380CC4-5D6E-409C-BE32-E72D297353CC}">
                  <c16:uniqueId val="{00000007-9906-4949-B073-67649B9C6FE5}"/>
                </c:ext>
              </c:extLst>
            </c:dLbl>
            <c:dLbl>
              <c:idx val="5"/>
              <c:delete val="1"/>
              <c:extLst>
                <c:ext xmlns:c15="http://schemas.microsoft.com/office/drawing/2012/chart" uri="{CE6537A1-D6FC-4f65-9D91-7224C49458BB}"/>
                <c:ext xmlns:c16="http://schemas.microsoft.com/office/drawing/2014/chart" uri="{C3380CC4-5D6E-409C-BE32-E72D297353CC}">
                  <c16:uniqueId val="{00000008-9906-4949-B073-67649B9C6FE5}"/>
                </c:ext>
              </c:extLst>
            </c:dLbl>
            <c:dLbl>
              <c:idx val="6"/>
              <c:delete val="1"/>
              <c:extLst>
                <c:ext xmlns:c15="http://schemas.microsoft.com/office/drawing/2012/chart" uri="{CE6537A1-D6FC-4f65-9D91-7224C49458BB}"/>
                <c:ext xmlns:c16="http://schemas.microsoft.com/office/drawing/2014/chart" uri="{C3380CC4-5D6E-409C-BE32-E72D297353CC}">
                  <c16:uniqueId val="{00000009-9906-4949-B073-67649B9C6FE5}"/>
                </c:ext>
              </c:extLst>
            </c:dLbl>
            <c:dLbl>
              <c:idx val="7"/>
              <c:delete val="1"/>
              <c:extLst>
                <c:ext xmlns:c15="http://schemas.microsoft.com/office/drawing/2012/chart" uri="{CE6537A1-D6FC-4f65-9D91-7224C49458BB}"/>
                <c:ext xmlns:c16="http://schemas.microsoft.com/office/drawing/2014/chart" uri="{C3380CC4-5D6E-409C-BE32-E72D297353CC}">
                  <c16:uniqueId val="{0000000A-9906-4949-B073-67649B9C6FE5}"/>
                </c:ext>
              </c:extLst>
            </c:dLbl>
            <c:dLbl>
              <c:idx val="8"/>
              <c:delete val="1"/>
              <c:extLst>
                <c:ext xmlns:c15="http://schemas.microsoft.com/office/drawing/2012/chart" uri="{CE6537A1-D6FC-4f65-9D91-7224C49458BB}"/>
                <c:ext xmlns:c16="http://schemas.microsoft.com/office/drawing/2014/chart" uri="{C3380CC4-5D6E-409C-BE32-E72D297353CC}">
                  <c16:uniqueId val="{0000000B-9906-4949-B073-67649B9C6FE5}"/>
                </c:ext>
              </c:extLst>
            </c:dLbl>
            <c:dLbl>
              <c:idx val="9"/>
              <c:delete val="1"/>
              <c:extLst>
                <c:ext xmlns:c15="http://schemas.microsoft.com/office/drawing/2012/chart" uri="{CE6537A1-D6FC-4f65-9D91-7224C49458BB}"/>
                <c:ext xmlns:c16="http://schemas.microsoft.com/office/drawing/2014/chart" uri="{C3380CC4-5D6E-409C-BE32-E72D297353CC}">
                  <c16:uniqueId val="{0000000C-9906-4949-B073-67649B9C6FE5}"/>
                </c:ext>
              </c:extLst>
            </c:dLbl>
            <c:dLbl>
              <c:idx val="10"/>
              <c:delete val="1"/>
              <c:extLst>
                <c:ext xmlns:c15="http://schemas.microsoft.com/office/drawing/2012/chart" uri="{CE6537A1-D6FC-4f65-9D91-7224C49458BB}"/>
                <c:ext xmlns:c16="http://schemas.microsoft.com/office/drawing/2014/chart" uri="{C3380CC4-5D6E-409C-BE32-E72D297353CC}">
                  <c16:uniqueId val="{0000000D-9906-4949-B073-67649B9C6FE5}"/>
                </c:ext>
              </c:extLst>
            </c:dLbl>
            <c:dLbl>
              <c:idx val="11"/>
              <c:delete val="1"/>
              <c:extLst>
                <c:ext xmlns:c15="http://schemas.microsoft.com/office/drawing/2012/chart" uri="{CE6537A1-D6FC-4f65-9D91-7224C49458BB}"/>
                <c:ext xmlns:c16="http://schemas.microsoft.com/office/drawing/2014/chart" uri="{C3380CC4-5D6E-409C-BE32-E72D297353CC}">
                  <c16:uniqueId val="{0000000E-9906-4949-B073-67649B9C6FE5}"/>
                </c:ext>
              </c:extLst>
            </c:dLbl>
            <c:dLbl>
              <c:idx val="12"/>
              <c:delete val="1"/>
              <c:extLst>
                <c:ext xmlns:c15="http://schemas.microsoft.com/office/drawing/2012/chart" uri="{CE6537A1-D6FC-4f65-9D91-7224C49458BB}"/>
                <c:ext xmlns:c16="http://schemas.microsoft.com/office/drawing/2014/chart" uri="{C3380CC4-5D6E-409C-BE32-E72D297353CC}">
                  <c16:uniqueId val="{0000000F-9906-4949-B073-67649B9C6FE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06-4949-B073-67649B9C6FE5}"/>
                </c:ext>
              </c:extLst>
            </c:dLbl>
            <c:dLbl>
              <c:idx val="14"/>
              <c:delete val="1"/>
              <c:extLst>
                <c:ext xmlns:c15="http://schemas.microsoft.com/office/drawing/2012/chart" uri="{CE6537A1-D6FC-4f65-9D91-7224C49458BB}"/>
                <c:ext xmlns:c16="http://schemas.microsoft.com/office/drawing/2014/chart" uri="{C3380CC4-5D6E-409C-BE32-E72D297353CC}">
                  <c16:uniqueId val="{00000011-9906-4949-B073-67649B9C6FE5}"/>
                </c:ext>
              </c:extLst>
            </c:dLbl>
            <c:dLbl>
              <c:idx val="15"/>
              <c:delete val="1"/>
              <c:extLst>
                <c:ext xmlns:c15="http://schemas.microsoft.com/office/drawing/2012/chart" uri="{CE6537A1-D6FC-4f65-9D91-7224C49458BB}"/>
                <c:ext xmlns:c16="http://schemas.microsoft.com/office/drawing/2014/chart" uri="{C3380CC4-5D6E-409C-BE32-E72D297353CC}">
                  <c16:uniqueId val="{00000012-9906-4949-B073-67649B9C6FE5}"/>
                </c:ext>
              </c:extLst>
            </c:dLbl>
            <c:dLbl>
              <c:idx val="16"/>
              <c:delete val="1"/>
              <c:extLst>
                <c:ext xmlns:c15="http://schemas.microsoft.com/office/drawing/2012/chart" uri="{CE6537A1-D6FC-4f65-9D91-7224C49458BB}"/>
                <c:ext xmlns:c16="http://schemas.microsoft.com/office/drawing/2014/chart" uri="{C3380CC4-5D6E-409C-BE32-E72D297353CC}">
                  <c16:uniqueId val="{00000013-9906-4949-B073-67649B9C6FE5}"/>
                </c:ext>
              </c:extLst>
            </c:dLbl>
            <c:dLbl>
              <c:idx val="17"/>
              <c:delete val="1"/>
              <c:extLst>
                <c:ext xmlns:c15="http://schemas.microsoft.com/office/drawing/2012/chart" uri="{CE6537A1-D6FC-4f65-9D91-7224C49458BB}"/>
                <c:ext xmlns:c16="http://schemas.microsoft.com/office/drawing/2014/chart" uri="{C3380CC4-5D6E-409C-BE32-E72D297353CC}">
                  <c16:uniqueId val="{00000014-9906-4949-B073-67649B9C6FE5}"/>
                </c:ext>
              </c:extLst>
            </c:dLbl>
            <c:dLbl>
              <c:idx val="18"/>
              <c:delete val="1"/>
              <c:extLst>
                <c:ext xmlns:c15="http://schemas.microsoft.com/office/drawing/2012/chart" uri="{CE6537A1-D6FC-4f65-9D91-7224C49458BB}"/>
                <c:ext xmlns:c16="http://schemas.microsoft.com/office/drawing/2014/chart" uri="{C3380CC4-5D6E-409C-BE32-E72D297353CC}">
                  <c16:uniqueId val="{00000015-9906-4949-B073-67649B9C6FE5}"/>
                </c:ext>
              </c:extLst>
            </c:dLbl>
            <c:dLbl>
              <c:idx val="19"/>
              <c:delete val="1"/>
              <c:extLst>
                <c:ext xmlns:c15="http://schemas.microsoft.com/office/drawing/2012/chart" uri="{CE6537A1-D6FC-4f65-9D91-7224C49458BB}"/>
                <c:ext xmlns:c16="http://schemas.microsoft.com/office/drawing/2014/chart" uri="{C3380CC4-5D6E-409C-BE32-E72D297353CC}">
                  <c16:uniqueId val="{00000016-9906-4949-B073-67649B9C6FE5}"/>
                </c:ext>
              </c:extLst>
            </c:dLbl>
            <c:dLbl>
              <c:idx val="20"/>
              <c:delete val="1"/>
              <c:extLst>
                <c:ext xmlns:c15="http://schemas.microsoft.com/office/drawing/2012/chart" uri="{CE6537A1-D6FC-4f65-9D91-7224C49458BB}"/>
                <c:ext xmlns:c16="http://schemas.microsoft.com/office/drawing/2014/chart" uri="{C3380CC4-5D6E-409C-BE32-E72D297353CC}">
                  <c16:uniqueId val="{00000017-9906-4949-B073-67649B9C6FE5}"/>
                </c:ext>
              </c:extLst>
            </c:dLbl>
            <c:dLbl>
              <c:idx val="21"/>
              <c:delete val="1"/>
              <c:extLst>
                <c:ext xmlns:c15="http://schemas.microsoft.com/office/drawing/2012/chart" uri="{CE6537A1-D6FC-4f65-9D91-7224C49458BB}"/>
                <c:ext xmlns:c16="http://schemas.microsoft.com/office/drawing/2014/chart" uri="{C3380CC4-5D6E-409C-BE32-E72D297353CC}">
                  <c16:uniqueId val="{00000018-9906-4949-B073-67649B9C6FE5}"/>
                </c:ext>
              </c:extLst>
            </c:dLbl>
            <c:dLbl>
              <c:idx val="22"/>
              <c:delete val="1"/>
              <c:extLst>
                <c:ext xmlns:c15="http://schemas.microsoft.com/office/drawing/2012/chart" uri="{CE6537A1-D6FC-4f65-9D91-7224C49458BB}"/>
                <c:ext xmlns:c16="http://schemas.microsoft.com/office/drawing/2014/chart" uri="{C3380CC4-5D6E-409C-BE32-E72D297353CC}">
                  <c16:uniqueId val="{00000019-9906-4949-B073-67649B9C6FE5}"/>
                </c:ext>
              </c:extLst>
            </c:dLbl>
            <c:dLbl>
              <c:idx val="23"/>
              <c:delete val="1"/>
              <c:extLst>
                <c:ext xmlns:c15="http://schemas.microsoft.com/office/drawing/2012/chart" uri="{CE6537A1-D6FC-4f65-9D91-7224C49458BB}"/>
                <c:ext xmlns:c16="http://schemas.microsoft.com/office/drawing/2014/chart" uri="{C3380CC4-5D6E-409C-BE32-E72D297353CC}">
                  <c16:uniqueId val="{0000001A-9906-4949-B073-67649B9C6FE5}"/>
                </c:ext>
              </c:extLst>
            </c:dLbl>
            <c:dLbl>
              <c:idx val="24"/>
              <c:delete val="1"/>
              <c:extLst>
                <c:ext xmlns:c15="http://schemas.microsoft.com/office/drawing/2012/chart" uri="{CE6537A1-D6FC-4f65-9D91-7224C49458BB}"/>
                <c:ext xmlns:c16="http://schemas.microsoft.com/office/drawing/2014/chart" uri="{C3380CC4-5D6E-409C-BE32-E72D297353CC}">
                  <c16:uniqueId val="{0000001B-9906-4949-B073-67649B9C6FE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906-4949-B073-67649B9C6FE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Fulda (06631)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94989</v>
      </c>
      <c r="F11" s="238">
        <v>95559</v>
      </c>
      <c r="G11" s="238">
        <v>96338</v>
      </c>
      <c r="H11" s="238">
        <v>94241</v>
      </c>
      <c r="I11" s="265">
        <v>94366</v>
      </c>
      <c r="J11" s="263">
        <v>623</v>
      </c>
      <c r="K11" s="266">
        <v>0.66019540936354193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15.1975491899062</v>
      </c>
      <c r="E13" s="115">
        <v>14436</v>
      </c>
      <c r="F13" s="114">
        <v>14506</v>
      </c>
      <c r="G13" s="114">
        <v>14702</v>
      </c>
      <c r="H13" s="114">
        <v>14523</v>
      </c>
      <c r="I13" s="140">
        <v>14303</v>
      </c>
      <c r="J13" s="115">
        <v>133</v>
      </c>
      <c r="K13" s="116">
        <v>0.92987485142977</v>
      </c>
    </row>
    <row r="14" spans="1:255" ht="14.1" customHeight="1" x14ac:dyDescent="0.2">
      <c r="A14" s="306" t="s">
        <v>230</v>
      </c>
      <c r="B14" s="307"/>
      <c r="C14" s="308"/>
      <c r="D14" s="113">
        <v>63.009401088547094</v>
      </c>
      <c r="E14" s="115">
        <v>59852</v>
      </c>
      <c r="F14" s="114">
        <v>60262</v>
      </c>
      <c r="G14" s="114">
        <v>60841</v>
      </c>
      <c r="H14" s="114">
        <v>59270</v>
      </c>
      <c r="I14" s="140">
        <v>59612</v>
      </c>
      <c r="J14" s="115">
        <v>240</v>
      </c>
      <c r="K14" s="116">
        <v>0.40260350265047307</v>
      </c>
    </row>
    <row r="15" spans="1:255" ht="14.1" customHeight="1" x14ac:dyDescent="0.2">
      <c r="A15" s="306" t="s">
        <v>231</v>
      </c>
      <c r="B15" s="307"/>
      <c r="C15" s="308"/>
      <c r="D15" s="113">
        <v>11.863478929139163</v>
      </c>
      <c r="E15" s="115">
        <v>11269</v>
      </c>
      <c r="F15" s="114">
        <v>11267</v>
      </c>
      <c r="G15" s="114">
        <v>11328</v>
      </c>
      <c r="H15" s="114">
        <v>11153</v>
      </c>
      <c r="I15" s="140">
        <v>11121</v>
      </c>
      <c r="J15" s="115">
        <v>148</v>
      </c>
      <c r="K15" s="116">
        <v>1.3308155741390162</v>
      </c>
    </row>
    <row r="16" spans="1:255" ht="14.1" customHeight="1" x14ac:dyDescent="0.2">
      <c r="A16" s="306" t="s">
        <v>232</v>
      </c>
      <c r="B16" s="307"/>
      <c r="C16" s="308"/>
      <c r="D16" s="113">
        <v>9.4610954952678732</v>
      </c>
      <c r="E16" s="115">
        <v>8987</v>
      </c>
      <c r="F16" s="114">
        <v>9069</v>
      </c>
      <c r="G16" s="114">
        <v>9005</v>
      </c>
      <c r="H16" s="114">
        <v>8877</v>
      </c>
      <c r="I16" s="140">
        <v>8906</v>
      </c>
      <c r="J16" s="115">
        <v>81</v>
      </c>
      <c r="K16" s="116">
        <v>0.90949921401302491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0.48005558538357074</v>
      </c>
      <c r="E18" s="115">
        <v>456</v>
      </c>
      <c r="F18" s="114">
        <v>427</v>
      </c>
      <c r="G18" s="114">
        <v>454</v>
      </c>
      <c r="H18" s="114">
        <v>442</v>
      </c>
      <c r="I18" s="140">
        <v>423</v>
      </c>
      <c r="J18" s="115">
        <v>33</v>
      </c>
      <c r="K18" s="116">
        <v>7.8014184397163122</v>
      </c>
    </row>
    <row r="19" spans="1:255" ht="14.1" customHeight="1" x14ac:dyDescent="0.2">
      <c r="A19" s="306" t="s">
        <v>235</v>
      </c>
      <c r="B19" s="307" t="s">
        <v>236</v>
      </c>
      <c r="C19" s="308"/>
      <c r="D19" s="113">
        <v>0.24318605312194044</v>
      </c>
      <c r="E19" s="115">
        <v>231</v>
      </c>
      <c r="F19" s="114">
        <v>215</v>
      </c>
      <c r="G19" s="114">
        <v>241</v>
      </c>
      <c r="H19" s="114">
        <v>234</v>
      </c>
      <c r="I19" s="140">
        <v>220</v>
      </c>
      <c r="J19" s="115">
        <v>11</v>
      </c>
      <c r="K19" s="116">
        <v>5</v>
      </c>
    </row>
    <row r="20" spans="1:255" ht="14.1" customHeight="1" x14ac:dyDescent="0.2">
      <c r="A20" s="306">
        <v>12</v>
      </c>
      <c r="B20" s="307" t="s">
        <v>237</v>
      </c>
      <c r="C20" s="308"/>
      <c r="D20" s="113">
        <v>0.68744802029708707</v>
      </c>
      <c r="E20" s="115">
        <v>653</v>
      </c>
      <c r="F20" s="114">
        <v>644</v>
      </c>
      <c r="G20" s="114">
        <v>668</v>
      </c>
      <c r="H20" s="114">
        <v>666</v>
      </c>
      <c r="I20" s="140">
        <v>670</v>
      </c>
      <c r="J20" s="115">
        <v>-17</v>
      </c>
      <c r="K20" s="116">
        <v>-2.5373134328358211</v>
      </c>
    </row>
    <row r="21" spans="1:255" ht="14.1" customHeight="1" x14ac:dyDescent="0.2">
      <c r="A21" s="306">
        <v>21</v>
      </c>
      <c r="B21" s="307" t="s">
        <v>238</v>
      </c>
      <c r="C21" s="308"/>
      <c r="D21" s="113">
        <v>0.52953499878933352</v>
      </c>
      <c r="E21" s="115">
        <v>503</v>
      </c>
      <c r="F21" s="114">
        <v>482</v>
      </c>
      <c r="G21" s="114">
        <v>497</v>
      </c>
      <c r="H21" s="114">
        <v>491</v>
      </c>
      <c r="I21" s="140">
        <v>472</v>
      </c>
      <c r="J21" s="115">
        <v>31</v>
      </c>
      <c r="K21" s="116">
        <v>6.5677966101694913</v>
      </c>
    </row>
    <row r="22" spans="1:255" ht="14.1" customHeight="1" x14ac:dyDescent="0.2">
      <c r="A22" s="306">
        <v>22</v>
      </c>
      <c r="B22" s="307" t="s">
        <v>239</v>
      </c>
      <c r="C22" s="308"/>
      <c r="D22" s="113">
        <v>3.2014233227005233</v>
      </c>
      <c r="E22" s="115">
        <v>3041</v>
      </c>
      <c r="F22" s="114">
        <v>3059</v>
      </c>
      <c r="G22" s="114">
        <v>3153</v>
      </c>
      <c r="H22" s="114">
        <v>3173</v>
      </c>
      <c r="I22" s="140">
        <v>3195</v>
      </c>
      <c r="J22" s="115">
        <v>-154</v>
      </c>
      <c r="K22" s="116">
        <v>-4.8200312989045386</v>
      </c>
    </row>
    <row r="23" spans="1:255" ht="14.1" customHeight="1" x14ac:dyDescent="0.2">
      <c r="A23" s="306">
        <v>23</v>
      </c>
      <c r="B23" s="307" t="s">
        <v>240</v>
      </c>
      <c r="C23" s="308"/>
      <c r="D23" s="113">
        <v>0.96748044510416997</v>
      </c>
      <c r="E23" s="115">
        <v>919</v>
      </c>
      <c r="F23" s="114">
        <v>931</v>
      </c>
      <c r="G23" s="114">
        <v>961</v>
      </c>
      <c r="H23" s="114">
        <v>927</v>
      </c>
      <c r="I23" s="140">
        <v>949</v>
      </c>
      <c r="J23" s="115">
        <v>-30</v>
      </c>
      <c r="K23" s="116">
        <v>-3.1612223393045311</v>
      </c>
    </row>
    <row r="24" spans="1:255" ht="14.1" customHeight="1" x14ac:dyDescent="0.2">
      <c r="A24" s="306">
        <v>24</v>
      </c>
      <c r="B24" s="307" t="s">
        <v>241</v>
      </c>
      <c r="C24" s="308"/>
      <c r="D24" s="113">
        <v>3.6393687690153596</v>
      </c>
      <c r="E24" s="115">
        <v>3457</v>
      </c>
      <c r="F24" s="114">
        <v>3524</v>
      </c>
      <c r="G24" s="114">
        <v>3615</v>
      </c>
      <c r="H24" s="114">
        <v>3608</v>
      </c>
      <c r="I24" s="140">
        <v>3645</v>
      </c>
      <c r="J24" s="115">
        <v>-188</v>
      </c>
      <c r="K24" s="116">
        <v>-5.157750342935528</v>
      </c>
    </row>
    <row r="25" spans="1:255" ht="14.1" customHeight="1" x14ac:dyDescent="0.2">
      <c r="A25" s="306">
        <v>25</v>
      </c>
      <c r="B25" s="307" t="s">
        <v>242</v>
      </c>
      <c r="C25" s="308"/>
      <c r="D25" s="113">
        <v>6.2986240512059295</v>
      </c>
      <c r="E25" s="115">
        <v>5983</v>
      </c>
      <c r="F25" s="114">
        <v>6062</v>
      </c>
      <c r="G25" s="114">
        <v>6165</v>
      </c>
      <c r="H25" s="114">
        <v>6026</v>
      </c>
      <c r="I25" s="140">
        <v>6061</v>
      </c>
      <c r="J25" s="115">
        <v>-78</v>
      </c>
      <c r="K25" s="116">
        <v>-1.2869163504372216</v>
      </c>
    </row>
    <row r="26" spans="1:255" ht="14.1" customHeight="1" x14ac:dyDescent="0.2">
      <c r="A26" s="306">
        <v>26</v>
      </c>
      <c r="B26" s="307" t="s">
        <v>243</v>
      </c>
      <c r="C26" s="308"/>
      <c r="D26" s="113">
        <v>3.6362105085852048</v>
      </c>
      <c r="E26" s="115">
        <v>3454</v>
      </c>
      <c r="F26" s="114">
        <v>3486</v>
      </c>
      <c r="G26" s="114">
        <v>3505</v>
      </c>
      <c r="H26" s="114">
        <v>3386</v>
      </c>
      <c r="I26" s="140">
        <v>3456</v>
      </c>
      <c r="J26" s="115">
        <v>-2</v>
      </c>
      <c r="K26" s="116">
        <v>-5.7870370370370371E-2</v>
      </c>
    </row>
    <row r="27" spans="1:255" ht="14.1" customHeight="1" x14ac:dyDescent="0.2">
      <c r="A27" s="306">
        <v>27</v>
      </c>
      <c r="B27" s="307" t="s">
        <v>244</v>
      </c>
      <c r="C27" s="308"/>
      <c r="D27" s="113">
        <v>3.3888134415563909</v>
      </c>
      <c r="E27" s="115">
        <v>3219</v>
      </c>
      <c r="F27" s="114">
        <v>3250</v>
      </c>
      <c r="G27" s="114">
        <v>3288</v>
      </c>
      <c r="H27" s="114">
        <v>3202</v>
      </c>
      <c r="I27" s="140">
        <v>3210</v>
      </c>
      <c r="J27" s="115">
        <v>9</v>
      </c>
      <c r="K27" s="116">
        <v>0.28037383177570091</v>
      </c>
    </row>
    <row r="28" spans="1:255" ht="14.1" customHeight="1" x14ac:dyDescent="0.2">
      <c r="A28" s="306">
        <v>28</v>
      </c>
      <c r="B28" s="307" t="s">
        <v>245</v>
      </c>
      <c r="C28" s="308"/>
      <c r="D28" s="113">
        <v>0.72113613155207446</v>
      </c>
      <c r="E28" s="115">
        <v>685</v>
      </c>
      <c r="F28" s="114">
        <v>707</v>
      </c>
      <c r="G28" s="114">
        <v>729</v>
      </c>
      <c r="H28" s="114">
        <v>727</v>
      </c>
      <c r="I28" s="140">
        <v>729</v>
      </c>
      <c r="J28" s="115">
        <v>-44</v>
      </c>
      <c r="K28" s="116">
        <v>-6.0356652949245539</v>
      </c>
    </row>
    <row r="29" spans="1:255" ht="14.1" customHeight="1" x14ac:dyDescent="0.2">
      <c r="A29" s="306">
        <v>29</v>
      </c>
      <c r="B29" s="307" t="s">
        <v>246</v>
      </c>
      <c r="C29" s="308"/>
      <c r="D29" s="113">
        <v>2.8213793176051962</v>
      </c>
      <c r="E29" s="115">
        <v>2680</v>
      </c>
      <c r="F29" s="114">
        <v>2725</v>
      </c>
      <c r="G29" s="114">
        <v>2726</v>
      </c>
      <c r="H29" s="114">
        <v>2659</v>
      </c>
      <c r="I29" s="140">
        <v>2659</v>
      </c>
      <c r="J29" s="115">
        <v>21</v>
      </c>
      <c r="K29" s="116">
        <v>0.78977059044753661</v>
      </c>
    </row>
    <row r="30" spans="1:255" ht="14.1" customHeight="1" x14ac:dyDescent="0.2">
      <c r="A30" s="306" t="s">
        <v>247</v>
      </c>
      <c r="B30" s="307" t="s">
        <v>248</v>
      </c>
      <c r="C30" s="308"/>
      <c r="D30" s="113">
        <v>1.194875196075335</v>
      </c>
      <c r="E30" s="115">
        <v>1135</v>
      </c>
      <c r="F30" s="114">
        <v>1132</v>
      </c>
      <c r="G30" s="114">
        <v>1153</v>
      </c>
      <c r="H30" s="114">
        <v>1123</v>
      </c>
      <c r="I30" s="140">
        <v>1124</v>
      </c>
      <c r="J30" s="115">
        <v>11</v>
      </c>
      <c r="K30" s="116">
        <v>0.97864768683274017</v>
      </c>
    </row>
    <row r="31" spans="1:255" ht="14.1" customHeight="1" x14ac:dyDescent="0.2">
      <c r="A31" s="306" t="s">
        <v>249</v>
      </c>
      <c r="B31" s="307" t="s">
        <v>250</v>
      </c>
      <c r="C31" s="308"/>
      <c r="D31" s="113">
        <v>1.5822884755076905</v>
      </c>
      <c r="E31" s="115">
        <v>1503</v>
      </c>
      <c r="F31" s="114">
        <v>1551</v>
      </c>
      <c r="G31" s="114">
        <v>1531</v>
      </c>
      <c r="H31" s="114">
        <v>1494</v>
      </c>
      <c r="I31" s="140">
        <v>1496</v>
      </c>
      <c r="J31" s="115">
        <v>7</v>
      </c>
      <c r="K31" s="116">
        <v>0.46791443850267378</v>
      </c>
    </row>
    <row r="32" spans="1:255" ht="14.1" customHeight="1" x14ac:dyDescent="0.2">
      <c r="A32" s="306">
        <v>31</v>
      </c>
      <c r="B32" s="307" t="s">
        <v>251</v>
      </c>
      <c r="C32" s="308"/>
      <c r="D32" s="113">
        <v>0.82851698617734681</v>
      </c>
      <c r="E32" s="115">
        <v>787</v>
      </c>
      <c r="F32" s="114">
        <v>792</v>
      </c>
      <c r="G32" s="114">
        <v>784</v>
      </c>
      <c r="H32" s="114">
        <v>776</v>
      </c>
      <c r="I32" s="140">
        <v>780</v>
      </c>
      <c r="J32" s="115">
        <v>7</v>
      </c>
      <c r="K32" s="116">
        <v>0.89743589743589747</v>
      </c>
    </row>
    <row r="33" spans="1:11" ht="14.1" customHeight="1" x14ac:dyDescent="0.2">
      <c r="A33" s="306">
        <v>32</v>
      </c>
      <c r="B33" s="307" t="s">
        <v>252</v>
      </c>
      <c r="C33" s="308"/>
      <c r="D33" s="113">
        <v>1.9170640811041277</v>
      </c>
      <c r="E33" s="115">
        <v>1821</v>
      </c>
      <c r="F33" s="114">
        <v>1798</v>
      </c>
      <c r="G33" s="114">
        <v>1872</v>
      </c>
      <c r="H33" s="114">
        <v>1867</v>
      </c>
      <c r="I33" s="140">
        <v>1840</v>
      </c>
      <c r="J33" s="115">
        <v>-19</v>
      </c>
      <c r="K33" s="116">
        <v>-1.0326086956521738</v>
      </c>
    </row>
    <row r="34" spans="1:11" ht="14.1" customHeight="1" x14ac:dyDescent="0.2">
      <c r="A34" s="306">
        <v>33</v>
      </c>
      <c r="B34" s="307" t="s">
        <v>253</v>
      </c>
      <c r="C34" s="308"/>
      <c r="D34" s="113">
        <v>1.7665203339334028</v>
      </c>
      <c r="E34" s="115">
        <v>1678</v>
      </c>
      <c r="F34" s="114">
        <v>1649</v>
      </c>
      <c r="G34" s="114">
        <v>1755</v>
      </c>
      <c r="H34" s="114">
        <v>1694</v>
      </c>
      <c r="I34" s="140">
        <v>1665</v>
      </c>
      <c r="J34" s="115">
        <v>13</v>
      </c>
      <c r="K34" s="116">
        <v>0.78078078078078073</v>
      </c>
    </row>
    <row r="35" spans="1:11" ht="14.1" customHeight="1" x14ac:dyDescent="0.2">
      <c r="A35" s="306">
        <v>34</v>
      </c>
      <c r="B35" s="307" t="s">
        <v>254</v>
      </c>
      <c r="C35" s="308"/>
      <c r="D35" s="113">
        <v>2.0286559496362737</v>
      </c>
      <c r="E35" s="115">
        <v>1927</v>
      </c>
      <c r="F35" s="114">
        <v>1937</v>
      </c>
      <c r="G35" s="114">
        <v>1965</v>
      </c>
      <c r="H35" s="114">
        <v>1963</v>
      </c>
      <c r="I35" s="140">
        <v>1945</v>
      </c>
      <c r="J35" s="115">
        <v>-18</v>
      </c>
      <c r="K35" s="116">
        <v>-0.92544987146529567</v>
      </c>
    </row>
    <row r="36" spans="1:11" ht="14.1" customHeight="1" x14ac:dyDescent="0.2">
      <c r="A36" s="306">
        <v>41</v>
      </c>
      <c r="B36" s="307" t="s">
        <v>255</v>
      </c>
      <c r="C36" s="308"/>
      <c r="D36" s="113">
        <v>0.43268167893124465</v>
      </c>
      <c r="E36" s="115">
        <v>411</v>
      </c>
      <c r="F36" s="114">
        <v>416</v>
      </c>
      <c r="G36" s="114">
        <v>432</v>
      </c>
      <c r="H36" s="114">
        <v>418</v>
      </c>
      <c r="I36" s="140">
        <v>417</v>
      </c>
      <c r="J36" s="115">
        <v>-6</v>
      </c>
      <c r="K36" s="116">
        <v>-1.4388489208633093</v>
      </c>
    </row>
    <row r="37" spans="1:11" ht="14.1" customHeight="1" x14ac:dyDescent="0.2">
      <c r="A37" s="306">
        <v>42</v>
      </c>
      <c r="B37" s="307" t="s">
        <v>256</v>
      </c>
      <c r="C37" s="308"/>
      <c r="D37" s="113" t="s">
        <v>513</v>
      </c>
      <c r="E37" s="115" t="s">
        <v>513</v>
      </c>
      <c r="F37" s="114" t="s">
        <v>513</v>
      </c>
      <c r="G37" s="114" t="s">
        <v>513</v>
      </c>
      <c r="H37" s="114" t="s">
        <v>513</v>
      </c>
      <c r="I37" s="140">
        <v>69</v>
      </c>
      <c r="J37" s="115" t="s">
        <v>513</v>
      </c>
      <c r="K37" s="116" t="s">
        <v>513</v>
      </c>
    </row>
    <row r="38" spans="1:11" ht="14.1" customHeight="1" x14ac:dyDescent="0.2">
      <c r="A38" s="306">
        <v>43</v>
      </c>
      <c r="B38" s="307" t="s">
        <v>257</v>
      </c>
      <c r="C38" s="308"/>
      <c r="D38" s="113">
        <v>1.7159881670509216</v>
      </c>
      <c r="E38" s="115">
        <v>1630</v>
      </c>
      <c r="F38" s="114">
        <v>1637</v>
      </c>
      <c r="G38" s="114">
        <v>1634</v>
      </c>
      <c r="H38" s="114">
        <v>1561</v>
      </c>
      <c r="I38" s="140">
        <v>1565</v>
      </c>
      <c r="J38" s="115">
        <v>65</v>
      </c>
      <c r="K38" s="116">
        <v>4.1533546325878596</v>
      </c>
    </row>
    <row r="39" spans="1:11" ht="14.1" customHeight="1" x14ac:dyDescent="0.2">
      <c r="A39" s="306">
        <v>51</v>
      </c>
      <c r="B39" s="307" t="s">
        <v>258</v>
      </c>
      <c r="C39" s="308"/>
      <c r="D39" s="113">
        <v>6.7407805114276389</v>
      </c>
      <c r="E39" s="115">
        <v>6403</v>
      </c>
      <c r="F39" s="114">
        <v>6450</v>
      </c>
      <c r="G39" s="114">
        <v>6447</v>
      </c>
      <c r="H39" s="114">
        <v>6165</v>
      </c>
      <c r="I39" s="140">
        <v>6208</v>
      </c>
      <c r="J39" s="115">
        <v>195</v>
      </c>
      <c r="K39" s="116">
        <v>3.1411082474226806</v>
      </c>
    </row>
    <row r="40" spans="1:11" ht="14.1" customHeight="1" x14ac:dyDescent="0.2">
      <c r="A40" s="306" t="s">
        <v>259</v>
      </c>
      <c r="B40" s="307" t="s">
        <v>260</v>
      </c>
      <c r="C40" s="308"/>
      <c r="D40" s="113">
        <v>5.5269557527713733</v>
      </c>
      <c r="E40" s="115">
        <v>5250</v>
      </c>
      <c r="F40" s="114">
        <v>5284</v>
      </c>
      <c r="G40" s="114">
        <v>5279</v>
      </c>
      <c r="H40" s="114">
        <v>5099</v>
      </c>
      <c r="I40" s="140">
        <v>5135</v>
      </c>
      <c r="J40" s="115">
        <v>115</v>
      </c>
      <c r="K40" s="116">
        <v>2.2395326192794549</v>
      </c>
    </row>
    <row r="41" spans="1:11" ht="14.1" customHeight="1" x14ac:dyDescent="0.2">
      <c r="A41" s="306"/>
      <c r="B41" s="307" t="s">
        <v>261</v>
      </c>
      <c r="C41" s="308"/>
      <c r="D41" s="113">
        <v>4.4615692343323961</v>
      </c>
      <c r="E41" s="115">
        <v>4238</v>
      </c>
      <c r="F41" s="114">
        <v>4296</v>
      </c>
      <c r="G41" s="114">
        <v>4310</v>
      </c>
      <c r="H41" s="114">
        <v>4186</v>
      </c>
      <c r="I41" s="140">
        <v>4219</v>
      </c>
      <c r="J41" s="115">
        <v>19</v>
      </c>
      <c r="K41" s="116">
        <v>0.4503436833372837</v>
      </c>
    </row>
    <row r="42" spans="1:11" ht="14.1" customHeight="1" x14ac:dyDescent="0.2">
      <c r="A42" s="306">
        <v>52</v>
      </c>
      <c r="B42" s="307" t="s">
        <v>262</v>
      </c>
      <c r="C42" s="308"/>
      <c r="D42" s="113">
        <v>4.168903767804693</v>
      </c>
      <c r="E42" s="115">
        <v>3960</v>
      </c>
      <c r="F42" s="114">
        <v>3978</v>
      </c>
      <c r="G42" s="114">
        <v>4058</v>
      </c>
      <c r="H42" s="114">
        <v>4043</v>
      </c>
      <c r="I42" s="140">
        <v>4016</v>
      </c>
      <c r="J42" s="115">
        <v>-56</v>
      </c>
      <c r="K42" s="116">
        <v>-1.3944223107569722</v>
      </c>
    </row>
    <row r="43" spans="1:11" ht="14.1" customHeight="1" x14ac:dyDescent="0.2">
      <c r="A43" s="306" t="s">
        <v>263</v>
      </c>
      <c r="B43" s="307" t="s">
        <v>264</v>
      </c>
      <c r="C43" s="308"/>
      <c r="D43" s="113">
        <v>3.2803798334544001</v>
      </c>
      <c r="E43" s="115">
        <v>3116</v>
      </c>
      <c r="F43" s="114">
        <v>3134</v>
      </c>
      <c r="G43" s="114">
        <v>3205</v>
      </c>
      <c r="H43" s="114">
        <v>3206</v>
      </c>
      <c r="I43" s="140">
        <v>3203</v>
      </c>
      <c r="J43" s="115">
        <v>-87</v>
      </c>
      <c r="K43" s="116">
        <v>-2.7162035591632843</v>
      </c>
    </row>
    <row r="44" spans="1:11" ht="14.1" customHeight="1" x14ac:dyDescent="0.2">
      <c r="A44" s="306">
        <v>53</v>
      </c>
      <c r="B44" s="307" t="s">
        <v>265</v>
      </c>
      <c r="C44" s="308"/>
      <c r="D44" s="113">
        <v>0.76219351714409034</v>
      </c>
      <c r="E44" s="115">
        <v>724</v>
      </c>
      <c r="F44" s="114">
        <v>704</v>
      </c>
      <c r="G44" s="114">
        <v>704</v>
      </c>
      <c r="H44" s="114">
        <v>705</v>
      </c>
      <c r="I44" s="140">
        <v>709</v>
      </c>
      <c r="J44" s="115">
        <v>15</v>
      </c>
      <c r="K44" s="116">
        <v>2.1156558533145273</v>
      </c>
    </row>
    <row r="45" spans="1:11" ht="14.1" customHeight="1" x14ac:dyDescent="0.2">
      <c r="A45" s="306" t="s">
        <v>266</v>
      </c>
      <c r="B45" s="307" t="s">
        <v>267</v>
      </c>
      <c r="C45" s="308"/>
      <c r="D45" s="113">
        <v>0.66112918337912807</v>
      </c>
      <c r="E45" s="115">
        <v>628</v>
      </c>
      <c r="F45" s="114">
        <v>609</v>
      </c>
      <c r="G45" s="114">
        <v>607</v>
      </c>
      <c r="H45" s="114">
        <v>605</v>
      </c>
      <c r="I45" s="140">
        <v>607</v>
      </c>
      <c r="J45" s="115">
        <v>21</v>
      </c>
      <c r="K45" s="116">
        <v>3.4596375617792421</v>
      </c>
    </row>
    <row r="46" spans="1:11" ht="14.1" customHeight="1" x14ac:dyDescent="0.2">
      <c r="A46" s="306">
        <v>54</v>
      </c>
      <c r="B46" s="307" t="s">
        <v>268</v>
      </c>
      <c r="C46" s="308"/>
      <c r="D46" s="113">
        <v>2.5792460179599743</v>
      </c>
      <c r="E46" s="115">
        <v>2450</v>
      </c>
      <c r="F46" s="114">
        <v>2429</v>
      </c>
      <c r="G46" s="114">
        <v>2451</v>
      </c>
      <c r="H46" s="114">
        <v>2414</v>
      </c>
      <c r="I46" s="140">
        <v>2365</v>
      </c>
      <c r="J46" s="115">
        <v>85</v>
      </c>
      <c r="K46" s="116">
        <v>3.5940803382663846</v>
      </c>
    </row>
    <row r="47" spans="1:11" ht="14.1" customHeight="1" x14ac:dyDescent="0.2">
      <c r="A47" s="306">
        <v>61</v>
      </c>
      <c r="B47" s="307" t="s">
        <v>269</v>
      </c>
      <c r="C47" s="308"/>
      <c r="D47" s="113">
        <v>3.2372169409089473</v>
      </c>
      <c r="E47" s="115">
        <v>3075</v>
      </c>
      <c r="F47" s="114">
        <v>3057</v>
      </c>
      <c r="G47" s="114">
        <v>3115</v>
      </c>
      <c r="H47" s="114">
        <v>3043</v>
      </c>
      <c r="I47" s="140">
        <v>3073</v>
      </c>
      <c r="J47" s="115">
        <v>2</v>
      </c>
      <c r="K47" s="116">
        <v>6.5082980800520662E-2</v>
      </c>
    </row>
    <row r="48" spans="1:11" ht="14.1" customHeight="1" x14ac:dyDescent="0.2">
      <c r="A48" s="306">
        <v>62</v>
      </c>
      <c r="B48" s="307" t="s">
        <v>270</v>
      </c>
      <c r="C48" s="308"/>
      <c r="D48" s="113">
        <v>6.8481613660529117</v>
      </c>
      <c r="E48" s="115">
        <v>6505</v>
      </c>
      <c r="F48" s="114">
        <v>6602</v>
      </c>
      <c r="G48" s="114">
        <v>6600</v>
      </c>
      <c r="H48" s="114">
        <v>6425</v>
      </c>
      <c r="I48" s="140">
        <v>6463</v>
      </c>
      <c r="J48" s="115">
        <v>42</v>
      </c>
      <c r="K48" s="116">
        <v>0.64985300943834134</v>
      </c>
    </row>
    <row r="49" spans="1:11" ht="14.1" customHeight="1" x14ac:dyDescent="0.2">
      <c r="A49" s="306">
        <v>63</v>
      </c>
      <c r="B49" s="307" t="s">
        <v>271</v>
      </c>
      <c r="C49" s="308"/>
      <c r="D49" s="113">
        <v>2.2686837423280592</v>
      </c>
      <c r="E49" s="115">
        <v>2155</v>
      </c>
      <c r="F49" s="114">
        <v>2193</v>
      </c>
      <c r="G49" s="114">
        <v>2264</v>
      </c>
      <c r="H49" s="114">
        <v>2203</v>
      </c>
      <c r="I49" s="140">
        <v>2191</v>
      </c>
      <c r="J49" s="115">
        <v>-36</v>
      </c>
      <c r="K49" s="116">
        <v>-1.6430853491556368</v>
      </c>
    </row>
    <row r="50" spans="1:11" ht="14.1" customHeight="1" x14ac:dyDescent="0.2">
      <c r="A50" s="306" t="s">
        <v>272</v>
      </c>
      <c r="B50" s="307" t="s">
        <v>273</v>
      </c>
      <c r="C50" s="308"/>
      <c r="D50" s="113">
        <v>0.63375759298445078</v>
      </c>
      <c r="E50" s="115">
        <v>602</v>
      </c>
      <c r="F50" s="114">
        <v>613</v>
      </c>
      <c r="G50" s="114">
        <v>645</v>
      </c>
      <c r="H50" s="114">
        <v>594</v>
      </c>
      <c r="I50" s="140">
        <v>624</v>
      </c>
      <c r="J50" s="115">
        <v>-22</v>
      </c>
      <c r="K50" s="116">
        <v>-3.5256410256410255</v>
      </c>
    </row>
    <row r="51" spans="1:11" ht="14.1" customHeight="1" x14ac:dyDescent="0.2">
      <c r="A51" s="306" t="s">
        <v>274</v>
      </c>
      <c r="B51" s="307" t="s">
        <v>275</v>
      </c>
      <c r="C51" s="308"/>
      <c r="D51" s="113">
        <v>1.4222699470465001</v>
      </c>
      <c r="E51" s="115">
        <v>1351</v>
      </c>
      <c r="F51" s="114">
        <v>1375</v>
      </c>
      <c r="G51" s="114">
        <v>1410</v>
      </c>
      <c r="H51" s="114">
        <v>1408</v>
      </c>
      <c r="I51" s="140">
        <v>1358</v>
      </c>
      <c r="J51" s="115">
        <v>-7</v>
      </c>
      <c r="K51" s="116">
        <v>-0.51546391752577314</v>
      </c>
    </row>
    <row r="52" spans="1:11" ht="14.1" customHeight="1" x14ac:dyDescent="0.2">
      <c r="A52" s="306">
        <v>71</v>
      </c>
      <c r="B52" s="307" t="s">
        <v>276</v>
      </c>
      <c r="C52" s="308"/>
      <c r="D52" s="113">
        <v>12.662518817968396</v>
      </c>
      <c r="E52" s="115">
        <v>12028</v>
      </c>
      <c r="F52" s="114">
        <v>12097</v>
      </c>
      <c r="G52" s="114">
        <v>12111</v>
      </c>
      <c r="H52" s="114">
        <v>11868</v>
      </c>
      <c r="I52" s="140">
        <v>11875</v>
      </c>
      <c r="J52" s="115">
        <v>153</v>
      </c>
      <c r="K52" s="116">
        <v>1.2884210526315789</v>
      </c>
    </row>
    <row r="53" spans="1:11" ht="14.1" customHeight="1" x14ac:dyDescent="0.2">
      <c r="A53" s="306" t="s">
        <v>277</v>
      </c>
      <c r="B53" s="307" t="s">
        <v>278</v>
      </c>
      <c r="C53" s="308"/>
      <c r="D53" s="113">
        <v>5.178494351977597</v>
      </c>
      <c r="E53" s="115">
        <v>4919</v>
      </c>
      <c r="F53" s="114">
        <v>4940</v>
      </c>
      <c r="G53" s="114">
        <v>4978</v>
      </c>
      <c r="H53" s="114">
        <v>4849</v>
      </c>
      <c r="I53" s="140">
        <v>4896</v>
      </c>
      <c r="J53" s="115">
        <v>23</v>
      </c>
      <c r="K53" s="116">
        <v>0.46977124183006536</v>
      </c>
    </row>
    <row r="54" spans="1:11" ht="14.1" customHeight="1" x14ac:dyDescent="0.2">
      <c r="A54" s="306" t="s">
        <v>279</v>
      </c>
      <c r="B54" s="307" t="s">
        <v>280</v>
      </c>
      <c r="C54" s="308"/>
      <c r="D54" s="113">
        <v>6.3238901346471694</v>
      </c>
      <c r="E54" s="115">
        <v>6007</v>
      </c>
      <c r="F54" s="114">
        <v>6041</v>
      </c>
      <c r="G54" s="114">
        <v>6015</v>
      </c>
      <c r="H54" s="114">
        <v>5939</v>
      </c>
      <c r="I54" s="140">
        <v>5889</v>
      </c>
      <c r="J54" s="115">
        <v>118</v>
      </c>
      <c r="K54" s="116">
        <v>2.0037357785702157</v>
      </c>
    </row>
    <row r="55" spans="1:11" ht="14.1" customHeight="1" x14ac:dyDescent="0.2">
      <c r="A55" s="306">
        <v>72</v>
      </c>
      <c r="B55" s="307" t="s">
        <v>281</v>
      </c>
      <c r="C55" s="308"/>
      <c r="D55" s="113">
        <v>3.3066986703723589</v>
      </c>
      <c r="E55" s="115">
        <v>3141</v>
      </c>
      <c r="F55" s="114">
        <v>3176</v>
      </c>
      <c r="G55" s="114">
        <v>3191</v>
      </c>
      <c r="H55" s="114">
        <v>3095</v>
      </c>
      <c r="I55" s="140">
        <v>3116</v>
      </c>
      <c r="J55" s="115">
        <v>25</v>
      </c>
      <c r="K55" s="116">
        <v>0.80231065468549423</v>
      </c>
    </row>
    <row r="56" spans="1:11" ht="14.1" customHeight="1" x14ac:dyDescent="0.2">
      <c r="A56" s="306" t="s">
        <v>282</v>
      </c>
      <c r="B56" s="307" t="s">
        <v>283</v>
      </c>
      <c r="C56" s="308"/>
      <c r="D56" s="113">
        <v>1.7096716461906116</v>
      </c>
      <c r="E56" s="115">
        <v>1624</v>
      </c>
      <c r="F56" s="114">
        <v>1638</v>
      </c>
      <c r="G56" s="114">
        <v>1654</v>
      </c>
      <c r="H56" s="114">
        <v>1589</v>
      </c>
      <c r="I56" s="140">
        <v>1607</v>
      </c>
      <c r="J56" s="115">
        <v>17</v>
      </c>
      <c r="K56" s="116">
        <v>1.057871810827629</v>
      </c>
    </row>
    <row r="57" spans="1:11" ht="14.1" customHeight="1" x14ac:dyDescent="0.2">
      <c r="A57" s="306" t="s">
        <v>284</v>
      </c>
      <c r="B57" s="307" t="s">
        <v>285</v>
      </c>
      <c r="C57" s="308"/>
      <c r="D57" s="113">
        <v>1.0569644906252302</v>
      </c>
      <c r="E57" s="115">
        <v>1004</v>
      </c>
      <c r="F57" s="114">
        <v>1025</v>
      </c>
      <c r="G57" s="114">
        <v>1018</v>
      </c>
      <c r="H57" s="114">
        <v>1003</v>
      </c>
      <c r="I57" s="140">
        <v>1000</v>
      </c>
      <c r="J57" s="115">
        <v>4</v>
      </c>
      <c r="K57" s="116">
        <v>0.4</v>
      </c>
    </row>
    <row r="58" spans="1:11" ht="14.1" customHeight="1" x14ac:dyDescent="0.2">
      <c r="A58" s="306">
        <v>73</v>
      </c>
      <c r="B58" s="307" t="s">
        <v>286</v>
      </c>
      <c r="C58" s="308"/>
      <c r="D58" s="113">
        <v>2.6076703618313699</v>
      </c>
      <c r="E58" s="115">
        <v>2477</v>
      </c>
      <c r="F58" s="114">
        <v>2509</v>
      </c>
      <c r="G58" s="114">
        <v>2502</v>
      </c>
      <c r="H58" s="114">
        <v>2426</v>
      </c>
      <c r="I58" s="140">
        <v>2436</v>
      </c>
      <c r="J58" s="115">
        <v>41</v>
      </c>
      <c r="K58" s="116">
        <v>1.6830870279146142</v>
      </c>
    </row>
    <row r="59" spans="1:11" ht="14.1" customHeight="1" x14ac:dyDescent="0.2">
      <c r="A59" s="306" t="s">
        <v>287</v>
      </c>
      <c r="B59" s="307" t="s">
        <v>288</v>
      </c>
      <c r="C59" s="308"/>
      <c r="D59" s="113">
        <v>2.1149817347271789</v>
      </c>
      <c r="E59" s="115">
        <v>2009</v>
      </c>
      <c r="F59" s="114">
        <v>2020</v>
      </c>
      <c r="G59" s="114">
        <v>2015</v>
      </c>
      <c r="H59" s="114">
        <v>1961</v>
      </c>
      <c r="I59" s="140">
        <v>1954</v>
      </c>
      <c r="J59" s="115">
        <v>55</v>
      </c>
      <c r="K59" s="116">
        <v>2.8147389969293757</v>
      </c>
    </row>
    <row r="60" spans="1:11" ht="14.1" customHeight="1" x14ac:dyDescent="0.2">
      <c r="A60" s="306">
        <v>81</v>
      </c>
      <c r="B60" s="307" t="s">
        <v>289</v>
      </c>
      <c r="C60" s="308"/>
      <c r="D60" s="113">
        <v>7.9777658465717085</v>
      </c>
      <c r="E60" s="115">
        <v>7578</v>
      </c>
      <c r="F60" s="114">
        <v>7530</v>
      </c>
      <c r="G60" s="114">
        <v>7510</v>
      </c>
      <c r="H60" s="114">
        <v>7276</v>
      </c>
      <c r="I60" s="140">
        <v>7260</v>
      </c>
      <c r="J60" s="115">
        <v>318</v>
      </c>
      <c r="K60" s="116">
        <v>4.3801652892561984</v>
      </c>
    </row>
    <row r="61" spans="1:11" ht="14.1" customHeight="1" x14ac:dyDescent="0.2">
      <c r="A61" s="306" t="s">
        <v>290</v>
      </c>
      <c r="B61" s="307" t="s">
        <v>291</v>
      </c>
      <c r="C61" s="308"/>
      <c r="D61" s="113">
        <v>2.1781469433302805</v>
      </c>
      <c r="E61" s="115">
        <v>2069</v>
      </c>
      <c r="F61" s="114">
        <v>2072</v>
      </c>
      <c r="G61" s="114">
        <v>2085</v>
      </c>
      <c r="H61" s="114">
        <v>2023</v>
      </c>
      <c r="I61" s="140">
        <v>2031</v>
      </c>
      <c r="J61" s="115">
        <v>38</v>
      </c>
      <c r="K61" s="116">
        <v>1.8709995076317085</v>
      </c>
    </row>
    <row r="62" spans="1:11" ht="14.1" customHeight="1" x14ac:dyDescent="0.2">
      <c r="A62" s="306" t="s">
        <v>292</v>
      </c>
      <c r="B62" s="307" t="s">
        <v>293</v>
      </c>
      <c r="C62" s="308"/>
      <c r="D62" s="113">
        <v>3.381444167219362</v>
      </c>
      <c r="E62" s="115">
        <v>3212</v>
      </c>
      <c r="F62" s="114">
        <v>3188</v>
      </c>
      <c r="G62" s="114">
        <v>3168</v>
      </c>
      <c r="H62" s="114">
        <v>3047</v>
      </c>
      <c r="I62" s="140">
        <v>3031</v>
      </c>
      <c r="J62" s="115">
        <v>181</v>
      </c>
      <c r="K62" s="116">
        <v>5.9716265258990431</v>
      </c>
    </row>
    <row r="63" spans="1:11" ht="14.1" customHeight="1" x14ac:dyDescent="0.2">
      <c r="A63" s="306"/>
      <c r="B63" s="307" t="s">
        <v>294</v>
      </c>
      <c r="C63" s="308"/>
      <c r="D63" s="113">
        <v>2.8192738106517599</v>
      </c>
      <c r="E63" s="115">
        <v>2678</v>
      </c>
      <c r="F63" s="114">
        <v>2657</v>
      </c>
      <c r="G63" s="114">
        <v>2653</v>
      </c>
      <c r="H63" s="114">
        <v>2579</v>
      </c>
      <c r="I63" s="140">
        <v>2567</v>
      </c>
      <c r="J63" s="115">
        <v>111</v>
      </c>
      <c r="K63" s="116">
        <v>4.3241137514608496</v>
      </c>
    </row>
    <row r="64" spans="1:11" ht="14.1" customHeight="1" x14ac:dyDescent="0.2">
      <c r="A64" s="306" t="s">
        <v>295</v>
      </c>
      <c r="B64" s="307" t="s">
        <v>296</v>
      </c>
      <c r="C64" s="308"/>
      <c r="D64" s="113">
        <v>0.84746654875827732</v>
      </c>
      <c r="E64" s="115">
        <v>805</v>
      </c>
      <c r="F64" s="114">
        <v>797</v>
      </c>
      <c r="G64" s="114">
        <v>793</v>
      </c>
      <c r="H64" s="114">
        <v>765</v>
      </c>
      <c r="I64" s="140">
        <v>763</v>
      </c>
      <c r="J64" s="115">
        <v>42</v>
      </c>
      <c r="K64" s="116">
        <v>5.5045871559633026</v>
      </c>
    </row>
    <row r="65" spans="1:11" ht="14.1" customHeight="1" x14ac:dyDescent="0.2">
      <c r="A65" s="306" t="s">
        <v>297</v>
      </c>
      <c r="B65" s="307" t="s">
        <v>298</v>
      </c>
      <c r="C65" s="308"/>
      <c r="D65" s="113">
        <v>0.70113381549442566</v>
      </c>
      <c r="E65" s="115">
        <v>666</v>
      </c>
      <c r="F65" s="114">
        <v>642</v>
      </c>
      <c r="G65" s="114">
        <v>638</v>
      </c>
      <c r="H65" s="114">
        <v>635</v>
      </c>
      <c r="I65" s="140">
        <v>635</v>
      </c>
      <c r="J65" s="115">
        <v>31</v>
      </c>
      <c r="K65" s="116">
        <v>4.8818897637795278</v>
      </c>
    </row>
    <row r="66" spans="1:11" ht="14.1" customHeight="1" x14ac:dyDescent="0.2">
      <c r="A66" s="306">
        <v>82</v>
      </c>
      <c r="B66" s="307" t="s">
        <v>299</v>
      </c>
      <c r="C66" s="308"/>
      <c r="D66" s="113">
        <v>3.0950952215519694</v>
      </c>
      <c r="E66" s="115">
        <v>2940</v>
      </c>
      <c r="F66" s="114">
        <v>2987</v>
      </c>
      <c r="G66" s="114">
        <v>2968</v>
      </c>
      <c r="H66" s="114">
        <v>2920</v>
      </c>
      <c r="I66" s="140">
        <v>2929</v>
      </c>
      <c r="J66" s="115">
        <v>11</v>
      </c>
      <c r="K66" s="116">
        <v>0.37555479685899623</v>
      </c>
    </row>
    <row r="67" spans="1:11" ht="14.1" customHeight="1" x14ac:dyDescent="0.2">
      <c r="A67" s="306" t="s">
        <v>300</v>
      </c>
      <c r="B67" s="307" t="s">
        <v>301</v>
      </c>
      <c r="C67" s="308"/>
      <c r="D67" s="113">
        <v>2.0412889913568941</v>
      </c>
      <c r="E67" s="115">
        <v>1939</v>
      </c>
      <c r="F67" s="114">
        <v>1989</v>
      </c>
      <c r="G67" s="114">
        <v>1951</v>
      </c>
      <c r="H67" s="114">
        <v>1934</v>
      </c>
      <c r="I67" s="140">
        <v>1939</v>
      </c>
      <c r="J67" s="115">
        <v>0</v>
      </c>
      <c r="K67" s="116">
        <v>0</v>
      </c>
    </row>
    <row r="68" spans="1:11" ht="14.1" customHeight="1" x14ac:dyDescent="0.2">
      <c r="A68" s="306" t="s">
        <v>302</v>
      </c>
      <c r="B68" s="307" t="s">
        <v>303</v>
      </c>
      <c r="C68" s="308"/>
      <c r="D68" s="113">
        <v>0.53374601269620692</v>
      </c>
      <c r="E68" s="115">
        <v>507</v>
      </c>
      <c r="F68" s="114">
        <v>498</v>
      </c>
      <c r="G68" s="114">
        <v>510</v>
      </c>
      <c r="H68" s="114">
        <v>490</v>
      </c>
      <c r="I68" s="140">
        <v>483</v>
      </c>
      <c r="J68" s="115">
        <v>24</v>
      </c>
      <c r="K68" s="116">
        <v>4.9689440993788816</v>
      </c>
    </row>
    <row r="69" spans="1:11" ht="14.1" customHeight="1" x14ac:dyDescent="0.2">
      <c r="A69" s="306">
        <v>83</v>
      </c>
      <c r="B69" s="307" t="s">
        <v>304</v>
      </c>
      <c r="C69" s="308"/>
      <c r="D69" s="113">
        <v>5.0890103064565375</v>
      </c>
      <c r="E69" s="115">
        <v>4834</v>
      </c>
      <c r="F69" s="114">
        <v>4887</v>
      </c>
      <c r="G69" s="114">
        <v>4840</v>
      </c>
      <c r="H69" s="114">
        <v>4743</v>
      </c>
      <c r="I69" s="140">
        <v>4783</v>
      </c>
      <c r="J69" s="115">
        <v>51</v>
      </c>
      <c r="K69" s="116">
        <v>1.0662763955676353</v>
      </c>
    </row>
    <row r="70" spans="1:11" ht="14.1" customHeight="1" x14ac:dyDescent="0.2">
      <c r="A70" s="306" t="s">
        <v>305</v>
      </c>
      <c r="B70" s="307" t="s">
        <v>306</v>
      </c>
      <c r="C70" s="308"/>
      <c r="D70" s="113">
        <v>4.2236469485940473</v>
      </c>
      <c r="E70" s="115">
        <v>4012</v>
      </c>
      <c r="F70" s="114">
        <v>4049</v>
      </c>
      <c r="G70" s="114">
        <v>3999</v>
      </c>
      <c r="H70" s="114">
        <v>3906</v>
      </c>
      <c r="I70" s="140">
        <v>3955</v>
      </c>
      <c r="J70" s="115">
        <v>57</v>
      </c>
      <c r="K70" s="116">
        <v>1.4412136536030342</v>
      </c>
    </row>
    <row r="71" spans="1:11" ht="14.1" customHeight="1" x14ac:dyDescent="0.2">
      <c r="A71" s="306"/>
      <c r="B71" s="307" t="s">
        <v>307</v>
      </c>
      <c r="C71" s="308"/>
      <c r="D71" s="113">
        <v>2.1539336133657581</v>
      </c>
      <c r="E71" s="115">
        <v>2046</v>
      </c>
      <c r="F71" s="114">
        <v>2055</v>
      </c>
      <c r="G71" s="114">
        <v>2034</v>
      </c>
      <c r="H71" s="114">
        <v>1946</v>
      </c>
      <c r="I71" s="140">
        <v>1948</v>
      </c>
      <c r="J71" s="115">
        <v>98</v>
      </c>
      <c r="K71" s="116">
        <v>5.0308008213552364</v>
      </c>
    </row>
    <row r="72" spans="1:11" ht="14.1" customHeight="1" x14ac:dyDescent="0.2">
      <c r="A72" s="306">
        <v>84</v>
      </c>
      <c r="B72" s="307" t="s">
        <v>308</v>
      </c>
      <c r="C72" s="308"/>
      <c r="D72" s="113">
        <v>1.4117424122793165</v>
      </c>
      <c r="E72" s="115">
        <v>1341</v>
      </c>
      <c r="F72" s="114">
        <v>1335</v>
      </c>
      <c r="G72" s="114">
        <v>1299</v>
      </c>
      <c r="H72" s="114">
        <v>1290</v>
      </c>
      <c r="I72" s="140">
        <v>1274</v>
      </c>
      <c r="J72" s="115">
        <v>67</v>
      </c>
      <c r="K72" s="116">
        <v>5.2590266875981158</v>
      </c>
    </row>
    <row r="73" spans="1:11" ht="14.1" customHeight="1" x14ac:dyDescent="0.2">
      <c r="A73" s="306" t="s">
        <v>309</v>
      </c>
      <c r="B73" s="307" t="s">
        <v>310</v>
      </c>
      <c r="C73" s="308"/>
      <c r="D73" s="113">
        <v>0.44320921369842825</v>
      </c>
      <c r="E73" s="115">
        <v>421</v>
      </c>
      <c r="F73" s="114">
        <v>421</v>
      </c>
      <c r="G73" s="114">
        <v>410</v>
      </c>
      <c r="H73" s="114">
        <v>411</v>
      </c>
      <c r="I73" s="140">
        <v>423</v>
      </c>
      <c r="J73" s="115">
        <v>-2</v>
      </c>
      <c r="K73" s="116">
        <v>-0.4728132387706856</v>
      </c>
    </row>
    <row r="74" spans="1:11" ht="14.1" customHeight="1" x14ac:dyDescent="0.2">
      <c r="A74" s="306" t="s">
        <v>311</v>
      </c>
      <c r="B74" s="307" t="s">
        <v>312</v>
      </c>
      <c r="C74" s="308"/>
      <c r="D74" s="113">
        <v>0.23897503921506702</v>
      </c>
      <c r="E74" s="115">
        <v>227</v>
      </c>
      <c r="F74" s="114">
        <v>229</v>
      </c>
      <c r="G74" s="114">
        <v>217</v>
      </c>
      <c r="H74" s="114">
        <v>210</v>
      </c>
      <c r="I74" s="140">
        <v>206</v>
      </c>
      <c r="J74" s="115">
        <v>21</v>
      </c>
      <c r="K74" s="116">
        <v>10.194174757281553</v>
      </c>
    </row>
    <row r="75" spans="1:11" ht="14.1" customHeight="1" x14ac:dyDescent="0.2">
      <c r="A75" s="306" t="s">
        <v>313</v>
      </c>
      <c r="B75" s="307" t="s">
        <v>314</v>
      </c>
      <c r="C75" s="308"/>
      <c r="D75" s="113">
        <v>0.36109444251439643</v>
      </c>
      <c r="E75" s="115">
        <v>343</v>
      </c>
      <c r="F75" s="114">
        <v>341</v>
      </c>
      <c r="G75" s="114">
        <v>335</v>
      </c>
      <c r="H75" s="114">
        <v>324</v>
      </c>
      <c r="I75" s="140">
        <v>306</v>
      </c>
      <c r="J75" s="115">
        <v>37</v>
      </c>
      <c r="K75" s="116">
        <v>12.091503267973856</v>
      </c>
    </row>
    <row r="76" spans="1:11" ht="14.1" customHeight="1" x14ac:dyDescent="0.2">
      <c r="A76" s="306">
        <v>91</v>
      </c>
      <c r="B76" s="307" t="s">
        <v>315</v>
      </c>
      <c r="C76" s="308"/>
      <c r="D76" s="113">
        <v>0.10843360810199075</v>
      </c>
      <c r="E76" s="115">
        <v>103</v>
      </c>
      <c r="F76" s="114">
        <v>108</v>
      </c>
      <c r="G76" s="114">
        <v>98</v>
      </c>
      <c r="H76" s="114">
        <v>90</v>
      </c>
      <c r="I76" s="140">
        <v>89</v>
      </c>
      <c r="J76" s="115">
        <v>14</v>
      </c>
      <c r="K76" s="116">
        <v>15.730337078651685</v>
      </c>
    </row>
    <row r="77" spans="1:11" ht="14.1" customHeight="1" x14ac:dyDescent="0.2">
      <c r="A77" s="306">
        <v>92</v>
      </c>
      <c r="B77" s="307" t="s">
        <v>316</v>
      </c>
      <c r="C77" s="308"/>
      <c r="D77" s="113">
        <v>1.2496183768646896</v>
      </c>
      <c r="E77" s="115">
        <v>1187</v>
      </c>
      <c r="F77" s="114">
        <v>1165</v>
      </c>
      <c r="G77" s="114">
        <v>1169</v>
      </c>
      <c r="H77" s="114">
        <v>1160</v>
      </c>
      <c r="I77" s="140">
        <v>1153</v>
      </c>
      <c r="J77" s="115">
        <v>34</v>
      </c>
      <c r="K77" s="116">
        <v>2.9488291413703385</v>
      </c>
    </row>
    <row r="78" spans="1:11" ht="14.1" customHeight="1" x14ac:dyDescent="0.2">
      <c r="A78" s="306">
        <v>93</v>
      </c>
      <c r="B78" s="307" t="s">
        <v>317</v>
      </c>
      <c r="C78" s="308"/>
      <c r="D78" s="113">
        <v>0.18528461190243081</v>
      </c>
      <c r="E78" s="115">
        <v>176</v>
      </c>
      <c r="F78" s="114">
        <v>175</v>
      </c>
      <c r="G78" s="114">
        <v>179</v>
      </c>
      <c r="H78" s="114">
        <v>173</v>
      </c>
      <c r="I78" s="140">
        <v>170</v>
      </c>
      <c r="J78" s="115">
        <v>6</v>
      </c>
      <c r="K78" s="116">
        <v>3.5294117647058822</v>
      </c>
    </row>
    <row r="79" spans="1:11" ht="14.1" customHeight="1" x14ac:dyDescent="0.2">
      <c r="A79" s="306">
        <v>94</v>
      </c>
      <c r="B79" s="307" t="s">
        <v>318</v>
      </c>
      <c r="C79" s="308"/>
      <c r="D79" s="113">
        <v>8.9484045521060332E-2</v>
      </c>
      <c r="E79" s="115">
        <v>85</v>
      </c>
      <c r="F79" s="114">
        <v>121</v>
      </c>
      <c r="G79" s="114">
        <v>95</v>
      </c>
      <c r="H79" s="114">
        <v>128</v>
      </c>
      <c r="I79" s="140">
        <v>79</v>
      </c>
      <c r="J79" s="115">
        <v>6</v>
      </c>
      <c r="K79" s="116">
        <v>7.5949367088607591</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224</v>
      </c>
      <c r="C81" s="312"/>
      <c r="D81" s="125">
        <v>0.46847529713966879</v>
      </c>
      <c r="E81" s="143">
        <v>445</v>
      </c>
      <c r="F81" s="144">
        <v>455</v>
      </c>
      <c r="G81" s="144">
        <v>462</v>
      </c>
      <c r="H81" s="144">
        <v>418</v>
      </c>
      <c r="I81" s="145">
        <v>424</v>
      </c>
      <c r="J81" s="143">
        <v>21</v>
      </c>
      <c r="K81" s="146">
        <v>4.9528301886792452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23827</v>
      </c>
      <c r="E12" s="114">
        <v>24784</v>
      </c>
      <c r="F12" s="114">
        <v>24661</v>
      </c>
      <c r="G12" s="114">
        <v>24778</v>
      </c>
      <c r="H12" s="140">
        <v>24307</v>
      </c>
      <c r="I12" s="115">
        <v>-480</v>
      </c>
      <c r="J12" s="116">
        <v>-1.9747397868926646</v>
      </c>
      <c r="K12"/>
      <c r="L12"/>
      <c r="M12"/>
      <c r="N12"/>
      <c r="O12"/>
      <c r="P12"/>
    </row>
    <row r="13" spans="1:16" s="110" customFormat="1" ht="14.45" customHeight="1" x14ac:dyDescent="0.2">
      <c r="A13" s="120" t="s">
        <v>105</v>
      </c>
      <c r="B13" s="119" t="s">
        <v>106</v>
      </c>
      <c r="C13" s="113">
        <v>39.67767658538633</v>
      </c>
      <c r="D13" s="115">
        <v>9454</v>
      </c>
      <c r="E13" s="114">
        <v>9722</v>
      </c>
      <c r="F13" s="114">
        <v>9708</v>
      </c>
      <c r="G13" s="114">
        <v>9728</v>
      </c>
      <c r="H13" s="140">
        <v>9540</v>
      </c>
      <c r="I13" s="115">
        <v>-86</v>
      </c>
      <c r="J13" s="116">
        <v>-0.90146750524109009</v>
      </c>
      <c r="K13"/>
      <c r="L13"/>
      <c r="M13"/>
      <c r="N13"/>
      <c r="O13"/>
      <c r="P13"/>
    </row>
    <row r="14" spans="1:16" s="110" customFormat="1" ht="14.45" customHeight="1" x14ac:dyDescent="0.2">
      <c r="A14" s="120"/>
      <c r="B14" s="119" t="s">
        <v>107</v>
      </c>
      <c r="C14" s="113">
        <v>60.32232341461367</v>
      </c>
      <c r="D14" s="115">
        <v>14373</v>
      </c>
      <c r="E14" s="114">
        <v>15062</v>
      </c>
      <c r="F14" s="114">
        <v>14953</v>
      </c>
      <c r="G14" s="114">
        <v>15050</v>
      </c>
      <c r="H14" s="140">
        <v>14767</v>
      </c>
      <c r="I14" s="115">
        <v>-394</v>
      </c>
      <c r="J14" s="116">
        <v>-2.6681113293153653</v>
      </c>
      <c r="K14"/>
      <c r="L14"/>
      <c r="M14"/>
      <c r="N14"/>
      <c r="O14"/>
      <c r="P14"/>
    </row>
    <row r="15" spans="1:16" s="110" customFormat="1" ht="14.45" customHeight="1" x14ac:dyDescent="0.2">
      <c r="A15" s="118" t="s">
        <v>105</v>
      </c>
      <c r="B15" s="121" t="s">
        <v>108</v>
      </c>
      <c r="C15" s="113">
        <v>17.261929743568221</v>
      </c>
      <c r="D15" s="115">
        <v>4113</v>
      </c>
      <c r="E15" s="114">
        <v>4459</v>
      </c>
      <c r="F15" s="114">
        <v>4364</v>
      </c>
      <c r="G15" s="114">
        <v>4511</v>
      </c>
      <c r="H15" s="140">
        <v>4165</v>
      </c>
      <c r="I15" s="115">
        <v>-52</v>
      </c>
      <c r="J15" s="116">
        <v>-1.2484993997599039</v>
      </c>
      <c r="K15"/>
      <c r="L15"/>
      <c r="M15"/>
      <c r="N15"/>
      <c r="O15"/>
      <c r="P15"/>
    </row>
    <row r="16" spans="1:16" s="110" customFormat="1" ht="14.45" customHeight="1" x14ac:dyDescent="0.2">
      <c r="A16" s="118"/>
      <c r="B16" s="121" t="s">
        <v>109</v>
      </c>
      <c r="C16" s="113">
        <v>47.013891803416293</v>
      </c>
      <c r="D16" s="115">
        <v>11202</v>
      </c>
      <c r="E16" s="114">
        <v>11704</v>
      </c>
      <c r="F16" s="114">
        <v>11697</v>
      </c>
      <c r="G16" s="114">
        <v>11725</v>
      </c>
      <c r="H16" s="140">
        <v>11683</v>
      </c>
      <c r="I16" s="115">
        <v>-481</v>
      </c>
      <c r="J16" s="116">
        <v>-4.1170932123598387</v>
      </c>
      <c r="K16"/>
      <c r="L16"/>
      <c r="M16"/>
      <c r="N16"/>
      <c r="O16"/>
      <c r="P16"/>
    </row>
    <row r="17" spans="1:16" s="110" customFormat="1" ht="14.45" customHeight="1" x14ac:dyDescent="0.2">
      <c r="A17" s="118"/>
      <c r="B17" s="121" t="s">
        <v>110</v>
      </c>
      <c r="C17" s="113">
        <v>20.24593948042137</v>
      </c>
      <c r="D17" s="115">
        <v>4824</v>
      </c>
      <c r="E17" s="114">
        <v>4834</v>
      </c>
      <c r="F17" s="114">
        <v>4861</v>
      </c>
      <c r="G17" s="114">
        <v>4839</v>
      </c>
      <c r="H17" s="140">
        <v>4828</v>
      </c>
      <c r="I17" s="115">
        <v>-4</v>
      </c>
      <c r="J17" s="116">
        <v>-8.2850041425020712E-2</v>
      </c>
      <c r="K17"/>
      <c r="L17"/>
      <c r="M17"/>
      <c r="N17"/>
      <c r="O17"/>
      <c r="P17"/>
    </row>
    <row r="18" spans="1:16" s="110" customFormat="1" ht="14.45" customHeight="1" x14ac:dyDescent="0.2">
      <c r="A18" s="120"/>
      <c r="B18" s="121" t="s">
        <v>111</v>
      </c>
      <c r="C18" s="113">
        <v>15.478238972594117</v>
      </c>
      <c r="D18" s="115">
        <v>3688</v>
      </c>
      <c r="E18" s="114">
        <v>3787</v>
      </c>
      <c r="F18" s="114">
        <v>3739</v>
      </c>
      <c r="G18" s="114">
        <v>3703</v>
      </c>
      <c r="H18" s="140">
        <v>3631</v>
      </c>
      <c r="I18" s="115">
        <v>57</v>
      </c>
      <c r="J18" s="116">
        <v>1.569815477829799</v>
      </c>
      <c r="K18"/>
      <c r="L18"/>
      <c r="M18"/>
      <c r="N18"/>
      <c r="O18"/>
      <c r="P18"/>
    </row>
    <row r="19" spans="1:16" s="110" customFormat="1" ht="14.45" customHeight="1" x14ac:dyDescent="0.2">
      <c r="A19" s="120"/>
      <c r="B19" s="121" t="s">
        <v>112</v>
      </c>
      <c r="C19" s="113">
        <v>1.6242078314517145</v>
      </c>
      <c r="D19" s="115">
        <v>387</v>
      </c>
      <c r="E19" s="114">
        <v>391</v>
      </c>
      <c r="F19" s="114">
        <v>414</v>
      </c>
      <c r="G19" s="114">
        <v>378</v>
      </c>
      <c r="H19" s="140">
        <v>366</v>
      </c>
      <c r="I19" s="115">
        <v>21</v>
      </c>
      <c r="J19" s="116">
        <v>5.7377049180327866</v>
      </c>
      <c r="K19"/>
      <c r="L19"/>
      <c r="M19"/>
      <c r="N19"/>
      <c r="O19"/>
      <c r="P19"/>
    </row>
    <row r="20" spans="1:16" s="110" customFormat="1" ht="14.45" customHeight="1" x14ac:dyDescent="0.2">
      <c r="A20" s="120" t="s">
        <v>113</v>
      </c>
      <c r="B20" s="119" t="s">
        <v>116</v>
      </c>
      <c r="C20" s="113">
        <v>91.715280983757921</v>
      </c>
      <c r="D20" s="115">
        <v>21853</v>
      </c>
      <c r="E20" s="114">
        <v>22778</v>
      </c>
      <c r="F20" s="114">
        <v>22697</v>
      </c>
      <c r="G20" s="114">
        <v>22819</v>
      </c>
      <c r="H20" s="140">
        <v>22465</v>
      </c>
      <c r="I20" s="115">
        <v>-612</v>
      </c>
      <c r="J20" s="116">
        <v>-2.7242377030937015</v>
      </c>
      <c r="K20"/>
      <c r="L20"/>
      <c r="M20"/>
      <c r="N20"/>
      <c r="O20"/>
      <c r="P20"/>
    </row>
    <row r="21" spans="1:16" s="110" customFormat="1" ht="14.45" customHeight="1" x14ac:dyDescent="0.2">
      <c r="A21" s="123"/>
      <c r="B21" s="124" t="s">
        <v>117</v>
      </c>
      <c r="C21" s="125">
        <v>8.1797960297141898</v>
      </c>
      <c r="D21" s="143">
        <v>1949</v>
      </c>
      <c r="E21" s="144">
        <v>1977</v>
      </c>
      <c r="F21" s="144">
        <v>1939</v>
      </c>
      <c r="G21" s="144">
        <v>1934</v>
      </c>
      <c r="H21" s="145">
        <v>1814</v>
      </c>
      <c r="I21" s="143">
        <v>135</v>
      </c>
      <c r="J21" s="146">
        <v>7.4421168687982355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23661</v>
      </c>
      <c r="E56" s="114">
        <v>24630</v>
      </c>
      <c r="F56" s="114">
        <v>24575</v>
      </c>
      <c r="G56" s="114">
        <v>24677</v>
      </c>
      <c r="H56" s="140">
        <v>24011</v>
      </c>
      <c r="I56" s="115">
        <v>-350</v>
      </c>
      <c r="J56" s="116">
        <v>-1.457665236766482</v>
      </c>
      <c r="K56"/>
      <c r="L56"/>
      <c r="M56"/>
      <c r="N56"/>
      <c r="O56"/>
      <c r="P56"/>
    </row>
    <row r="57" spans="1:16" s="110" customFormat="1" ht="14.45" customHeight="1" x14ac:dyDescent="0.2">
      <c r="A57" s="120" t="s">
        <v>105</v>
      </c>
      <c r="B57" s="119" t="s">
        <v>106</v>
      </c>
      <c r="C57" s="113">
        <v>39.584125776594398</v>
      </c>
      <c r="D57" s="115">
        <v>9366</v>
      </c>
      <c r="E57" s="114">
        <v>9668</v>
      </c>
      <c r="F57" s="114">
        <v>9636</v>
      </c>
      <c r="G57" s="114">
        <v>9664</v>
      </c>
      <c r="H57" s="140">
        <v>9319</v>
      </c>
      <c r="I57" s="115">
        <v>47</v>
      </c>
      <c r="J57" s="116">
        <v>0.50434595986693853</v>
      </c>
    </row>
    <row r="58" spans="1:16" s="110" customFormat="1" ht="14.45" customHeight="1" x14ac:dyDescent="0.2">
      <c r="A58" s="120"/>
      <c r="B58" s="119" t="s">
        <v>107</v>
      </c>
      <c r="C58" s="113">
        <v>60.415874223405602</v>
      </c>
      <c r="D58" s="115">
        <v>14295</v>
      </c>
      <c r="E58" s="114">
        <v>14962</v>
      </c>
      <c r="F58" s="114">
        <v>14939</v>
      </c>
      <c r="G58" s="114">
        <v>15013</v>
      </c>
      <c r="H58" s="140">
        <v>14692</v>
      </c>
      <c r="I58" s="115">
        <v>-397</v>
      </c>
      <c r="J58" s="116">
        <v>-2.7021508303838826</v>
      </c>
    </row>
    <row r="59" spans="1:16" s="110" customFormat="1" ht="14.45" customHeight="1" x14ac:dyDescent="0.2">
      <c r="A59" s="118" t="s">
        <v>105</v>
      </c>
      <c r="B59" s="121" t="s">
        <v>108</v>
      </c>
      <c r="C59" s="113">
        <v>17.273149909133174</v>
      </c>
      <c r="D59" s="115">
        <v>4087</v>
      </c>
      <c r="E59" s="114">
        <v>4432</v>
      </c>
      <c r="F59" s="114">
        <v>4408</v>
      </c>
      <c r="G59" s="114">
        <v>4518</v>
      </c>
      <c r="H59" s="140">
        <v>4087</v>
      </c>
      <c r="I59" s="115">
        <v>0</v>
      </c>
      <c r="J59" s="116">
        <v>0</v>
      </c>
    </row>
    <row r="60" spans="1:16" s="110" customFormat="1" ht="14.45" customHeight="1" x14ac:dyDescent="0.2">
      <c r="A60" s="118"/>
      <c r="B60" s="121" t="s">
        <v>109</v>
      </c>
      <c r="C60" s="113">
        <v>47.22539199526647</v>
      </c>
      <c r="D60" s="115">
        <v>11174</v>
      </c>
      <c r="E60" s="114">
        <v>11686</v>
      </c>
      <c r="F60" s="114">
        <v>11681</v>
      </c>
      <c r="G60" s="114">
        <v>11699</v>
      </c>
      <c r="H60" s="140">
        <v>11613</v>
      </c>
      <c r="I60" s="115">
        <v>-439</v>
      </c>
      <c r="J60" s="116">
        <v>-3.7802462757254802</v>
      </c>
    </row>
    <row r="61" spans="1:16" s="110" customFormat="1" ht="14.45" customHeight="1" x14ac:dyDescent="0.2">
      <c r="A61" s="118"/>
      <c r="B61" s="121" t="s">
        <v>110</v>
      </c>
      <c r="C61" s="113">
        <v>20.197793837961203</v>
      </c>
      <c r="D61" s="115">
        <v>4779</v>
      </c>
      <c r="E61" s="114">
        <v>4799</v>
      </c>
      <c r="F61" s="114">
        <v>4817</v>
      </c>
      <c r="G61" s="114">
        <v>4798</v>
      </c>
      <c r="H61" s="140">
        <v>4761</v>
      </c>
      <c r="I61" s="115">
        <v>18</v>
      </c>
      <c r="J61" s="116">
        <v>0.3780718336483932</v>
      </c>
    </row>
    <row r="62" spans="1:16" s="110" customFormat="1" ht="14.45" customHeight="1" x14ac:dyDescent="0.2">
      <c r="A62" s="120"/>
      <c r="B62" s="121" t="s">
        <v>111</v>
      </c>
      <c r="C62" s="113">
        <v>15.303664257639152</v>
      </c>
      <c r="D62" s="115">
        <v>3621</v>
      </c>
      <c r="E62" s="114">
        <v>3713</v>
      </c>
      <c r="F62" s="114">
        <v>3669</v>
      </c>
      <c r="G62" s="114">
        <v>3662</v>
      </c>
      <c r="H62" s="140">
        <v>3550</v>
      </c>
      <c r="I62" s="115">
        <v>71</v>
      </c>
      <c r="J62" s="116">
        <v>2</v>
      </c>
    </row>
    <row r="63" spans="1:16" s="110" customFormat="1" ht="14.45" customHeight="1" x14ac:dyDescent="0.2">
      <c r="A63" s="120"/>
      <c r="B63" s="121" t="s">
        <v>112</v>
      </c>
      <c r="C63" s="113">
        <v>1.5722074299480158</v>
      </c>
      <c r="D63" s="115">
        <v>372</v>
      </c>
      <c r="E63" s="114">
        <v>377</v>
      </c>
      <c r="F63" s="114">
        <v>388</v>
      </c>
      <c r="G63" s="114">
        <v>367</v>
      </c>
      <c r="H63" s="140">
        <v>345</v>
      </c>
      <c r="I63" s="115">
        <v>27</v>
      </c>
      <c r="J63" s="116">
        <v>7.8260869565217392</v>
      </c>
    </row>
    <row r="64" spans="1:16" s="110" customFormat="1" ht="14.45" customHeight="1" x14ac:dyDescent="0.2">
      <c r="A64" s="120" t="s">
        <v>113</v>
      </c>
      <c r="B64" s="119" t="s">
        <v>116</v>
      </c>
      <c r="C64" s="113">
        <v>91.712100080300914</v>
      </c>
      <c r="D64" s="115">
        <v>21700</v>
      </c>
      <c r="E64" s="114">
        <v>22597</v>
      </c>
      <c r="F64" s="114">
        <v>22596</v>
      </c>
      <c r="G64" s="114">
        <v>22711</v>
      </c>
      <c r="H64" s="140">
        <v>22169</v>
      </c>
      <c r="I64" s="115">
        <v>-469</v>
      </c>
      <c r="J64" s="116">
        <v>-2.1155667824439535</v>
      </c>
    </row>
    <row r="65" spans="1:10" s="110" customFormat="1" ht="14.45" customHeight="1" x14ac:dyDescent="0.2">
      <c r="A65" s="123"/>
      <c r="B65" s="124" t="s">
        <v>117</v>
      </c>
      <c r="C65" s="125">
        <v>8.1822408182240824</v>
      </c>
      <c r="D65" s="143">
        <v>1936</v>
      </c>
      <c r="E65" s="144">
        <v>2004</v>
      </c>
      <c r="F65" s="144">
        <v>1952</v>
      </c>
      <c r="G65" s="144">
        <v>1942</v>
      </c>
      <c r="H65" s="145">
        <v>1814</v>
      </c>
      <c r="I65" s="143">
        <v>122</v>
      </c>
      <c r="J65" s="146">
        <v>6.7254685777287762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23827</v>
      </c>
      <c r="G11" s="114">
        <v>24784</v>
      </c>
      <c r="H11" s="114">
        <v>24661</v>
      </c>
      <c r="I11" s="114">
        <v>24778</v>
      </c>
      <c r="J11" s="140">
        <v>24307</v>
      </c>
      <c r="K11" s="114">
        <v>-480</v>
      </c>
      <c r="L11" s="116">
        <v>-1.9747397868926646</v>
      </c>
    </row>
    <row r="12" spans="1:17" s="110" customFormat="1" ht="24" customHeight="1" x14ac:dyDescent="0.2">
      <c r="A12" s="604" t="s">
        <v>185</v>
      </c>
      <c r="B12" s="605"/>
      <c r="C12" s="605"/>
      <c r="D12" s="606"/>
      <c r="E12" s="113">
        <v>39.67767658538633</v>
      </c>
      <c r="F12" s="115">
        <v>9454</v>
      </c>
      <c r="G12" s="114">
        <v>9722</v>
      </c>
      <c r="H12" s="114">
        <v>9708</v>
      </c>
      <c r="I12" s="114">
        <v>9728</v>
      </c>
      <c r="J12" s="140">
        <v>9540</v>
      </c>
      <c r="K12" s="114">
        <v>-86</v>
      </c>
      <c r="L12" s="116">
        <v>-0.90146750524109009</v>
      </c>
    </row>
    <row r="13" spans="1:17" s="110" customFormat="1" ht="15" customHeight="1" x14ac:dyDescent="0.2">
      <c r="A13" s="120"/>
      <c r="B13" s="612" t="s">
        <v>107</v>
      </c>
      <c r="C13" s="612"/>
      <c r="E13" s="113">
        <v>60.32232341461367</v>
      </c>
      <c r="F13" s="115">
        <v>14373</v>
      </c>
      <c r="G13" s="114">
        <v>15062</v>
      </c>
      <c r="H13" s="114">
        <v>14953</v>
      </c>
      <c r="I13" s="114">
        <v>15050</v>
      </c>
      <c r="J13" s="140">
        <v>14767</v>
      </c>
      <c r="K13" s="114">
        <v>-394</v>
      </c>
      <c r="L13" s="116">
        <v>-2.6681113293153653</v>
      </c>
    </row>
    <row r="14" spans="1:17" s="110" customFormat="1" ht="22.5" customHeight="1" x14ac:dyDescent="0.2">
      <c r="A14" s="604" t="s">
        <v>186</v>
      </c>
      <c r="B14" s="605"/>
      <c r="C14" s="605"/>
      <c r="D14" s="606"/>
      <c r="E14" s="113">
        <v>17.261929743568221</v>
      </c>
      <c r="F14" s="115">
        <v>4113</v>
      </c>
      <c r="G14" s="114">
        <v>4459</v>
      </c>
      <c r="H14" s="114">
        <v>4364</v>
      </c>
      <c r="I14" s="114">
        <v>4511</v>
      </c>
      <c r="J14" s="140">
        <v>4165</v>
      </c>
      <c r="K14" s="114">
        <v>-52</v>
      </c>
      <c r="L14" s="116">
        <v>-1.2484993997599039</v>
      </c>
    </row>
    <row r="15" spans="1:17" s="110" customFormat="1" ht="15" customHeight="1" x14ac:dyDescent="0.2">
      <c r="A15" s="120"/>
      <c r="B15" s="119"/>
      <c r="C15" s="258" t="s">
        <v>106</v>
      </c>
      <c r="E15" s="113">
        <v>43.7150498419645</v>
      </c>
      <c r="F15" s="115">
        <v>1798</v>
      </c>
      <c r="G15" s="114">
        <v>1894</v>
      </c>
      <c r="H15" s="114">
        <v>1859</v>
      </c>
      <c r="I15" s="114">
        <v>1918</v>
      </c>
      <c r="J15" s="140">
        <v>1835</v>
      </c>
      <c r="K15" s="114">
        <v>-37</v>
      </c>
      <c r="L15" s="116">
        <v>-2.0163487738419619</v>
      </c>
    </row>
    <row r="16" spans="1:17" s="110" customFormat="1" ht="15" customHeight="1" x14ac:dyDescent="0.2">
      <c r="A16" s="120"/>
      <c r="B16" s="119"/>
      <c r="C16" s="258" t="s">
        <v>107</v>
      </c>
      <c r="E16" s="113">
        <v>56.2849501580355</v>
      </c>
      <c r="F16" s="115">
        <v>2315</v>
      </c>
      <c r="G16" s="114">
        <v>2565</v>
      </c>
      <c r="H16" s="114">
        <v>2505</v>
      </c>
      <c r="I16" s="114">
        <v>2593</v>
      </c>
      <c r="J16" s="140">
        <v>2330</v>
      </c>
      <c r="K16" s="114">
        <v>-15</v>
      </c>
      <c r="L16" s="116">
        <v>-0.64377682403433478</v>
      </c>
    </row>
    <row r="17" spans="1:12" s="110" customFormat="1" ht="15" customHeight="1" x14ac:dyDescent="0.2">
      <c r="A17" s="120"/>
      <c r="B17" s="121" t="s">
        <v>109</v>
      </c>
      <c r="C17" s="258"/>
      <c r="E17" s="113">
        <v>47.013891803416293</v>
      </c>
      <c r="F17" s="115">
        <v>11202</v>
      </c>
      <c r="G17" s="114">
        <v>11704</v>
      </c>
      <c r="H17" s="114">
        <v>11697</v>
      </c>
      <c r="I17" s="114">
        <v>11725</v>
      </c>
      <c r="J17" s="140">
        <v>11683</v>
      </c>
      <c r="K17" s="114">
        <v>-481</v>
      </c>
      <c r="L17" s="116">
        <v>-4.1170932123598387</v>
      </c>
    </row>
    <row r="18" spans="1:12" s="110" customFormat="1" ht="15" customHeight="1" x14ac:dyDescent="0.2">
      <c r="A18" s="120"/>
      <c r="B18" s="119"/>
      <c r="C18" s="258" t="s">
        <v>106</v>
      </c>
      <c r="E18" s="113">
        <v>35.752544188537762</v>
      </c>
      <c r="F18" s="115">
        <v>4005</v>
      </c>
      <c r="G18" s="114">
        <v>4147</v>
      </c>
      <c r="H18" s="114">
        <v>4181</v>
      </c>
      <c r="I18" s="114">
        <v>4161</v>
      </c>
      <c r="J18" s="140">
        <v>4108</v>
      </c>
      <c r="K18" s="114">
        <v>-103</v>
      </c>
      <c r="L18" s="116">
        <v>-2.5073028237585198</v>
      </c>
    </row>
    <row r="19" spans="1:12" s="110" customFormat="1" ht="15" customHeight="1" x14ac:dyDescent="0.2">
      <c r="A19" s="120"/>
      <c r="B19" s="119"/>
      <c r="C19" s="258" t="s">
        <v>107</v>
      </c>
      <c r="E19" s="113">
        <v>64.247455811462245</v>
      </c>
      <c r="F19" s="115">
        <v>7197</v>
      </c>
      <c r="G19" s="114">
        <v>7557</v>
      </c>
      <c r="H19" s="114">
        <v>7516</v>
      </c>
      <c r="I19" s="114">
        <v>7564</v>
      </c>
      <c r="J19" s="140">
        <v>7575</v>
      </c>
      <c r="K19" s="114">
        <v>-378</v>
      </c>
      <c r="L19" s="116">
        <v>-4.9900990099009901</v>
      </c>
    </row>
    <row r="20" spans="1:12" s="110" customFormat="1" ht="15" customHeight="1" x14ac:dyDescent="0.2">
      <c r="A20" s="120"/>
      <c r="B20" s="121" t="s">
        <v>110</v>
      </c>
      <c r="C20" s="258"/>
      <c r="E20" s="113">
        <v>20.24593948042137</v>
      </c>
      <c r="F20" s="115">
        <v>4824</v>
      </c>
      <c r="G20" s="114">
        <v>4834</v>
      </c>
      <c r="H20" s="114">
        <v>4861</v>
      </c>
      <c r="I20" s="114">
        <v>4839</v>
      </c>
      <c r="J20" s="140">
        <v>4828</v>
      </c>
      <c r="K20" s="114">
        <v>-4</v>
      </c>
      <c r="L20" s="116">
        <v>-8.2850041425020712E-2</v>
      </c>
    </row>
    <row r="21" spans="1:12" s="110" customFormat="1" ht="15" customHeight="1" x14ac:dyDescent="0.2">
      <c r="A21" s="120"/>
      <c r="B21" s="119"/>
      <c r="C21" s="258" t="s">
        <v>106</v>
      </c>
      <c r="E21" s="113">
        <v>33.789386401326702</v>
      </c>
      <c r="F21" s="115">
        <v>1630</v>
      </c>
      <c r="G21" s="114">
        <v>1613</v>
      </c>
      <c r="H21" s="114">
        <v>1630</v>
      </c>
      <c r="I21" s="114">
        <v>1617</v>
      </c>
      <c r="J21" s="140">
        <v>1612</v>
      </c>
      <c r="K21" s="114">
        <v>18</v>
      </c>
      <c r="L21" s="116">
        <v>1.1166253101736974</v>
      </c>
    </row>
    <row r="22" spans="1:12" s="110" customFormat="1" ht="15" customHeight="1" x14ac:dyDescent="0.2">
      <c r="A22" s="120"/>
      <c r="B22" s="119"/>
      <c r="C22" s="258" t="s">
        <v>107</v>
      </c>
      <c r="E22" s="113">
        <v>66.210613598673305</v>
      </c>
      <c r="F22" s="115">
        <v>3194</v>
      </c>
      <c r="G22" s="114">
        <v>3221</v>
      </c>
      <c r="H22" s="114">
        <v>3231</v>
      </c>
      <c r="I22" s="114">
        <v>3222</v>
      </c>
      <c r="J22" s="140">
        <v>3216</v>
      </c>
      <c r="K22" s="114">
        <v>-22</v>
      </c>
      <c r="L22" s="116">
        <v>-0.6840796019900498</v>
      </c>
    </row>
    <row r="23" spans="1:12" s="110" customFormat="1" ht="15" customHeight="1" x14ac:dyDescent="0.2">
      <c r="A23" s="120"/>
      <c r="B23" s="121" t="s">
        <v>111</v>
      </c>
      <c r="C23" s="258"/>
      <c r="E23" s="113">
        <v>15.478238972594117</v>
      </c>
      <c r="F23" s="115">
        <v>3688</v>
      </c>
      <c r="G23" s="114">
        <v>3787</v>
      </c>
      <c r="H23" s="114">
        <v>3739</v>
      </c>
      <c r="I23" s="114">
        <v>3703</v>
      </c>
      <c r="J23" s="140">
        <v>3631</v>
      </c>
      <c r="K23" s="114">
        <v>57</v>
      </c>
      <c r="L23" s="116">
        <v>1.569815477829799</v>
      </c>
    </row>
    <row r="24" spans="1:12" s="110" customFormat="1" ht="15" customHeight="1" x14ac:dyDescent="0.2">
      <c r="A24" s="120"/>
      <c r="B24" s="119"/>
      <c r="C24" s="258" t="s">
        <v>106</v>
      </c>
      <c r="E24" s="113">
        <v>54.799349240780913</v>
      </c>
      <c r="F24" s="115">
        <v>2021</v>
      </c>
      <c r="G24" s="114">
        <v>2068</v>
      </c>
      <c r="H24" s="114">
        <v>2038</v>
      </c>
      <c r="I24" s="114">
        <v>2032</v>
      </c>
      <c r="J24" s="140">
        <v>1985</v>
      </c>
      <c r="K24" s="114">
        <v>36</v>
      </c>
      <c r="L24" s="116">
        <v>1.8136020151133501</v>
      </c>
    </row>
    <row r="25" spans="1:12" s="110" customFormat="1" ht="15" customHeight="1" x14ac:dyDescent="0.2">
      <c r="A25" s="120"/>
      <c r="B25" s="119"/>
      <c r="C25" s="258" t="s">
        <v>107</v>
      </c>
      <c r="E25" s="113">
        <v>45.200650759219087</v>
      </c>
      <c r="F25" s="115">
        <v>1667</v>
      </c>
      <c r="G25" s="114">
        <v>1719</v>
      </c>
      <c r="H25" s="114">
        <v>1701</v>
      </c>
      <c r="I25" s="114">
        <v>1671</v>
      </c>
      <c r="J25" s="140">
        <v>1646</v>
      </c>
      <c r="K25" s="114">
        <v>21</v>
      </c>
      <c r="L25" s="116">
        <v>1.2758201701093561</v>
      </c>
    </row>
    <row r="26" spans="1:12" s="110" customFormat="1" ht="15" customHeight="1" x14ac:dyDescent="0.2">
      <c r="A26" s="120"/>
      <c r="C26" s="121" t="s">
        <v>187</v>
      </c>
      <c r="D26" s="110" t="s">
        <v>188</v>
      </c>
      <c r="E26" s="113">
        <v>1.6242078314517145</v>
      </c>
      <c r="F26" s="115">
        <v>387</v>
      </c>
      <c r="G26" s="114">
        <v>391</v>
      </c>
      <c r="H26" s="114">
        <v>414</v>
      </c>
      <c r="I26" s="114">
        <v>378</v>
      </c>
      <c r="J26" s="140">
        <v>366</v>
      </c>
      <c r="K26" s="114">
        <v>21</v>
      </c>
      <c r="L26" s="116">
        <v>5.7377049180327866</v>
      </c>
    </row>
    <row r="27" spans="1:12" s="110" customFormat="1" ht="15" customHeight="1" x14ac:dyDescent="0.2">
      <c r="A27" s="120"/>
      <c r="B27" s="119"/>
      <c r="D27" s="259" t="s">
        <v>106</v>
      </c>
      <c r="E27" s="113">
        <v>45.99483204134367</v>
      </c>
      <c r="F27" s="115">
        <v>178</v>
      </c>
      <c r="G27" s="114">
        <v>177</v>
      </c>
      <c r="H27" s="114">
        <v>193</v>
      </c>
      <c r="I27" s="114">
        <v>192</v>
      </c>
      <c r="J27" s="140">
        <v>189</v>
      </c>
      <c r="K27" s="114">
        <v>-11</v>
      </c>
      <c r="L27" s="116">
        <v>-5.8201058201058204</v>
      </c>
    </row>
    <row r="28" spans="1:12" s="110" customFormat="1" ht="15" customHeight="1" x14ac:dyDescent="0.2">
      <c r="A28" s="120"/>
      <c r="B28" s="119"/>
      <c r="D28" s="259" t="s">
        <v>107</v>
      </c>
      <c r="E28" s="113">
        <v>54.00516795865633</v>
      </c>
      <c r="F28" s="115">
        <v>209</v>
      </c>
      <c r="G28" s="114">
        <v>214</v>
      </c>
      <c r="H28" s="114">
        <v>221</v>
      </c>
      <c r="I28" s="114">
        <v>186</v>
      </c>
      <c r="J28" s="140">
        <v>177</v>
      </c>
      <c r="K28" s="114">
        <v>32</v>
      </c>
      <c r="L28" s="116">
        <v>18.07909604519774</v>
      </c>
    </row>
    <row r="29" spans="1:12" s="110" customFormat="1" ht="24" customHeight="1" x14ac:dyDescent="0.2">
      <c r="A29" s="604" t="s">
        <v>189</v>
      </c>
      <c r="B29" s="605"/>
      <c r="C29" s="605"/>
      <c r="D29" s="606"/>
      <c r="E29" s="113">
        <v>91.715280983757921</v>
      </c>
      <c r="F29" s="115">
        <v>21853</v>
      </c>
      <c r="G29" s="114">
        <v>22778</v>
      </c>
      <c r="H29" s="114">
        <v>22697</v>
      </c>
      <c r="I29" s="114">
        <v>22819</v>
      </c>
      <c r="J29" s="140">
        <v>22465</v>
      </c>
      <c r="K29" s="114">
        <v>-612</v>
      </c>
      <c r="L29" s="116">
        <v>-2.7242377030937015</v>
      </c>
    </row>
    <row r="30" spans="1:12" s="110" customFormat="1" ht="15" customHeight="1" x14ac:dyDescent="0.2">
      <c r="A30" s="120"/>
      <c r="B30" s="119"/>
      <c r="C30" s="258" t="s">
        <v>106</v>
      </c>
      <c r="E30" s="113">
        <v>39.376744611723794</v>
      </c>
      <c r="F30" s="115">
        <v>8605</v>
      </c>
      <c r="G30" s="114">
        <v>8851</v>
      </c>
      <c r="H30" s="114">
        <v>8855</v>
      </c>
      <c r="I30" s="114">
        <v>8875</v>
      </c>
      <c r="J30" s="140">
        <v>8743</v>
      </c>
      <c r="K30" s="114">
        <v>-138</v>
      </c>
      <c r="L30" s="116">
        <v>-1.5784055816081437</v>
      </c>
    </row>
    <row r="31" spans="1:12" s="110" customFormat="1" ht="15" customHeight="1" x14ac:dyDescent="0.2">
      <c r="A31" s="120"/>
      <c r="B31" s="119"/>
      <c r="C31" s="258" t="s">
        <v>107</v>
      </c>
      <c r="E31" s="113">
        <v>60.623255388276206</v>
      </c>
      <c r="F31" s="115">
        <v>13248</v>
      </c>
      <c r="G31" s="114">
        <v>13927</v>
      </c>
      <c r="H31" s="114">
        <v>13842</v>
      </c>
      <c r="I31" s="114">
        <v>13944</v>
      </c>
      <c r="J31" s="140">
        <v>13722</v>
      </c>
      <c r="K31" s="114">
        <v>-474</v>
      </c>
      <c r="L31" s="116">
        <v>-3.4543069523393091</v>
      </c>
    </row>
    <row r="32" spans="1:12" s="110" customFormat="1" ht="15" customHeight="1" x14ac:dyDescent="0.2">
      <c r="A32" s="120"/>
      <c r="B32" s="119" t="s">
        <v>117</v>
      </c>
      <c r="C32" s="258"/>
      <c r="E32" s="113">
        <v>8.1797960297141898</v>
      </c>
      <c r="F32" s="114">
        <v>1949</v>
      </c>
      <c r="G32" s="114">
        <v>1977</v>
      </c>
      <c r="H32" s="114">
        <v>1939</v>
      </c>
      <c r="I32" s="114">
        <v>1934</v>
      </c>
      <c r="J32" s="140">
        <v>1814</v>
      </c>
      <c r="K32" s="114">
        <v>135</v>
      </c>
      <c r="L32" s="116">
        <v>7.4421168687982355</v>
      </c>
    </row>
    <row r="33" spans="1:12" s="110" customFormat="1" ht="15" customHeight="1" x14ac:dyDescent="0.2">
      <c r="A33" s="120"/>
      <c r="B33" s="119"/>
      <c r="C33" s="258" t="s">
        <v>106</v>
      </c>
      <c r="E33" s="113">
        <v>43.099025141097997</v>
      </c>
      <c r="F33" s="114">
        <v>840</v>
      </c>
      <c r="G33" s="114">
        <v>860</v>
      </c>
      <c r="H33" s="114">
        <v>843</v>
      </c>
      <c r="I33" s="114">
        <v>844</v>
      </c>
      <c r="J33" s="140">
        <v>785</v>
      </c>
      <c r="K33" s="114">
        <v>55</v>
      </c>
      <c r="L33" s="116">
        <v>7.0063694267515926</v>
      </c>
    </row>
    <row r="34" spans="1:12" s="110" customFormat="1" ht="15" customHeight="1" x14ac:dyDescent="0.2">
      <c r="A34" s="120"/>
      <c r="B34" s="119"/>
      <c r="C34" s="258" t="s">
        <v>107</v>
      </c>
      <c r="E34" s="113">
        <v>56.900974858902003</v>
      </c>
      <c r="F34" s="114">
        <v>1109</v>
      </c>
      <c r="G34" s="114">
        <v>1117</v>
      </c>
      <c r="H34" s="114">
        <v>1096</v>
      </c>
      <c r="I34" s="114">
        <v>1090</v>
      </c>
      <c r="J34" s="140">
        <v>1029</v>
      </c>
      <c r="K34" s="114">
        <v>80</v>
      </c>
      <c r="L34" s="116">
        <v>7.7745383867832851</v>
      </c>
    </row>
    <row r="35" spans="1:12" s="110" customFormat="1" ht="24" customHeight="1" x14ac:dyDescent="0.2">
      <c r="A35" s="604" t="s">
        <v>192</v>
      </c>
      <c r="B35" s="605"/>
      <c r="C35" s="605"/>
      <c r="D35" s="606"/>
      <c r="E35" s="113">
        <v>17.983799890880093</v>
      </c>
      <c r="F35" s="114">
        <v>4285</v>
      </c>
      <c r="G35" s="114">
        <v>4520</v>
      </c>
      <c r="H35" s="114">
        <v>4460</v>
      </c>
      <c r="I35" s="114">
        <v>4597</v>
      </c>
      <c r="J35" s="114">
        <v>4329</v>
      </c>
      <c r="K35" s="318">
        <v>-44</v>
      </c>
      <c r="L35" s="319">
        <v>-1.0164010164010164</v>
      </c>
    </row>
    <row r="36" spans="1:12" s="110" customFormat="1" ht="15" customHeight="1" x14ac:dyDescent="0.2">
      <c r="A36" s="120"/>
      <c r="B36" s="119"/>
      <c r="C36" s="258" t="s">
        <v>106</v>
      </c>
      <c r="E36" s="113">
        <v>38.949824970828473</v>
      </c>
      <c r="F36" s="114">
        <v>1669</v>
      </c>
      <c r="G36" s="114">
        <v>1723</v>
      </c>
      <c r="H36" s="114">
        <v>1706</v>
      </c>
      <c r="I36" s="114">
        <v>1800</v>
      </c>
      <c r="J36" s="114">
        <v>1715</v>
      </c>
      <c r="K36" s="318">
        <v>-46</v>
      </c>
      <c r="L36" s="116">
        <v>-2.6822157434402332</v>
      </c>
    </row>
    <row r="37" spans="1:12" s="110" customFormat="1" ht="15" customHeight="1" x14ac:dyDescent="0.2">
      <c r="A37" s="120"/>
      <c r="B37" s="119"/>
      <c r="C37" s="258" t="s">
        <v>107</v>
      </c>
      <c r="E37" s="113">
        <v>61.050175029171527</v>
      </c>
      <c r="F37" s="114">
        <v>2616</v>
      </c>
      <c r="G37" s="114">
        <v>2797</v>
      </c>
      <c r="H37" s="114">
        <v>2754</v>
      </c>
      <c r="I37" s="114">
        <v>2797</v>
      </c>
      <c r="J37" s="140">
        <v>2614</v>
      </c>
      <c r="K37" s="114">
        <v>2</v>
      </c>
      <c r="L37" s="116">
        <v>7.6511094108645747E-2</v>
      </c>
    </row>
    <row r="38" spans="1:12" s="110" customFormat="1" ht="15" customHeight="1" x14ac:dyDescent="0.2">
      <c r="A38" s="120"/>
      <c r="B38" s="119" t="s">
        <v>328</v>
      </c>
      <c r="C38" s="258"/>
      <c r="E38" s="113">
        <v>61.052587400847777</v>
      </c>
      <c r="F38" s="114">
        <v>14547</v>
      </c>
      <c r="G38" s="114">
        <v>14961</v>
      </c>
      <c r="H38" s="114">
        <v>14978</v>
      </c>
      <c r="I38" s="114">
        <v>14949</v>
      </c>
      <c r="J38" s="140">
        <v>14868</v>
      </c>
      <c r="K38" s="114">
        <v>-321</v>
      </c>
      <c r="L38" s="116">
        <v>-2.1589991928974981</v>
      </c>
    </row>
    <row r="39" spans="1:12" s="110" customFormat="1" ht="15" customHeight="1" x14ac:dyDescent="0.2">
      <c r="A39" s="120"/>
      <c r="B39" s="119"/>
      <c r="C39" s="258" t="s">
        <v>106</v>
      </c>
      <c r="E39" s="113">
        <v>40.716298893242595</v>
      </c>
      <c r="F39" s="115">
        <v>5923</v>
      </c>
      <c r="G39" s="114">
        <v>6027</v>
      </c>
      <c r="H39" s="114">
        <v>6082</v>
      </c>
      <c r="I39" s="114">
        <v>6032</v>
      </c>
      <c r="J39" s="140">
        <v>5978</v>
      </c>
      <c r="K39" s="114">
        <v>-55</v>
      </c>
      <c r="L39" s="116">
        <v>-0.92004014720642358</v>
      </c>
    </row>
    <row r="40" spans="1:12" s="110" customFormat="1" ht="15" customHeight="1" x14ac:dyDescent="0.2">
      <c r="A40" s="120"/>
      <c r="B40" s="119"/>
      <c r="C40" s="258" t="s">
        <v>107</v>
      </c>
      <c r="E40" s="113">
        <v>59.283701106757405</v>
      </c>
      <c r="F40" s="115">
        <v>8624</v>
      </c>
      <c r="G40" s="114">
        <v>8934</v>
      </c>
      <c r="H40" s="114">
        <v>8896</v>
      </c>
      <c r="I40" s="114">
        <v>8917</v>
      </c>
      <c r="J40" s="140">
        <v>8890</v>
      </c>
      <c r="K40" s="114">
        <v>-266</v>
      </c>
      <c r="L40" s="116">
        <v>-2.9921259842519685</v>
      </c>
    </row>
    <row r="41" spans="1:12" s="110" customFormat="1" ht="15" customHeight="1" x14ac:dyDescent="0.2">
      <c r="A41" s="120"/>
      <c r="B41" s="320" t="s">
        <v>515</v>
      </c>
      <c r="C41" s="258"/>
      <c r="E41" s="113">
        <v>7.1599446006631133</v>
      </c>
      <c r="F41" s="115">
        <v>1706</v>
      </c>
      <c r="G41" s="114">
        <v>1751</v>
      </c>
      <c r="H41" s="114">
        <v>1687</v>
      </c>
      <c r="I41" s="114">
        <v>1734</v>
      </c>
      <c r="J41" s="140">
        <v>1664</v>
      </c>
      <c r="K41" s="114">
        <v>42</v>
      </c>
      <c r="L41" s="116">
        <v>2.5240384615384617</v>
      </c>
    </row>
    <row r="42" spans="1:12" s="110" customFormat="1" ht="15" customHeight="1" x14ac:dyDescent="0.2">
      <c r="A42" s="120"/>
      <c r="B42" s="119"/>
      <c r="C42" s="268" t="s">
        <v>106</v>
      </c>
      <c r="D42" s="182"/>
      <c r="E42" s="113">
        <v>43.141852286049236</v>
      </c>
      <c r="F42" s="115">
        <v>736</v>
      </c>
      <c r="G42" s="114">
        <v>747</v>
      </c>
      <c r="H42" s="114">
        <v>709</v>
      </c>
      <c r="I42" s="114">
        <v>716</v>
      </c>
      <c r="J42" s="140">
        <v>694</v>
      </c>
      <c r="K42" s="114">
        <v>42</v>
      </c>
      <c r="L42" s="116">
        <v>6.0518731988472618</v>
      </c>
    </row>
    <row r="43" spans="1:12" s="110" customFormat="1" ht="15" customHeight="1" x14ac:dyDescent="0.2">
      <c r="A43" s="120"/>
      <c r="B43" s="119"/>
      <c r="C43" s="268" t="s">
        <v>107</v>
      </c>
      <c r="D43" s="182"/>
      <c r="E43" s="113">
        <v>56.858147713950764</v>
      </c>
      <c r="F43" s="115">
        <v>970</v>
      </c>
      <c r="G43" s="114">
        <v>1004</v>
      </c>
      <c r="H43" s="114">
        <v>978</v>
      </c>
      <c r="I43" s="114">
        <v>1018</v>
      </c>
      <c r="J43" s="140">
        <v>970</v>
      </c>
      <c r="K43" s="114">
        <v>0</v>
      </c>
      <c r="L43" s="116">
        <v>0</v>
      </c>
    </row>
    <row r="44" spans="1:12" s="110" customFormat="1" ht="15" customHeight="1" x14ac:dyDescent="0.2">
      <c r="A44" s="120"/>
      <c r="B44" s="119" t="s">
        <v>205</v>
      </c>
      <c r="C44" s="268"/>
      <c r="D44" s="182"/>
      <c r="E44" s="113">
        <v>13.803668107609015</v>
      </c>
      <c r="F44" s="115">
        <v>3289</v>
      </c>
      <c r="G44" s="114">
        <v>3552</v>
      </c>
      <c r="H44" s="114">
        <v>3536</v>
      </c>
      <c r="I44" s="114">
        <v>3498</v>
      </c>
      <c r="J44" s="140">
        <v>3446</v>
      </c>
      <c r="K44" s="114">
        <v>-157</v>
      </c>
      <c r="L44" s="116">
        <v>-4.5560069645966337</v>
      </c>
    </row>
    <row r="45" spans="1:12" s="110" customFormat="1" ht="15" customHeight="1" x14ac:dyDescent="0.2">
      <c r="A45" s="120"/>
      <c r="B45" s="119"/>
      <c r="C45" s="268" t="s">
        <v>106</v>
      </c>
      <c r="D45" s="182"/>
      <c r="E45" s="113">
        <v>34.235329887503802</v>
      </c>
      <c r="F45" s="115">
        <v>1126</v>
      </c>
      <c r="G45" s="114">
        <v>1225</v>
      </c>
      <c r="H45" s="114">
        <v>1211</v>
      </c>
      <c r="I45" s="114">
        <v>1180</v>
      </c>
      <c r="J45" s="140">
        <v>1153</v>
      </c>
      <c r="K45" s="114">
        <v>-27</v>
      </c>
      <c r="L45" s="116">
        <v>-2.3417172593235041</v>
      </c>
    </row>
    <row r="46" spans="1:12" s="110" customFormat="1" ht="15" customHeight="1" x14ac:dyDescent="0.2">
      <c r="A46" s="123"/>
      <c r="B46" s="124"/>
      <c r="C46" s="260" t="s">
        <v>107</v>
      </c>
      <c r="D46" s="261"/>
      <c r="E46" s="125">
        <v>65.764670112496205</v>
      </c>
      <c r="F46" s="143">
        <v>2163</v>
      </c>
      <c r="G46" s="144">
        <v>2327</v>
      </c>
      <c r="H46" s="144">
        <v>2325</v>
      </c>
      <c r="I46" s="144">
        <v>2318</v>
      </c>
      <c r="J46" s="145">
        <v>2293</v>
      </c>
      <c r="K46" s="144">
        <v>-130</v>
      </c>
      <c r="L46" s="146">
        <v>-5.6694286960313995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23827</v>
      </c>
      <c r="E11" s="114">
        <v>24784</v>
      </c>
      <c r="F11" s="114">
        <v>24661</v>
      </c>
      <c r="G11" s="114">
        <v>24778</v>
      </c>
      <c r="H11" s="140">
        <v>24307</v>
      </c>
      <c r="I11" s="115">
        <v>-480</v>
      </c>
      <c r="J11" s="116">
        <v>-1.9747397868926646</v>
      </c>
    </row>
    <row r="12" spans="1:15" s="110" customFormat="1" ht="24.95" customHeight="1" x14ac:dyDescent="0.2">
      <c r="A12" s="193" t="s">
        <v>132</v>
      </c>
      <c r="B12" s="194" t="s">
        <v>133</v>
      </c>
      <c r="C12" s="113">
        <v>1.3094388718680487</v>
      </c>
      <c r="D12" s="115">
        <v>312</v>
      </c>
      <c r="E12" s="114">
        <v>311</v>
      </c>
      <c r="F12" s="114">
        <v>317</v>
      </c>
      <c r="G12" s="114">
        <v>309</v>
      </c>
      <c r="H12" s="140">
        <v>300</v>
      </c>
      <c r="I12" s="115">
        <v>12</v>
      </c>
      <c r="J12" s="116">
        <v>4</v>
      </c>
    </row>
    <row r="13" spans="1:15" s="110" customFormat="1" ht="24.95" customHeight="1" x14ac:dyDescent="0.2">
      <c r="A13" s="193" t="s">
        <v>134</v>
      </c>
      <c r="B13" s="199" t="s">
        <v>214</v>
      </c>
      <c r="C13" s="113">
        <v>0.69668863054517982</v>
      </c>
      <c r="D13" s="115">
        <v>166</v>
      </c>
      <c r="E13" s="114">
        <v>165</v>
      </c>
      <c r="F13" s="114">
        <v>167</v>
      </c>
      <c r="G13" s="114">
        <v>170</v>
      </c>
      <c r="H13" s="140">
        <v>173</v>
      </c>
      <c r="I13" s="115">
        <v>-7</v>
      </c>
      <c r="J13" s="116">
        <v>-4.0462427745664744</v>
      </c>
    </row>
    <row r="14" spans="1:15" s="287" customFormat="1" ht="24.95" customHeight="1" x14ac:dyDescent="0.2">
      <c r="A14" s="193" t="s">
        <v>215</v>
      </c>
      <c r="B14" s="199" t="s">
        <v>137</v>
      </c>
      <c r="C14" s="113">
        <v>8.1546145129474965</v>
      </c>
      <c r="D14" s="115">
        <v>1943</v>
      </c>
      <c r="E14" s="114">
        <v>2012</v>
      </c>
      <c r="F14" s="114">
        <v>1989</v>
      </c>
      <c r="G14" s="114">
        <v>2064</v>
      </c>
      <c r="H14" s="140">
        <v>2077</v>
      </c>
      <c r="I14" s="115">
        <v>-134</v>
      </c>
      <c r="J14" s="116">
        <v>-6.4516129032258061</v>
      </c>
      <c r="K14" s="110"/>
      <c r="L14" s="110"/>
      <c r="M14" s="110"/>
      <c r="N14" s="110"/>
      <c r="O14" s="110"/>
    </row>
    <row r="15" spans="1:15" s="110" customFormat="1" ht="24.95" customHeight="1" x14ac:dyDescent="0.2">
      <c r="A15" s="193" t="s">
        <v>216</v>
      </c>
      <c r="B15" s="199" t="s">
        <v>217</v>
      </c>
      <c r="C15" s="113">
        <v>3.9031350988374531</v>
      </c>
      <c r="D15" s="115">
        <v>930</v>
      </c>
      <c r="E15" s="114">
        <v>986</v>
      </c>
      <c r="F15" s="114">
        <v>953</v>
      </c>
      <c r="G15" s="114">
        <v>965</v>
      </c>
      <c r="H15" s="140">
        <v>983</v>
      </c>
      <c r="I15" s="115">
        <v>-53</v>
      </c>
      <c r="J15" s="116">
        <v>-5.3916581892166837</v>
      </c>
    </row>
    <row r="16" spans="1:15" s="287" customFormat="1" ht="24.95" customHeight="1" x14ac:dyDescent="0.2">
      <c r="A16" s="193" t="s">
        <v>218</v>
      </c>
      <c r="B16" s="199" t="s">
        <v>141</v>
      </c>
      <c r="C16" s="113">
        <v>3.2190372266756202</v>
      </c>
      <c r="D16" s="115">
        <v>767</v>
      </c>
      <c r="E16" s="114">
        <v>780</v>
      </c>
      <c r="F16" s="114">
        <v>784</v>
      </c>
      <c r="G16" s="114">
        <v>831</v>
      </c>
      <c r="H16" s="140">
        <v>830</v>
      </c>
      <c r="I16" s="115">
        <v>-63</v>
      </c>
      <c r="J16" s="116">
        <v>-7.5903614457831328</v>
      </c>
      <c r="K16" s="110"/>
      <c r="L16" s="110"/>
      <c r="M16" s="110"/>
      <c r="N16" s="110"/>
      <c r="O16" s="110"/>
    </row>
    <row r="17" spans="1:15" s="110" customFormat="1" ht="24.95" customHeight="1" x14ac:dyDescent="0.2">
      <c r="A17" s="193" t="s">
        <v>142</v>
      </c>
      <c r="B17" s="199" t="s">
        <v>220</v>
      </c>
      <c r="C17" s="113">
        <v>1.0324421874344232</v>
      </c>
      <c r="D17" s="115">
        <v>246</v>
      </c>
      <c r="E17" s="114">
        <v>246</v>
      </c>
      <c r="F17" s="114">
        <v>252</v>
      </c>
      <c r="G17" s="114">
        <v>268</v>
      </c>
      <c r="H17" s="140">
        <v>264</v>
      </c>
      <c r="I17" s="115">
        <v>-18</v>
      </c>
      <c r="J17" s="116">
        <v>-6.8181818181818183</v>
      </c>
    </row>
    <row r="18" spans="1:15" s="287" customFormat="1" ht="24.95" customHeight="1" x14ac:dyDescent="0.2">
      <c r="A18" s="201" t="s">
        <v>144</v>
      </c>
      <c r="B18" s="202" t="s">
        <v>145</v>
      </c>
      <c r="C18" s="113">
        <v>4.9061988500440679</v>
      </c>
      <c r="D18" s="115">
        <v>1169</v>
      </c>
      <c r="E18" s="114">
        <v>1157</v>
      </c>
      <c r="F18" s="114">
        <v>1139</v>
      </c>
      <c r="G18" s="114">
        <v>1140</v>
      </c>
      <c r="H18" s="140">
        <v>1107</v>
      </c>
      <c r="I18" s="115">
        <v>62</v>
      </c>
      <c r="J18" s="116">
        <v>5.6007226738934053</v>
      </c>
      <c r="K18" s="110"/>
      <c r="L18" s="110"/>
      <c r="M18" s="110"/>
      <c r="N18" s="110"/>
      <c r="O18" s="110"/>
    </row>
    <row r="19" spans="1:15" s="110" customFormat="1" ht="24.95" customHeight="1" x14ac:dyDescent="0.2">
      <c r="A19" s="193" t="s">
        <v>146</v>
      </c>
      <c r="B19" s="199" t="s">
        <v>147</v>
      </c>
      <c r="C19" s="113">
        <v>21.773618164267429</v>
      </c>
      <c r="D19" s="115">
        <v>5188</v>
      </c>
      <c r="E19" s="114">
        <v>5268</v>
      </c>
      <c r="F19" s="114">
        <v>5203</v>
      </c>
      <c r="G19" s="114">
        <v>5199</v>
      </c>
      <c r="H19" s="140">
        <v>5182</v>
      </c>
      <c r="I19" s="115">
        <v>6</v>
      </c>
      <c r="J19" s="116">
        <v>0.11578541103820919</v>
      </c>
    </row>
    <row r="20" spans="1:15" s="287" customFormat="1" ht="24.95" customHeight="1" x14ac:dyDescent="0.2">
      <c r="A20" s="193" t="s">
        <v>148</v>
      </c>
      <c r="B20" s="199" t="s">
        <v>149</v>
      </c>
      <c r="C20" s="113">
        <v>5.1034540647164981</v>
      </c>
      <c r="D20" s="115">
        <v>1216</v>
      </c>
      <c r="E20" s="114">
        <v>1253</v>
      </c>
      <c r="F20" s="114">
        <v>1220</v>
      </c>
      <c r="G20" s="114">
        <v>1205</v>
      </c>
      <c r="H20" s="140">
        <v>1238</v>
      </c>
      <c r="I20" s="115">
        <v>-22</v>
      </c>
      <c r="J20" s="116">
        <v>-1.7770597738287561</v>
      </c>
      <c r="K20" s="110"/>
      <c r="L20" s="110"/>
      <c r="M20" s="110"/>
      <c r="N20" s="110"/>
      <c r="O20" s="110"/>
    </row>
    <row r="21" spans="1:15" s="110" customFormat="1" ht="24.95" customHeight="1" x14ac:dyDescent="0.2">
      <c r="A21" s="201" t="s">
        <v>150</v>
      </c>
      <c r="B21" s="202" t="s">
        <v>151</v>
      </c>
      <c r="C21" s="113">
        <v>12.989465732152601</v>
      </c>
      <c r="D21" s="115">
        <v>3095</v>
      </c>
      <c r="E21" s="114">
        <v>3473</v>
      </c>
      <c r="F21" s="114">
        <v>3558</v>
      </c>
      <c r="G21" s="114">
        <v>3528</v>
      </c>
      <c r="H21" s="140">
        <v>3289</v>
      </c>
      <c r="I21" s="115">
        <v>-194</v>
      </c>
      <c r="J21" s="116">
        <v>-5.8984493767102464</v>
      </c>
    </row>
    <row r="22" spans="1:15" s="110" customFormat="1" ht="24.95" customHeight="1" x14ac:dyDescent="0.2">
      <c r="A22" s="201" t="s">
        <v>152</v>
      </c>
      <c r="B22" s="199" t="s">
        <v>153</v>
      </c>
      <c r="C22" s="113">
        <v>1.1037898182733874</v>
      </c>
      <c r="D22" s="115">
        <v>263</v>
      </c>
      <c r="E22" s="114">
        <v>276</v>
      </c>
      <c r="F22" s="114">
        <v>280</v>
      </c>
      <c r="G22" s="114">
        <v>282</v>
      </c>
      <c r="H22" s="140">
        <v>275</v>
      </c>
      <c r="I22" s="115">
        <v>-12</v>
      </c>
      <c r="J22" s="116">
        <v>-4.3636363636363633</v>
      </c>
    </row>
    <row r="23" spans="1:15" s="110" customFormat="1" ht="24.95" customHeight="1" x14ac:dyDescent="0.2">
      <c r="A23" s="193" t="s">
        <v>154</v>
      </c>
      <c r="B23" s="199" t="s">
        <v>155</v>
      </c>
      <c r="C23" s="113">
        <v>1.1121836571956185</v>
      </c>
      <c r="D23" s="115">
        <v>265</v>
      </c>
      <c r="E23" s="114">
        <v>258</v>
      </c>
      <c r="F23" s="114">
        <v>265</v>
      </c>
      <c r="G23" s="114">
        <v>273</v>
      </c>
      <c r="H23" s="140">
        <v>277</v>
      </c>
      <c r="I23" s="115">
        <v>-12</v>
      </c>
      <c r="J23" s="116">
        <v>-4.3321299638989172</v>
      </c>
    </row>
    <row r="24" spans="1:15" s="110" customFormat="1" ht="24.95" customHeight="1" x14ac:dyDescent="0.2">
      <c r="A24" s="193" t="s">
        <v>156</v>
      </c>
      <c r="B24" s="199" t="s">
        <v>221</v>
      </c>
      <c r="C24" s="113">
        <v>5.8547026482561799</v>
      </c>
      <c r="D24" s="115">
        <v>1395</v>
      </c>
      <c r="E24" s="114">
        <v>1418</v>
      </c>
      <c r="F24" s="114">
        <v>1416</v>
      </c>
      <c r="G24" s="114">
        <v>1414</v>
      </c>
      <c r="H24" s="140">
        <v>1397</v>
      </c>
      <c r="I24" s="115">
        <v>-2</v>
      </c>
      <c r="J24" s="116">
        <v>-0.14316392269148176</v>
      </c>
    </row>
    <row r="25" spans="1:15" s="110" customFormat="1" ht="24.95" customHeight="1" x14ac:dyDescent="0.2">
      <c r="A25" s="193" t="s">
        <v>222</v>
      </c>
      <c r="B25" s="204" t="s">
        <v>159</v>
      </c>
      <c r="C25" s="113">
        <v>9.5144164183489313</v>
      </c>
      <c r="D25" s="115">
        <v>2267</v>
      </c>
      <c r="E25" s="114">
        <v>2313</v>
      </c>
      <c r="F25" s="114">
        <v>2376</v>
      </c>
      <c r="G25" s="114">
        <v>2396</v>
      </c>
      <c r="H25" s="140">
        <v>2379</v>
      </c>
      <c r="I25" s="115">
        <v>-112</v>
      </c>
      <c r="J25" s="116">
        <v>-4.7078604455653634</v>
      </c>
    </row>
    <row r="26" spans="1:15" s="110" customFormat="1" ht="24.95" customHeight="1" x14ac:dyDescent="0.2">
      <c r="A26" s="201">
        <v>782.78300000000002</v>
      </c>
      <c r="B26" s="203" t="s">
        <v>160</v>
      </c>
      <c r="C26" s="113">
        <v>0.64212867755067782</v>
      </c>
      <c r="D26" s="115">
        <v>153</v>
      </c>
      <c r="E26" s="114">
        <v>198</v>
      </c>
      <c r="F26" s="114">
        <v>195</v>
      </c>
      <c r="G26" s="114">
        <v>196</v>
      </c>
      <c r="H26" s="140">
        <v>192</v>
      </c>
      <c r="I26" s="115">
        <v>-39</v>
      </c>
      <c r="J26" s="116">
        <v>-20.3125</v>
      </c>
    </row>
    <row r="27" spans="1:15" s="110" customFormat="1" ht="24.95" customHeight="1" x14ac:dyDescent="0.2">
      <c r="A27" s="193" t="s">
        <v>161</v>
      </c>
      <c r="B27" s="199" t="s">
        <v>162</v>
      </c>
      <c r="C27" s="113">
        <v>2.6314685021194442</v>
      </c>
      <c r="D27" s="115">
        <v>627</v>
      </c>
      <c r="E27" s="114">
        <v>639</v>
      </c>
      <c r="F27" s="114">
        <v>671</v>
      </c>
      <c r="G27" s="114">
        <v>674</v>
      </c>
      <c r="H27" s="140">
        <v>645</v>
      </c>
      <c r="I27" s="115">
        <v>-18</v>
      </c>
      <c r="J27" s="116">
        <v>-2.7906976744186047</v>
      </c>
    </row>
    <row r="28" spans="1:15" s="110" customFormat="1" ht="24.95" customHeight="1" x14ac:dyDescent="0.2">
      <c r="A28" s="193" t="s">
        <v>163</v>
      </c>
      <c r="B28" s="199" t="s">
        <v>164</v>
      </c>
      <c r="C28" s="113">
        <v>2.8790867503252611</v>
      </c>
      <c r="D28" s="115">
        <v>686</v>
      </c>
      <c r="E28" s="114">
        <v>814</v>
      </c>
      <c r="F28" s="114">
        <v>660</v>
      </c>
      <c r="G28" s="114">
        <v>753</v>
      </c>
      <c r="H28" s="140">
        <v>683</v>
      </c>
      <c r="I28" s="115">
        <v>3</v>
      </c>
      <c r="J28" s="116">
        <v>0.43923865300146414</v>
      </c>
    </row>
    <row r="29" spans="1:15" s="110" customFormat="1" ht="24.95" customHeight="1" x14ac:dyDescent="0.2">
      <c r="A29" s="193">
        <v>86</v>
      </c>
      <c r="B29" s="199" t="s">
        <v>165</v>
      </c>
      <c r="C29" s="113">
        <v>5.607084400050363</v>
      </c>
      <c r="D29" s="115">
        <v>1336</v>
      </c>
      <c r="E29" s="114">
        <v>1339</v>
      </c>
      <c r="F29" s="114">
        <v>1325</v>
      </c>
      <c r="G29" s="114">
        <v>1346</v>
      </c>
      <c r="H29" s="140">
        <v>1362</v>
      </c>
      <c r="I29" s="115">
        <v>-26</v>
      </c>
      <c r="J29" s="116">
        <v>-1.908957415565345</v>
      </c>
    </row>
    <row r="30" spans="1:15" s="110" customFormat="1" ht="24.95" customHeight="1" x14ac:dyDescent="0.2">
      <c r="A30" s="193">
        <v>87.88</v>
      </c>
      <c r="B30" s="204" t="s">
        <v>166</v>
      </c>
      <c r="C30" s="113">
        <v>4.1381625886599238</v>
      </c>
      <c r="D30" s="115">
        <v>986</v>
      </c>
      <c r="E30" s="114">
        <v>1020</v>
      </c>
      <c r="F30" s="114">
        <v>1022</v>
      </c>
      <c r="G30" s="114">
        <v>992</v>
      </c>
      <c r="H30" s="140">
        <v>942</v>
      </c>
      <c r="I30" s="115">
        <v>44</v>
      </c>
      <c r="J30" s="116">
        <v>4.6709129511677281</v>
      </c>
    </row>
    <row r="31" spans="1:15" s="110" customFormat="1" ht="24.95" customHeight="1" x14ac:dyDescent="0.2">
      <c r="A31" s="193" t="s">
        <v>167</v>
      </c>
      <c r="B31" s="199" t="s">
        <v>168</v>
      </c>
      <c r="C31" s="113">
        <v>11.583497712678893</v>
      </c>
      <c r="D31" s="115">
        <v>2760</v>
      </c>
      <c r="E31" s="114">
        <v>2870</v>
      </c>
      <c r="F31" s="114">
        <v>2858</v>
      </c>
      <c r="G31" s="114">
        <v>2837</v>
      </c>
      <c r="H31" s="140">
        <v>2789</v>
      </c>
      <c r="I31" s="115">
        <v>-29</v>
      </c>
      <c r="J31" s="116">
        <v>-1.0397992111868053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1.3094388718680487</v>
      </c>
      <c r="D34" s="115">
        <v>312</v>
      </c>
      <c r="E34" s="114">
        <v>311</v>
      </c>
      <c r="F34" s="114">
        <v>317</v>
      </c>
      <c r="G34" s="114">
        <v>309</v>
      </c>
      <c r="H34" s="140">
        <v>300</v>
      </c>
      <c r="I34" s="115">
        <v>12</v>
      </c>
      <c r="J34" s="116">
        <v>4</v>
      </c>
    </row>
    <row r="35" spans="1:10" s="110" customFormat="1" ht="24.95" customHeight="1" x14ac:dyDescent="0.2">
      <c r="A35" s="292" t="s">
        <v>171</v>
      </c>
      <c r="B35" s="293" t="s">
        <v>172</v>
      </c>
      <c r="C35" s="113">
        <v>13.757501993536744</v>
      </c>
      <c r="D35" s="115">
        <v>3278</v>
      </c>
      <c r="E35" s="114">
        <v>3334</v>
      </c>
      <c r="F35" s="114">
        <v>3295</v>
      </c>
      <c r="G35" s="114">
        <v>3374</v>
      </c>
      <c r="H35" s="140">
        <v>3357</v>
      </c>
      <c r="I35" s="115">
        <v>-79</v>
      </c>
      <c r="J35" s="116">
        <v>-2.3532916294310398</v>
      </c>
    </row>
    <row r="36" spans="1:10" s="110" customFormat="1" ht="24.95" customHeight="1" x14ac:dyDescent="0.2">
      <c r="A36" s="294" t="s">
        <v>173</v>
      </c>
      <c r="B36" s="295" t="s">
        <v>174</v>
      </c>
      <c r="C36" s="125">
        <v>84.933059134595212</v>
      </c>
      <c r="D36" s="143">
        <v>20237</v>
      </c>
      <c r="E36" s="144">
        <v>21139</v>
      </c>
      <c r="F36" s="144">
        <v>21049</v>
      </c>
      <c r="G36" s="144">
        <v>21095</v>
      </c>
      <c r="H36" s="145">
        <v>20650</v>
      </c>
      <c r="I36" s="143">
        <v>-413</v>
      </c>
      <c r="J36" s="146">
        <v>-2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23827</v>
      </c>
      <c r="F11" s="264">
        <v>24784</v>
      </c>
      <c r="G11" s="264">
        <v>24661</v>
      </c>
      <c r="H11" s="264">
        <v>24778</v>
      </c>
      <c r="I11" s="265">
        <v>24307</v>
      </c>
      <c r="J11" s="263">
        <v>-480</v>
      </c>
      <c r="K11" s="266">
        <v>-1.9747397868926646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42.367901959961387</v>
      </c>
      <c r="E13" s="115">
        <v>10095</v>
      </c>
      <c r="F13" s="114">
        <v>10482</v>
      </c>
      <c r="G13" s="114">
        <v>10554</v>
      </c>
      <c r="H13" s="114">
        <v>10607</v>
      </c>
      <c r="I13" s="140">
        <v>10411</v>
      </c>
      <c r="J13" s="115">
        <v>-316</v>
      </c>
      <c r="K13" s="116">
        <v>-3.035251176640092</v>
      </c>
    </row>
    <row r="14" spans="1:15" ht="15.95" customHeight="1" x14ac:dyDescent="0.2">
      <c r="A14" s="306" t="s">
        <v>230</v>
      </c>
      <c r="B14" s="307"/>
      <c r="C14" s="308"/>
      <c r="D14" s="113">
        <v>46.023418810593022</v>
      </c>
      <c r="E14" s="115">
        <v>10966</v>
      </c>
      <c r="F14" s="114">
        <v>11333</v>
      </c>
      <c r="G14" s="114">
        <v>11331</v>
      </c>
      <c r="H14" s="114">
        <v>11325</v>
      </c>
      <c r="I14" s="140">
        <v>11166</v>
      </c>
      <c r="J14" s="115">
        <v>-200</v>
      </c>
      <c r="K14" s="116">
        <v>-1.7911517105498835</v>
      </c>
    </row>
    <row r="15" spans="1:15" ht="15.95" customHeight="1" x14ac:dyDescent="0.2">
      <c r="A15" s="306" t="s">
        <v>231</v>
      </c>
      <c r="B15" s="307"/>
      <c r="C15" s="308"/>
      <c r="D15" s="113">
        <v>5.4811768162168972</v>
      </c>
      <c r="E15" s="115">
        <v>1306</v>
      </c>
      <c r="F15" s="114">
        <v>1358</v>
      </c>
      <c r="G15" s="114">
        <v>1333</v>
      </c>
      <c r="H15" s="114">
        <v>1302</v>
      </c>
      <c r="I15" s="140">
        <v>1303</v>
      </c>
      <c r="J15" s="115">
        <v>3</v>
      </c>
      <c r="K15" s="116">
        <v>0.23023791250959325</v>
      </c>
    </row>
    <row r="16" spans="1:15" ht="15.95" customHeight="1" x14ac:dyDescent="0.2">
      <c r="A16" s="306" t="s">
        <v>232</v>
      </c>
      <c r="B16" s="307"/>
      <c r="C16" s="308"/>
      <c r="D16" s="113">
        <v>3.3617324883535487</v>
      </c>
      <c r="E16" s="115">
        <v>801</v>
      </c>
      <c r="F16" s="114">
        <v>910</v>
      </c>
      <c r="G16" s="114">
        <v>755</v>
      </c>
      <c r="H16" s="114">
        <v>838</v>
      </c>
      <c r="I16" s="140">
        <v>765</v>
      </c>
      <c r="J16" s="115">
        <v>36</v>
      </c>
      <c r="K16" s="116">
        <v>4.7058823529411766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0.98627607336215217</v>
      </c>
      <c r="E18" s="115">
        <v>235</v>
      </c>
      <c r="F18" s="114">
        <v>244</v>
      </c>
      <c r="G18" s="114">
        <v>255</v>
      </c>
      <c r="H18" s="114">
        <v>241</v>
      </c>
      <c r="I18" s="140">
        <v>235</v>
      </c>
      <c r="J18" s="115">
        <v>0</v>
      </c>
      <c r="K18" s="116">
        <v>0</v>
      </c>
    </row>
    <row r="19" spans="1:11" ht="14.1" customHeight="1" x14ac:dyDescent="0.2">
      <c r="A19" s="306" t="s">
        <v>235</v>
      </c>
      <c r="B19" s="307" t="s">
        <v>236</v>
      </c>
      <c r="C19" s="308"/>
      <c r="D19" s="113">
        <v>0.70508246946741093</v>
      </c>
      <c r="E19" s="115">
        <v>168</v>
      </c>
      <c r="F19" s="114">
        <v>174</v>
      </c>
      <c r="G19" s="114">
        <v>181</v>
      </c>
      <c r="H19" s="114">
        <v>171</v>
      </c>
      <c r="I19" s="140">
        <v>162</v>
      </c>
      <c r="J19" s="115">
        <v>6</v>
      </c>
      <c r="K19" s="116">
        <v>3.7037037037037037</v>
      </c>
    </row>
    <row r="20" spans="1:11" ht="14.1" customHeight="1" x14ac:dyDescent="0.2">
      <c r="A20" s="306">
        <v>12</v>
      </c>
      <c r="B20" s="307" t="s">
        <v>237</v>
      </c>
      <c r="C20" s="308"/>
      <c r="D20" s="113">
        <v>1.0450329458177698</v>
      </c>
      <c r="E20" s="115">
        <v>249</v>
      </c>
      <c r="F20" s="114">
        <v>236</v>
      </c>
      <c r="G20" s="114">
        <v>277</v>
      </c>
      <c r="H20" s="114">
        <v>284</v>
      </c>
      <c r="I20" s="140">
        <v>271</v>
      </c>
      <c r="J20" s="115">
        <v>-22</v>
      </c>
      <c r="K20" s="116">
        <v>-8.1180811808118083</v>
      </c>
    </row>
    <row r="21" spans="1:11" ht="14.1" customHeight="1" x14ac:dyDescent="0.2">
      <c r="A21" s="306">
        <v>21</v>
      </c>
      <c r="B21" s="307" t="s">
        <v>238</v>
      </c>
      <c r="C21" s="308"/>
      <c r="D21" s="113">
        <v>0.18466445628908382</v>
      </c>
      <c r="E21" s="115">
        <v>44</v>
      </c>
      <c r="F21" s="114">
        <v>49</v>
      </c>
      <c r="G21" s="114">
        <v>56</v>
      </c>
      <c r="H21" s="114">
        <v>58</v>
      </c>
      <c r="I21" s="140">
        <v>53</v>
      </c>
      <c r="J21" s="115">
        <v>-9</v>
      </c>
      <c r="K21" s="116">
        <v>-16.981132075471699</v>
      </c>
    </row>
    <row r="22" spans="1:11" ht="14.1" customHeight="1" x14ac:dyDescent="0.2">
      <c r="A22" s="306">
        <v>22</v>
      </c>
      <c r="B22" s="307" t="s">
        <v>239</v>
      </c>
      <c r="C22" s="308"/>
      <c r="D22" s="113">
        <v>0.6715071137784866</v>
      </c>
      <c r="E22" s="115">
        <v>160</v>
      </c>
      <c r="F22" s="114">
        <v>152</v>
      </c>
      <c r="G22" s="114">
        <v>156</v>
      </c>
      <c r="H22" s="114">
        <v>174</v>
      </c>
      <c r="I22" s="140">
        <v>177</v>
      </c>
      <c r="J22" s="115">
        <v>-17</v>
      </c>
      <c r="K22" s="116">
        <v>-9.6045197740112993</v>
      </c>
    </row>
    <row r="23" spans="1:11" ht="14.1" customHeight="1" x14ac:dyDescent="0.2">
      <c r="A23" s="306">
        <v>23</v>
      </c>
      <c r="B23" s="307" t="s">
        <v>240</v>
      </c>
      <c r="C23" s="308"/>
      <c r="D23" s="113">
        <v>0.40710118772820747</v>
      </c>
      <c r="E23" s="115">
        <v>97</v>
      </c>
      <c r="F23" s="114">
        <v>104</v>
      </c>
      <c r="G23" s="114">
        <v>107</v>
      </c>
      <c r="H23" s="114">
        <v>99</v>
      </c>
      <c r="I23" s="140">
        <v>111</v>
      </c>
      <c r="J23" s="115">
        <v>-14</v>
      </c>
      <c r="K23" s="116">
        <v>-12.612612612612613</v>
      </c>
    </row>
    <row r="24" spans="1:11" ht="14.1" customHeight="1" x14ac:dyDescent="0.2">
      <c r="A24" s="306">
        <v>24</v>
      </c>
      <c r="B24" s="307" t="s">
        <v>241</v>
      </c>
      <c r="C24" s="308"/>
      <c r="D24" s="113">
        <v>0.97788223443992106</v>
      </c>
      <c r="E24" s="115">
        <v>233</v>
      </c>
      <c r="F24" s="114">
        <v>232</v>
      </c>
      <c r="G24" s="114">
        <v>248</v>
      </c>
      <c r="H24" s="114">
        <v>262</v>
      </c>
      <c r="I24" s="140">
        <v>256</v>
      </c>
      <c r="J24" s="115">
        <v>-23</v>
      </c>
      <c r="K24" s="116">
        <v>-8.984375</v>
      </c>
    </row>
    <row r="25" spans="1:11" ht="14.1" customHeight="1" x14ac:dyDescent="0.2">
      <c r="A25" s="306">
        <v>25</v>
      </c>
      <c r="B25" s="307" t="s">
        <v>242</v>
      </c>
      <c r="C25" s="308"/>
      <c r="D25" s="113">
        <v>1.3765895832458974</v>
      </c>
      <c r="E25" s="115">
        <v>328</v>
      </c>
      <c r="F25" s="114">
        <v>344</v>
      </c>
      <c r="G25" s="114">
        <v>341</v>
      </c>
      <c r="H25" s="114">
        <v>363</v>
      </c>
      <c r="I25" s="140">
        <v>350</v>
      </c>
      <c r="J25" s="115">
        <v>-22</v>
      </c>
      <c r="K25" s="116">
        <v>-6.2857142857142856</v>
      </c>
    </row>
    <row r="26" spans="1:11" ht="14.1" customHeight="1" x14ac:dyDescent="0.2">
      <c r="A26" s="306">
        <v>26</v>
      </c>
      <c r="B26" s="307" t="s">
        <v>243</v>
      </c>
      <c r="C26" s="308"/>
      <c r="D26" s="113">
        <v>0.96109455659545895</v>
      </c>
      <c r="E26" s="115">
        <v>229</v>
      </c>
      <c r="F26" s="114">
        <v>225</v>
      </c>
      <c r="G26" s="114">
        <v>228</v>
      </c>
      <c r="H26" s="114">
        <v>237</v>
      </c>
      <c r="I26" s="140">
        <v>235</v>
      </c>
      <c r="J26" s="115">
        <v>-6</v>
      </c>
      <c r="K26" s="116">
        <v>-2.5531914893617023</v>
      </c>
    </row>
    <row r="27" spans="1:11" ht="14.1" customHeight="1" x14ac:dyDescent="0.2">
      <c r="A27" s="306">
        <v>27</v>
      </c>
      <c r="B27" s="307" t="s">
        <v>244</v>
      </c>
      <c r="C27" s="308"/>
      <c r="D27" s="113">
        <v>0.27699668443362574</v>
      </c>
      <c r="E27" s="115">
        <v>66</v>
      </c>
      <c r="F27" s="114">
        <v>73</v>
      </c>
      <c r="G27" s="114">
        <v>66</v>
      </c>
      <c r="H27" s="114">
        <v>70</v>
      </c>
      <c r="I27" s="140">
        <v>69</v>
      </c>
      <c r="J27" s="115">
        <v>-3</v>
      </c>
      <c r="K27" s="116">
        <v>-4.3478260869565215</v>
      </c>
    </row>
    <row r="28" spans="1:11" ht="14.1" customHeight="1" x14ac:dyDescent="0.2">
      <c r="A28" s="306">
        <v>28</v>
      </c>
      <c r="B28" s="307" t="s">
        <v>245</v>
      </c>
      <c r="C28" s="308"/>
      <c r="D28" s="113">
        <v>0.42808578503378519</v>
      </c>
      <c r="E28" s="115">
        <v>102</v>
      </c>
      <c r="F28" s="114">
        <v>105</v>
      </c>
      <c r="G28" s="114">
        <v>102</v>
      </c>
      <c r="H28" s="114">
        <v>102</v>
      </c>
      <c r="I28" s="140">
        <v>100</v>
      </c>
      <c r="J28" s="115">
        <v>2</v>
      </c>
      <c r="K28" s="116">
        <v>2</v>
      </c>
    </row>
    <row r="29" spans="1:11" ht="14.1" customHeight="1" x14ac:dyDescent="0.2">
      <c r="A29" s="306">
        <v>29</v>
      </c>
      <c r="B29" s="307" t="s">
        <v>246</v>
      </c>
      <c r="C29" s="308"/>
      <c r="D29" s="113">
        <v>3.5212154278759389</v>
      </c>
      <c r="E29" s="115">
        <v>839</v>
      </c>
      <c r="F29" s="114">
        <v>921</v>
      </c>
      <c r="G29" s="114">
        <v>936</v>
      </c>
      <c r="H29" s="114">
        <v>930</v>
      </c>
      <c r="I29" s="140">
        <v>875</v>
      </c>
      <c r="J29" s="115">
        <v>-36</v>
      </c>
      <c r="K29" s="116">
        <v>-4.1142857142857139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3.0301758509254206</v>
      </c>
      <c r="E31" s="115">
        <v>722</v>
      </c>
      <c r="F31" s="114">
        <v>797</v>
      </c>
      <c r="G31" s="114">
        <v>805</v>
      </c>
      <c r="H31" s="114">
        <v>795</v>
      </c>
      <c r="I31" s="140">
        <v>749</v>
      </c>
      <c r="J31" s="115">
        <v>-27</v>
      </c>
      <c r="K31" s="116">
        <v>-3.6048064085447264</v>
      </c>
    </row>
    <row r="32" spans="1:11" ht="14.1" customHeight="1" x14ac:dyDescent="0.2">
      <c r="A32" s="306">
        <v>31</v>
      </c>
      <c r="B32" s="307" t="s">
        <v>251</v>
      </c>
      <c r="C32" s="308"/>
      <c r="D32" s="113">
        <v>0.12171066437235069</v>
      </c>
      <c r="E32" s="115">
        <v>29</v>
      </c>
      <c r="F32" s="114">
        <v>32</v>
      </c>
      <c r="G32" s="114">
        <v>33</v>
      </c>
      <c r="H32" s="114">
        <v>36</v>
      </c>
      <c r="I32" s="140">
        <v>36</v>
      </c>
      <c r="J32" s="115">
        <v>-7</v>
      </c>
      <c r="K32" s="116">
        <v>-19.444444444444443</v>
      </c>
    </row>
    <row r="33" spans="1:11" ht="14.1" customHeight="1" x14ac:dyDescent="0.2">
      <c r="A33" s="306">
        <v>32</v>
      </c>
      <c r="B33" s="307" t="s">
        <v>252</v>
      </c>
      <c r="C33" s="308"/>
      <c r="D33" s="113">
        <v>1.0953959793511563</v>
      </c>
      <c r="E33" s="115">
        <v>261</v>
      </c>
      <c r="F33" s="114">
        <v>257</v>
      </c>
      <c r="G33" s="114">
        <v>270</v>
      </c>
      <c r="H33" s="114">
        <v>263</v>
      </c>
      <c r="I33" s="140">
        <v>246</v>
      </c>
      <c r="J33" s="115">
        <v>15</v>
      </c>
      <c r="K33" s="116">
        <v>6.0975609756097562</v>
      </c>
    </row>
    <row r="34" spans="1:11" ht="14.1" customHeight="1" x14ac:dyDescent="0.2">
      <c r="A34" s="306">
        <v>33</v>
      </c>
      <c r="B34" s="307" t="s">
        <v>253</v>
      </c>
      <c r="C34" s="308"/>
      <c r="D34" s="113">
        <v>0.70927938892852649</v>
      </c>
      <c r="E34" s="115">
        <v>169</v>
      </c>
      <c r="F34" s="114">
        <v>179</v>
      </c>
      <c r="G34" s="114">
        <v>176</v>
      </c>
      <c r="H34" s="114">
        <v>186</v>
      </c>
      <c r="I34" s="140">
        <v>174</v>
      </c>
      <c r="J34" s="115">
        <v>-5</v>
      </c>
      <c r="K34" s="116">
        <v>-2.8735632183908044</v>
      </c>
    </row>
    <row r="35" spans="1:11" ht="14.1" customHeight="1" x14ac:dyDescent="0.2">
      <c r="A35" s="306">
        <v>34</v>
      </c>
      <c r="B35" s="307" t="s">
        <v>254</v>
      </c>
      <c r="C35" s="308"/>
      <c r="D35" s="113">
        <v>4.4571284677047052</v>
      </c>
      <c r="E35" s="115">
        <v>1062</v>
      </c>
      <c r="F35" s="114">
        <v>1036</v>
      </c>
      <c r="G35" s="114">
        <v>1054</v>
      </c>
      <c r="H35" s="114">
        <v>1063</v>
      </c>
      <c r="I35" s="140">
        <v>1063</v>
      </c>
      <c r="J35" s="115">
        <v>-1</v>
      </c>
      <c r="K35" s="116">
        <v>-9.4073377234242708E-2</v>
      </c>
    </row>
    <row r="36" spans="1:11" ht="14.1" customHeight="1" x14ac:dyDescent="0.2">
      <c r="A36" s="306">
        <v>41</v>
      </c>
      <c r="B36" s="307" t="s">
        <v>255</v>
      </c>
      <c r="C36" s="308"/>
      <c r="D36" s="113">
        <v>4.6166114072270954E-2</v>
      </c>
      <c r="E36" s="115">
        <v>11</v>
      </c>
      <c r="F36" s="114">
        <v>13</v>
      </c>
      <c r="G36" s="114">
        <v>15</v>
      </c>
      <c r="H36" s="114">
        <v>14</v>
      </c>
      <c r="I36" s="140">
        <v>14</v>
      </c>
      <c r="J36" s="115">
        <v>-3</v>
      </c>
      <c r="K36" s="116">
        <v>-21.428571428571427</v>
      </c>
    </row>
    <row r="37" spans="1:11" ht="14.1" customHeight="1" x14ac:dyDescent="0.2">
      <c r="A37" s="306">
        <v>42</v>
      </c>
      <c r="B37" s="307" t="s">
        <v>256</v>
      </c>
      <c r="C37" s="308"/>
      <c r="D37" s="113" t="s">
        <v>513</v>
      </c>
      <c r="E37" s="115" t="s">
        <v>513</v>
      </c>
      <c r="F37" s="114" t="s">
        <v>513</v>
      </c>
      <c r="G37" s="114" t="s">
        <v>513</v>
      </c>
      <c r="H37" s="114" t="s">
        <v>513</v>
      </c>
      <c r="I37" s="140">
        <v>7</v>
      </c>
      <c r="J37" s="115" t="s">
        <v>513</v>
      </c>
      <c r="K37" s="116" t="s">
        <v>513</v>
      </c>
    </row>
    <row r="38" spans="1:11" ht="14.1" customHeight="1" x14ac:dyDescent="0.2">
      <c r="A38" s="306">
        <v>43</v>
      </c>
      <c r="B38" s="307" t="s">
        <v>257</v>
      </c>
      <c r="C38" s="308"/>
      <c r="D38" s="113">
        <v>0.34414739581147435</v>
      </c>
      <c r="E38" s="115">
        <v>82</v>
      </c>
      <c r="F38" s="114">
        <v>84</v>
      </c>
      <c r="G38" s="114">
        <v>82</v>
      </c>
      <c r="H38" s="114">
        <v>85</v>
      </c>
      <c r="I38" s="140">
        <v>81</v>
      </c>
      <c r="J38" s="115">
        <v>1</v>
      </c>
      <c r="K38" s="116">
        <v>1.2345679012345678</v>
      </c>
    </row>
    <row r="39" spans="1:11" ht="14.1" customHeight="1" x14ac:dyDescent="0.2">
      <c r="A39" s="306">
        <v>51</v>
      </c>
      <c r="B39" s="307" t="s">
        <v>258</v>
      </c>
      <c r="C39" s="308"/>
      <c r="D39" s="113">
        <v>10.584630880933394</v>
      </c>
      <c r="E39" s="115">
        <v>2522</v>
      </c>
      <c r="F39" s="114">
        <v>2555</v>
      </c>
      <c r="G39" s="114">
        <v>2515</v>
      </c>
      <c r="H39" s="114">
        <v>2515</v>
      </c>
      <c r="I39" s="140">
        <v>2543</v>
      </c>
      <c r="J39" s="115">
        <v>-21</v>
      </c>
      <c r="K39" s="116">
        <v>-0.82579630357845069</v>
      </c>
    </row>
    <row r="40" spans="1:11" ht="14.1" customHeight="1" x14ac:dyDescent="0.2">
      <c r="A40" s="306" t="s">
        <v>259</v>
      </c>
      <c r="B40" s="307" t="s">
        <v>260</v>
      </c>
      <c r="C40" s="308"/>
      <c r="D40" s="113">
        <v>10.316028035422001</v>
      </c>
      <c r="E40" s="115">
        <v>2458</v>
      </c>
      <c r="F40" s="114">
        <v>2480</v>
      </c>
      <c r="G40" s="114">
        <v>2426</v>
      </c>
      <c r="H40" s="114">
        <v>2426</v>
      </c>
      <c r="I40" s="140">
        <v>2469</v>
      </c>
      <c r="J40" s="115">
        <v>-11</v>
      </c>
      <c r="K40" s="116">
        <v>-0.44552450384771164</v>
      </c>
    </row>
    <row r="41" spans="1:11" ht="14.1" customHeight="1" x14ac:dyDescent="0.2">
      <c r="A41" s="306"/>
      <c r="B41" s="307" t="s">
        <v>261</v>
      </c>
      <c r="C41" s="308"/>
      <c r="D41" s="113">
        <v>4.6166114072270954</v>
      </c>
      <c r="E41" s="115">
        <v>1100</v>
      </c>
      <c r="F41" s="114">
        <v>1122</v>
      </c>
      <c r="G41" s="114">
        <v>1076</v>
      </c>
      <c r="H41" s="114">
        <v>1083</v>
      </c>
      <c r="I41" s="140">
        <v>1075</v>
      </c>
      <c r="J41" s="115">
        <v>25</v>
      </c>
      <c r="K41" s="116">
        <v>2.3255813953488373</v>
      </c>
    </row>
    <row r="42" spans="1:11" ht="14.1" customHeight="1" x14ac:dyDescent="0.2">
      <c r="A42" s="306">
        <v>52</v>
      </c>
      <c r="B42" s="307" t="s">
        <v>262</v>
      </c>
      <c r="C42" s="308"/>
      <c r="D42" s="113">
        <v>5.3678599907667772</v>
      </c>
      <c r="E42" s="115">
        <v>1279</v>
      </c>
      <c r="F42" s="114">
        <v>1315</v>
      </c>
      <c r="G42" s="114">
        <v>1288</v>
      </c>
      <c r="H42" s="114">
        <v>1281</v>
      </c>
      <c r="I42" s="140">
        <v>1273</v>
      </c>
      <c r="J42" s="115">
        <v>6</v>
      </c>
      <c r="K42" s="116">
        <v>0.47132757266300079</v>
      </c>
    </row>
    <row r="43" spans="1:11" ht="14.1" customHeight="1" x14ac:dyDescent="0.2">
      <c r="A43" s="306" t="s">
        <v>263</v>
      </c>
      <c r="B43" s="307" t="s">
        <v>264</v>
      </c>
      <c r="C43" s="308"/>
      <c r="D43" s="113">
        <v>5.1789986150165781</v>
      </c>
      <c r="E43" s="115">
        <v>1234</v>
      </c>
      <c r="F43" s="114">
        <v>1265</v>
      </c>
      <c r="G43" s="114">
        <v>1238</v>
      </c>
      <c r="H43" s="114">
        <v>1232</v>
      </c>
      <c r="I43" s="140">
        <v>1219</v>
      </c>
      <c r="J43" s="115">
        <v>15</v>
      </c>
      <c r="K43" s="116">
        <v>1.2305168170631666</v>
      </c>
    </row>
    <row r="44" spans="1:11" ht="14.1" customHeight="1" x14ac:dyDescent="0.2">
      <c r="A44" s="306">
        <v>53</v>
      </c>
      <c r="B44" s="307" t="s">
        <v>265</v>
      </c>
      <c r="C44" s="308"/>
      <c r="D44" s="113">
        <v>1.6074201536072523</v>
      </c>
      <c r="E44" s="115">
        <v>383</v>
      </c>
      <c r="F44" s="114">
        <v>398</v>
      </c>
      <c r="G44" s="114">
        <v>409</v>
      </c>
      <c r="H44" s="114">
        <v>400</v>
      </c>
      <c r="I44" s="140">
        <v>405</v>
      </c>
      <c r="J44" s="115">
        <v>-22</v>
      </c>
      <c r="K44" s="116">
        <v>-5.4320987654320989</v>
      </c>
    </row>
    <row r="45" spans="1:11" ht="14.1" customHeight="1" x14ac:dyDescent="0.2">
      <c r="A45" s="306" t="s">
        <v>266</v>
      </c>
      <c r="B45" s="307" t="s">
        <v>267</v>
      </c>
      <c r="C45" s="308"/>
      <c r="D45" s="113">
        <v>1.5696478784572123</v>
      </c>
      <c r="E45" s="115">
        <v>374</v>
      </c>
      <c r="F45" s="114">
        <v>390</v>
      </c>
      <c r="G45" s="114">
        <v>402</v>
      </c>
      <c r="H45" s="114">
        <v>394</v>
      </c>
      <c r="I45" s="140">
        <v>399</v>
      </c>
      <c r="J45" s="115">
        <v>-25</v>
      </c>
      <c r="K45" s="116">
        <v>-6.2656641604010028</v>
      </c>
    </row>
    <row r="46" spans="1:11" ht="14.1" customHeight="1" x14ac:dyDescent="0.2">
      <c r="A46" s="306">
        <v>54</v>
      </c>
      <c r="B46" s="307" t="s">
        <v>268</v>
      </c>
      <c r="C46" s="308"/>
      <c r="D46" s="113">
        <v>13.921181852520251</v>
      </c>
      <c r="E46" s="115">
        <v>3317</v>
      </c>
      <c r="F46" s="114">
        <v>3392</v>
      </c>
      <c r="G46" s="114">
        <v>3441</v>
      </c>
      <c r="H46" s="114">
        <v>3421</v>
      </c>
      <c r="I46" s="140">
        <v>3444</v>
      </c>
      <c r="J46" s="115">
        <v>-127</v>
      </c>
      <c r="K46" s="116">
        <v>-3.6875725900116145</v>
      </c>
    </row>
    <row r="47" spans="1:11" ht="14.1" customHeight="1" x14ac:dyDescent="0.2">
      <c r="A47" s="306">
        <v>61</v>
      </c>
      <c r="B47" s="307" t="s">
        <v>269</v>
      </c>
      <c r="C47" s="308"/>
      <c r="D47" s="113">
        <v>0.63793175808956226</v>
      </c>
      <c r="E47" s="115">
        <v>152</v>
      </c>
      <c r="F47" s="114">
        <v>155</v>
      </c>
      <c r="G47" s="114">
        <v>149</v>
      </c>
      <c r="H47" s="114">
        <v>143</v>
      </c>
      <c r="I47" s="140">
        <v>140</v>
      </c>
      <c r="J47" s="115">
        <v>12</v>
      </c>
      <c r="K47" s="116">
        <v>8.5714285714285712</v>
      </c>
    </row>
    <row r="48" spans="1:11" ht="14.1" customHeight="1" x14ac:dyDescent="0.2">
      <c r="A48" s="306">
        <v>62</v>
      </c>
      <c r="B48" s="307" t="s">
        <v>270</v>
      </c>
      <c r="C48" s="308"/>
      <c r="D48" s="113">
        <v>10.479707894405506</v>
      </c>
      <c r="E48" s="115">
        <v>2497</v>
      </c>
      <c r="F48" s="114">
        <v>2593</v>
      </c>
      <c r="G48" s="114">
        <v>2541</v>
      </c>
      <c r="H48" s="114">
        <v>2522</v>
      </c>
      <c r="I48" s="140">
        <v>2439</v>
      </c>
      <c r="J48" s="115">
        <v>58</v>
      </c>
      <c r="K48" s="116">
        <v>2.3780237802378026</v>
      </c>
    </row>
    <row r="49" spans="1:11" ht="14.1" customHeight="1" x14ac:dyDescent="0.2">
      <c r="A49" s="306">
        <v>63</v>
      </c>
      <c r="B49" s="307" t="s">
        <v>271</v>
      </c>
      <c r="C49" s="308"/>
      <c r="D49" s="113">
        <v>10.597221639316741</v>
      </c>
      <c r="E49" s="115">
        <v>2525</v>
      </c>
      <c r="F49" s="114">
        <v>2821</v>
      </c>
      <c r="G49" s="114">
        <v>2872</v>
      </c>
      <c r="H49" s="114">
        <v>2898</v>
      </c>
      <c r="I49" s="140">
        <v>2722</v>
      </c>
      <c r="J49" s="115">
        <v>-197</v>
      </c>
      <c r="K49" s="116">
        <v>-7.2373254959588538</v>
      </c>
    </row>
    <row r="50" spans="1:11" ht="14.1" customHeight="1" x14ac:dyDescent="0.2">
      <c r="A50" s="306" t="s">
        <v>272</v>
      </c>
      <c r="B50" s="307" t="s">
        <v>273</v>
      </c>
      <c r="C50" s="308"/>
      <c r="D50" s="113">
        <v>0.66731019431737104</v>
      </c>
      <c r="E50" s="115">
        <v>159</v>
      </c>
      <c r="F50" s="114">
        <v>192</v>
      </c>
      <c r="G50" s="114">
        <v>209</v>
      </c>
      <c r="H50" s="114">
        <v>219</v>
      </c>
      <c r="I50" s="140">
        <v>212</v>
      </c>
      <c r="J50" s="115">
        <v>-53</v>
      </c>
      <c r="K50" s="116">
        <v>-25</v>
      </c>
    </row>
    <row r="51" spans="1:11" ht="14.1" customHeight="1" x14ac:dyDescent="0.2">
      <c r="A51" s="306" t="s">
        <v>274</v>
      </c>
      <c r="B51" s="307" t="s">
        <v>275</v>
      </c>
      <c r="C51" s="308"/>
      <c r="D51" s="113">
        <v>9.6193394048768202</v>
      </c>
      <c r="E51" s="115">
        <v>2292</v>
      </c>
      <c r="F51" s="114">
        <v>2552</v>
      </c>
      <c r="G51" s="114">
        <v>2590</v>
      </c>
      <c r="H51" s="114">
        <v>2604</v>
      </c>
      <c r="I51" s="140">
        <v>2443</v>
      </c>
      <c r="J51" s="115">
        <v>-151</v>
      </c>
      <c r="K51" s="116">
        <v>-6.1809250920998773</v>
      </c>
    </row>
    <row r="52" spans="1:11" ht="14.1" customHeight="1" x14ac:dyDescent="0.2">
      <c r="A52" s="306">
        <v>71</v>
      </c>
      <c r="B52" s="307" t="s">
        <v>276</v>
      </c>
      <c r="C52" s="308"/>
      <c r="D52" s="113">
        <v>11.486968565073235</v>
      </c>
      <c r="E52" s="115">
        <v>2737</v>
      </c>
      <c r="F52" s="114">
        <v>2805</v>
      </c>
      <c r="G52" s="114">
        <v>2791</v>
      </c>
      <c r="H52" s="114">
        <v>2786</v>
      </c>
      <c r="I52" s="140">
        <v>2797</v>
      </c>
      <c r="J52" s="115">
        <v>-60</v>
      </c>
      <c r="K52" s="116">
        <v>-2.1451555237754736</v>
      </c>
    </row>
    <row r="53" spans="1:11" ht="14.1" customHeight="1" x14ac:dyDescent="0.2">
      <c r="A53" s="306" t="s">
        <v>277</v>
      </c>
      <c r="B53" s="307" t="s">
        <v>278</v>
      </c>
      <c r="C53" s="308"/>
      <c r="D53" s="113">
        <v>1.2003189658790447</v>
      </c>
      <c r="E53" s="115">
        <v>286</v>
      </c>
      <c r="F53" s="114">
        <v>289</v>
      </c>
      <c r="G53" s="114">
        <v>287</v>
      </c>
      <c r="H53" s="114">
        <v>272</v>
      </c>
      <c r="I53" s="140">
        <v>275</v>
      </c>
      <c r="J53" s="115">
        <v>11</v>
      </c>
      <c r="K53" s="116">
        <v>4</v>
      </c>
    </row>
    <row r="54" spans="1:11" ht="14.1" customHeight="1" x14ac:dyDescent="0.2">
      <c r="A54" s="306" t="s">
        <v>279</v>
      </c>
      <c r="B54" s="307" t="s">
        <v>280</v>
      </c>
      <c r="C54" s="308"/>
      <c r="D54" s="113">
        <v>9.8669576530826379</v>
      </c>
      <c r="E54" s="115">
        <v>2351</v>
      </c>
      <c r="F54" s="114">
        <v>2413</v>
      </c>
      <c r="G54" s="114">
        <v>2402</v>
      </c>
      <c r="H54" s="114">
        <v>2414</v>
      </c>
      <c r="I54" s="140">
        <v>2427</v>
      </c>
      <c r="J54" s="115">
        <v>-76</v>
      </c>
      <c r="K54" s="116">
        <v>-3.131437989287186</v>
      </c>
    </row>
    <row r="55" spans="1:11" ht="14.1" customHeight="1" x14ac:dyDescent="0.2">
      <c r="A55" s="306">
        <v>72</v>
      </c>
      <c r="B55" s="307" t="s">
        <v>281</v>
      </c>
      <c r="C55" s="308"/>
      <c r="D55" s="113">
        <v>1.2800604356402401</v>
      </c>
      <c r="E55" s="115">
        <v>305</v>
      </c>
      <c r="F55" s="114">
        <v>300</v>
      </c>
      <c r="G55" s="114">
        <v>307</v>
      </c>
      <c r="H55" s="114">
        <v>318</v>
      </c>
      <c r="I55" s="140">
        <v>317</v>
      </c>
      <c r="J55" s="115">
        <v>-12</v>
      </c>
      <c r="K55" s="116">
        <v>-3.7854889589905363</v>
      </c>
    </row>
    <row r="56" spans="1:11" ht="14.1" customHeight="1" x14ac:dyDescent="0.2">
      <c r="A56" s="306" t="s">
        <v>282</v>
      </c>
      <c r="B56" s="307" t="s">
        <v>283</v>
      </c>
      <c r="C56" s="308"/>
      <c r="D56" s="113">
        <v>0.28119360389474124</v>
      </c>
      <c r="E56" s="115">
        <v>67</v>
      </c>
      <c r="F56" s="114">
        <v>65</v>
      </c>
      <c r="G56" s="114">
        <v>65</v>
      </c>
      <c r="H56" s="114">
        <v>70</v>
      </c>
      <c r="I56" s="140">
        <v>73</v>
      </c>
      <c r="J56" s="115">
        <v>-6</v>
      </c>
      <c r="K56" s="116">
        <v>-8.2191780821917817</v>
      </c>
    </row>
    <row r="57" spans="1:11" ht="14.1" customHeight="1" x14ac:dyDescent="0.2">
      <c r="A57" s="306" t="s">
        <v>284</v>
      </c>
      <c r="B57" s="307" t="s">
        <v>285</v>
      </c>
      <c r="C57" s="308"/>
      <c r="D57" s="113">
        <v>0.76803626138414405</v>
      </c>
      <c r="E57" s="115">
        <v>183</v>
      </c>
      <c r="F57" s="114">
        <v>183</v>
      </c>
      <c r="G57" s="114">
        <v>190</v>
      </c>
      <c r="H57" s="114">
        <v>195</v>
      </c>
      <c r="I57" s="140">
        <v>193</v>
      </c>
      <c r="J57" s="115">
        <v>-10</v>
      </c>
      <c r="K57" s="116">
        <v>-5.1813471502590671</v>
      </c>
    </row>
    <row r="58" spans="1:11" ht="14.1" customHeight="1" x14ac:dyDescent="0.2">
      <c r="A58" s="306">
        <v>73</v>
      </c>
      <c r="B58" s="307" t="s">
        <v>286</v>
      </c>
      <c r="C58" s="308"/>
      <c r="D58" s="113">
        <v>0.8183992949175305</v>
      </c>
      <c r="E58" s="115">
        <v>195</v>
      </c>
      <c r="F58" s="114">
        <v>193</v>
      </c>
      <c r="G58" s="114">
        <v>199</v>
      </c>
      <c r="H58" s="114">
        <v>203</v>
      </c>
      <c r="I58" s="140">
        <v>200</v>
      </c>
      <c r="J58" s="115">
        <v>-5</v>
      </c>
      <c r="K58" s="116">
        <v>-2.5</v>
      </c>
    </row>
    <row r="59" spans="1:11" ht="14.1" customHeight="1" x14ac:dyDescent="0.2">
      <c r="A59" s="306" t="s">
        <v>287</v>
      </c>
      <c r="B59" s="307" t="s">
        <v>288</v>
      </c>
      <c r="C59" s="308"/>
      <c r="D59" s="113">
        <v>0.57078104671171359</v>
      </c>
      <c r="E59" s="115">
        <v>136</v>
      </c>
      <c r="F59" s="114">
        <v>133</v>
      </c>
      <c r="G59" s="114">
        <v>138</v>
      </c>
      <c r="H59" s="114">
        <v>140</v>
      </c>
      <c r="I59" s="140">
        <v>139</v>
      </c>
      <c r="J59" s="115">
        <v>-3</v>
      </c>
      <c r="K59" s="116">
        <v>-2.1582733812949639</v>
      </c>
    </row>
    <row r="60" spans="1:11" ht="14.1" customHeight="1" x14ac:dyDescent="0.2">
      <c r="A60" s="306">
        <v>81</v>
      </c>
      <c r="B60" s="307" t="s">
        <v>289</v>
      </c>
      <c r="C60" s="308"/>
      <c r="D60" s="113">
        <v>3.5589877030259789</v>
      </c>
      <c r="E60" s="115">
        <v>848</v>
      </c>
      <c r="F60" s="114">
        <v>875</v>
      </c>
      <c r="G60" s="114">
        <v>864</v>
      </c>
      <c r="H60" s="114">
        <v>860</v>
      </c>
      <c r="I60" s="140">
        <v>858</v>
      </c>
      <c r="J60" s="115">
        <v>-10</v>
      </c>
      <c r="K60" s="116">
        <v>-1.1655011655011656</v>
      </c>
    </row>
    <row r="61" spans="1:11" ht="14.1" customHeight="1" x14ac:dyDescent="0.2">
      <c r="A61" s="306" t="s">
        <v>290</v>
      </c>
      <c r="B61" s="307" t="s">
        <v>291</v>
      </c>
      <c r="C61" s="308"/>
      <c r="D61" s="113">
        <v>1.3220296302513954</v>
      </c>
      <c r="E61" s="115">
        <v>315</v>
      </c>
      <c r="F61" s="114">
        <v>322</v>
      </c>
      <c r="G61" s="114">
        <v>321</v>
      </c>
      <c r="H61" s="114">
        <v>331</v>
      </c>
      <c r="I61" s="140">
        <v>334</v>
      </c>
      <c r="J61" s="115">
        <v>-19</v>
      </c>
      <c r="K61" s="116">
        <v>-5.6886227544910177</v>
      </c>
    </row>
    <row r="62" spans="1:11" ht="14.1" customHeight="1" x14ac:dyDescent="0.2">
      <c r="A62" s="306" t="s">
        <v>292</v>
      </c>
      <c r="B62" s="307" t="s">
        <v>293</v>
      </c>
      <c r="C62" s="308"/>
      <c r="D62" s="113">
        <v>1.2129097242623914</v>
      </c>
      <c r="E62" s="115">
        <v>289</v>
      </c>
      <c r="F62" s="114">
        <v>308</v>
      </c>
      <c r="G62" s="114">
        <v>305</v>
      </c>
      <c r="H62" s="114">
        <v>289</v>
      </c>
      <c r="I62" s="140">
        <v>276</v>
      </c>
      <c r="J62" s="115">
        <v>13</v>
      </c>
      <c r="K62" s="116">
        <v>4.7101449275362315</v>
      </c>
    </row>
    <row r="63" spans="1:11" ht="14.1" customHeight="1" x14ac:dyDescent="0.2">
      <c r="A63" s="306"/>
      <c r="B63" s="307" t="s">
        <v>294</v>
      </c>
      <c r="C63" s="308"/>
      <c r="D63" s="113">
        <v>1.0744113820455785</v>
      </c>
      <c r="E63" s="115">
        <v>256</v>
      </c>
      <c r="F63" s="114">
        <v>273</v>
      </c>
      <c r="G63" s="114">
        <v>273</v>
      </c>
      <c r="H63" s="114">
        <v>263</v>
      </c>
      <c r="I63" s="140">
        <v>260</v>
      </c>
      <c r="J63" s="115">
        <v>-4</v>
      </c>
      <c r="K63" s="116">
        <v>-1.5384615384615385</v>
      </c>
    </row>
    <row r="64" spans="1:11" ht="14.1" customHeight="1" x14ac:dyDescent="0.2">
      <c r="A64" s="306" t="s">
        <v>295</v>
      </c>
      <c r="B64" s="307" t="s">
        <v>296</v>
      </c>
      <c r="C64" s="308"/>
      <c r="D64" s="113">
        <v>9.2332228144541909E-2</v>
      </c>
      <c r="E64" s="115">
        <v>22</v>
      </c>
      <c r="F64" s="114">
        <v>22</v>
      </c>
      <c r="G64" s="114">
        <v>24</v>
      </c>
      <c r="H64" s="114">
        <v>24</v>
      </c>
      <c r="I64" s="140">
        <v>25</v>
      </c>
      <c r="J64" s="115">
        <v>-3</v>
      </c>
      <c r="K64" s="116">
        <v>-12</v>
      </c>
    </row>
    <row r="65" spans="1:11" ht="14.1" customHeight="1" x14ac:dyDescent="0.2">
      <c r="A65" s="306" t="s">
        <v>297</v>
      </c>
      <c r="B65" s="307" t="s">
        <v>298</v>
      </c>
      <c r="C65" s="308"/>
      <c r="D65" s="113">
        <v>0.66311327485625549</v>
      </c>
      <c r="E65" s="115">
        <v>158</v>
      </c>
      <c r="F65" s="114">
        <v>163</v>
      </c>
      <c r="G65" s="114">
        <v>158</v>
      </c>
      <c r="H65" s="114">
        <v>163</v>
      </c>
      <c r="I65" s="140">
        <v>168</v>
      </c>
      <c r="J65" s="115">
        <v>-10</v>
      </c>
      <c r="K65" s="116">
        <v>-5.9523809523809526</v>
      </c>
    </row>
    <row r="66" spans="1:11" ht="14.1" customHeight="1" x14ac:dyDescent="0.2">
      <c r="A66" s="306">
        <v>82</v>
      </c>
      <c r="B66" s="307" t="s">
        <v>299</v>
      </c>
      <c r="C66" s="308"/>
      <c r="D66" s="113">
        <v>1.9641583078020732</v>
      </c>
      <c r="E66" s="115">
        <v>468</v>
      </c>
      <c r="F66" s="114">
        <v>475</v>
      </c>
      <c r="G66" s="114">
        <v>454</v>
      </c>
      <c r="H66" s="114">
        <v>462</v>
      </c>
      <c r="I66" s="140">
        <v>451</v>
      </c>
      <c r="J66" s="115">
        <v>17</v>
      </c>
      <c r="K66" s="116">
        <v>3.7694013303769403</v>
      </c>
    </row>
    <row r="67" spans="1:11" ht="14.1" customHeight="1" x14ac:dyDescent="0.2">
      <c r="A67" s="306" t="s">
        <v>300</v>
      </c>
      <c r="B67" s="307" t="s">
        <v>301</v>
      </c>
      <c r="C67" s="308"/>
      <c r="D67" s="113">
        <v>0.66311327485625549</v>
      </c>
      <c r="E67" s="115">
        <v>158</v>
      </c>
      <c r="F67" s="114">
        <v>167</v>
      </c>
      <c r="G67" s="114">
        <v>164</v>
      </c>
      <c r="H67" s="114">
        <v>165</v>
      </c>
      <c r="I67" s="140">
        <v>156</v>
      </c>
      <c r="J67" s="115">
        <v>2</v>
      </c>
      <c r="K67" s="116">
        <v>1.2820512820512822</v>
      </c>
    </row>
    <row r="68" spans="1:11" ht="14.1" customHeight="1" x14ac:dyDescent="0.2">
      <c r="A68" s="306" t="s">
        <v>302</v>
      </c>
      <c r="B68" s="307" t="s">
        <v>303</v>
      </c>
      <c r="C68" s="308"/>
      <c r="D68" s="113">
        <v>0.91492844252318795</v>
      </c>
      <c r="E68" s="115">
        <v>218</v>
      </c>
      <c r="F68" s="114">
        <v>217</v>
      </c>
      <c r="G68" s="114">
        <v>208</v>
      </c>
      <c r="H68" s="114">
        <v>214</v>
      </c>
      <c r="I68" s="140">
        <v>213</v>
      </c>
      <c r="J68" s="115">
        <v>5</v>
      </c>
      <c r="K68" s="116">
        <v>2.347417840375587</v>
      </c>
    </row>
    <row r="69" spans="1:11" ht="14.1" customHeight="1" x14ac:dyDescent="0.2">
      <c r="A69" s="306">
        <v>83</v>
      </c>
      <c r="B69" s="307" t="s">
        <v>304</v>
      </c>
      <c r="C69" s="308"/>
      <c r="D69" s="113">
        <v>3.1518865152977713</v>
      </c>
      <c r="E69" s="115">
        <v>751</v>
      </c>
      <c r="F69" s="114">
        <v>786</v>
      </c>
      <c r="G69" s="114">
        <v>789</v>
      </c>
      <c r="H69" s="114">
        <v>780</v>
      </c>
      <c r="I69" s="140">
        <v>758</v>
      </c>
      <c r="J69" s="115">
        <v>-7</v>
      </c>
      <c r="K69" s="116">
        <v>-0.92348284960422167</v>
      </c>
    </row>
    <row r="70" spans="1:11" ht="14.1" customHeight="1" x14ac:dyDescent="0.2">
      <c r="A70" s="306" t="s">
        <v>305</v>
      </c>
      <c r="B70" s="307" t="s">
        <v>306</v>
      </c>
      <c r="C70" s="308"/>
      <c r="D70" s="113">
        <v>2.0061275024132286</v>
      </c>
      <c r="E70" s="115">
        <v>478</v>
      </c>
      <c r="F70" s="114">
        <v>498</v>
      </c>
      <c r="G70" s="114">
        <v>493</v>
      </c>
      <c r="H70" s="114">
        <v>481</v>
      </c>
      <c r="I70" s="140">
        <v>474</v>
      </c>
      <c r="J70" s="115">
        <v>4</v>
      </c>
      <c r="K70" s="116">
        <v>0.84388185654008441</v>
      </c>
    </row>
    <row r="71" spans="1:11" ht="14.1" customHeight="1" x14ac:dyDescent="0.2">
      <c r="A71" s="306"/>
      <c r="B71" s="307" t="s">
        <v>307</v>
      </c>
      <c r="C71" s="308"/>
      <c r="D71" s="113">
        <v>1.2003189658790447</v>
      </c>
      <c r="E71" s="115">
        <v>286</v>
      </c>
      <c r="F71" s="114">
        <v>306</v>
      </c>
      <c r="G71" s="114">
        <v>301</v>
      </c>
      <c r="H71" s="114">
        <v>303</v>
      </c>
      <c r="I71" s="140">
        <v>296</v>
      </c>
      <c r="J71" s="115">
        <v>-10</v>
      </c>
      <c r="K71" s="116">
        <v>-3.3783783783783785</v>
      </c>
    </row>
    <row r="72" spans="1:11" ht="14.1" customHeight="1" x14ac:dyDescent="0.2">
      <c r="A72" s="306">
        <v>84</v>
      </c>
      <c r="B72" s="307" t="s">
        <v>308</v>
      </c>
      <c r="C72" s="308"/>
      <c r="D72" s="113">
        <v>2.6986192134972931</v>
      </c>
      <c r="E72" s="115">
        <v>643</v>
      </c>
      <c r="F72" s="114">
        <v>775</v>
      </c>
      <c r="G72" s="114">
        <v>590</v>
      </c>
      <c r="H72" s="114">
        <v>666</v>
      </c>
      <c r="I72" s="140">
        <v>596</v>
      </c>
      <c r="J72" s="115">
        <v>47</v>
      </c>
      <c r="K72" s="116">
        <v>7.8859060402684564</v>
      </c>
    </row>
    <row r="73" spans="1:11" ht="14.1" customHeight="1" x14ac:dyDescent="0.2">
      <c r="A73" s="306" t="s">
        <v>309</v>
      </c>
      <c r="B73" s="307" t="s">
        <v>310</v>
      </c>
      <c r="C73" s="308"/>
      <c r="D73" s="113">
        <v>0.39870734880597641</v>
      </c>
      <c r="E73" s="115">
        <v>95</v>
      </c>
      <c r="F73" s="114">
        <v>106</v>
      </c>
      <c r="G73" s="114">
        <v>101</v>
      </c>
      <c r="H73" s="114">
        <v>91</v>
      </c>
      <c r="I73" s="140">
        <v>83</v>
      </c>
      <c r="J73" s="115">
        <v>12</v>
      </c>
      <c r="K73" s="116">
        <v>14.457831325301205</v>
      </c>
    </row>
    <row r="74" spans="1:11" ht="14.1" customHeight="1" x14ac:dyDescent="0.2">
      <c r="A74" s="306" t="s">
        <v>311</v>
      </c>
      <c r="B74" s="307" t="s">
        <v>312</v>
      </c>
      <c r="C74" s="308"/>
      <c r="D74" s="113">
        <v>8.3938389222310825E-2</v>
      </c>
      <c r="E74" s="115">
        <v>20</v>
      </c>
      <c r="F74" s="114">
        <v>20</v>
      </c>
      <c r="G74" s="114">
        <v>17</v>
      </c>
      <c r="H74" s="114">
        <v>16</v>
      </c>
      <c r="I74" s="140">
        <v>15</v>
      </c>
      <c r="J74" s="115">
        <v>5</v>
      </c>
      <c r="K74" s="116">
        <v>33.333333333333336</v>
      </c>
    </row>
    <row r="75" spans="1:11" ht="14.1" customHeight="1" x14ac:dyDescent="0.2">
      <c r="A75" s="306" t="s">
        <v>313</v>
      </c>
      <c r="B75" s="307" t="s">
        <v>314</v>
      </c>
      <c r="C75" s="308"/>
      <c r="D75" s="113">
        <v>1.070214462584463</v>
      </c>
      <c r="E75" s="115">
        <v>255</v>
      </c>
      <c r="F75" s="114">
        <v>362</v>
      </c>
      <c r="G75" s="114">
        <v>204</v>
      </c>
      <c r="H75" s="114">
        <v>304</v>
      </c>
      <c r="I75" s="140">
        <v>240</v>
      </c>
      <c r="J75" s="115">
        <v>15</v>
      </c>
      <c r="K75" s="116">
        <v>6.25</v>
      </c>
    </row>
    <row r="76" spans="1:11" ht="14.1" customHeight="1" x14ac:dyDescent="0.2">
      <c r="A76" s="306">
        <v>91</v>
      </c>
      <c r="B76" s="307" t="s">
        <v>315</v>
      </c>
      <c r="C76" s="308"/>
      <c r="D76" s="113">
        <v>7.5544550300079741E-2</v>
      </c>
      <c r="E76" s="115">
        <v>18</v>
      </c>
      <c r="F76" s="114">
        <v>16</v>
      </c>
      <c r="G76" s="114">
        <v>17</v>
      </c>
      <c r="H76" s="114">
        <v>13</v>
      </c>
      <c r="I76" s="140">
        <v>11</v>
      </c>
      <c r="J76" s="115">
        <v>7</v>
      </c>
      <c r="K76" s="116">
        <v>63.636363636363633</v>
      </c>
    </row>
    <row r="77" spans="1:11" ht="14.1" customHeight="1" x14ac:dyDescent="0.2">
      <c r="A77" s="306">
        <v>92</v>
      </c>
      <c r="B77" s="307" t="s">
        <v>316</v>
      </c>
      <c r="C77" s="308"/>
      <c r="D77" s="113">
        <v>0.32316279850589669</v>
      </c>
      <c r="E77" s="115">
        <v>77</v>
      </c>
      <c r="F77" s="114">
        <v>69</v>
      </c>
      <c r="G77" s="114">
        <v>71</v>
      </c>
      <c r="H77" s="114">
        <v>70</v>
      </c>
      <c r="I77" s="140">
        <v>69</v>
      </c>
      <c r="J77" s="115">
        <v>8</v>
      </c>
      <c r="K77" s="116">
        <v>11.594202898550725</v>
      </c>
    </row>
    <row r="78" spans="1:11" ht="14.1" customHeight="1" x14ac:dyDescent="0.2">
      <c r="A78" s="306">
        <v>93</v>
      </c>
      <c r="B78" s="307" t="s">
        <v>317</v>
      </c>
      <c r="C78" s="308"/>
      <c r="D78" s="113">
        <v>0.12590758383346623</v>
      </c>
      <c r="E78" s="115">
        <v>30</v>
      </c>
      <c r="F78" s="114">
        <v>31</v>
      </c>
      <c r="G78" s="114">
        <v>31</v>
      </c>
      <c r="H78" s="114">
        <v>32</v>
      </c>
      <c r="I78" s="140">
        <v>35</v>
      </c>
      <c r="J78" s="115">
        <v>-5</v>
      </c>
      <c r="K78" s="116">
        <v>-14.285714285714286</v>
      </c>
    </row>
    <row r="79" spans="1:11" ht="14.1" customHeight="1" x14ac:dyDescent="0.2">
      <c r="A79" s="306">
        <v>94</v>
      </c>
      <c r="B79" s="307" t="s">
        <v>318</v>
      </c>
      <c r="C79" s="308"/>
      <c r="D79" s="113">
        <v>0.90653460360095695</v>
      </c>
      <c r="E79" s="115">
        <v>216</v>
      </c>
      <c r="F79" s="114">
        <v>232</v>
      </c>
      <c r="G79" s="114">
        <v>233</v>
      </c>
      <c r="H79" s="114">
        <v>226</v>
      </c>
      <c r="I79" s="140">
        <v>234</v>
      </c>
      <c r="J79" s="115">
        <v>-18</v>
      </c>
      <c r="K79" s="116">
        <v>-7.6923076923076925</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2.7657699248751415</v>
      </c>
      <c r="E81" s="143">
        <v>659</v>
      </c>
      <c r="F81" s="144">
        <v>701</v>
      </c>
      <c r="G81" s="144">
        <v>688</v>
      </c>
      <c r="H81" s="144">
        <v>706</v>
      </c>
      <c r="I81" s="145">
        <v>662</v>
      </c>
      <c r="J81" s="143">
        <v>-3</v>
      </c>
      <c r="K81" s="146">
        <v>-0.45317220543806647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6870</v>
      </c>
      <c r="G12" s="536">
        <v>5638</v>
      </c>
      <c r="H12" s="536">
        <v>8748</v>
      </c>
      <c r="I12" s="536">
        <v>6241</v>
      </c>
      <c r="J12" s="537">
        <v>7091</v>
      </c>
      <c r="K12" s="538">
        <v>-221</v>
      </c>
      <c r="L12" s="349">
        <v>-3.1166267099139753</v>
      </c>
    </row>
    <row r="13" spans="1:17" s="110" customFormat="1" ht="15" customHeight="1" x14ac:dyDescent="0.2">
      <c r="A13" s="350" t="s">
        <v>344</v>
      </c>
      <c r="B13" s="351" t="s">
        <v>345</v>
      </c>
      <c r="C13" s="347"/>
      <c r="D13" s="347"/>
      <c r="E13" s="348"/>
      <c r="F13" s="536">
        <v>4247</v>
      </c>
      <c r="G13" s="536">
        <v>3132</v>
      </c>
      <c r="H13" s="536">
        <v>5067</v>
      </c>
      <c r="I13" s="536">
        <v>3675</v>
      </c>
      <c r="J13" s="537">
        <v>4261</v>
      </c>
      <c r="K13" s="538">
        <v>-14</v>
      </c>
      <c r="L13" s="349">
        <v>-0.32856137057028867</v>
      </c>
    </row>
    <row r="14" spans="1:17" s="110" customFormat="1" ht="22.5" customHeight="1" x14ac:dyDescent="0.2">
      <c r="A14" s="350"/>
      <c r="B14" s="351" t="s">
        <v>346</v>
      </c>
      <c r="C14" s="347"/>
      <c r="D14" s="347"/>
      <c r="E14" s="348"/>
      <c r="F14" s="536">
        <v>2623</v>
      </c>
      <c r="G14" s="536">
        <v>2506</v>
      </c>
      <c r="H14" s="536">
        <v>3681</v>
      </c>
      <c r="I14" s="536">
        <v>2566</v>
      </c>
      <c r="J14" s="537">
        <v>2830</v>
      </c>
      <c r="K14" s="538">
        <v>-207</v>
      </c>
      <c r="L14" s="349">
        <v>-7.3144876325088335</v>
      </c>
    </row>
    <row r="15" spans="1:17" s="110" customFormat="1" ht="15" customHeight="1" x14ac:dyDescent="0.2">
      <c r="A15" s="350" t="s">
        <v>347</v>
      </c>
      <c r="B15" s="351" t="s">
        <v>108</v>
      </c>
      <c r="C15" s="347"/>
      <c r="D15" s="347"/>
      <c r="E15" s="348"/>
      <c r="F15" s="536">
        <v>1567</v>
      </c>
      <c r="G15" s="536">
        <v>1436</v>
      </c>
      <c r="H15" s="536">
        <v>3989</v>
      </c>
      <c r="I15" s="536">
        <v>1703</v>
      </c>
      <c r="J15" s="537">
        <v>1760</v>
      </c>
      <c r="K15" s="538">
        <v>-193</v>
      </c>
      <c r="L15" s="349">
        <v>-10.965909090909092</v>
      </c>
    </row>
    <row r="16" spans="1:17" s="110" customFormat="1" ht="15" customHeight="1" x14ac:dyDescent="0.2">
      <c r="A16" s="350"/>
      <c r="B16" s="351" t="s">
        <v>109</v>
      </c>
      <c r="C16" s="347"/>
      <c r="D16" s="347"/>
      <c r="E16" s="348"/>
      <c r="F16" s="536">
        <v>4575</v>
      </c>
      <c r="G16" s="536">
        <v>3712</v>
      </c>
      <c r="H16" s="536">
        <v>4238</v>
      </c>
      <c r="I16" s="536">
        <v>4034</v>
      </c>
      <c r="J16" s="537">
        <v>4616</v>
      </c>
      <c r="K16" s="538">
        <v>-41</v>
      </c>
      <c r="L16" s="349">
        <v>-0.88821490467937614</v>
      </c>
    </row>
    <row r="17" spans="1:12" s="110" customFormat="1" ht="15" customHeight="1" x14ac:dyDescent="0.2">
      <c r="A17" s="350"/>
      <c r="B17" s="351" t="s">
        <v>110</v>
      </c>
      <c r="C17" s="347"/>
      <c r="D17" s="347"/>
      <c r="E17" s="348"/>
      <c r="F17" s="536">
        <v>664</v>
      </c>
      <c r="G17" s="536">
        <v>430</v>
      </c>
      <c r="H17" s="536">
        <v>462</v>
      </c>
      <c r="I17" s="536">
        <v>462</v>
      </c>
      <c r="J17" s="537">
        <v>648</v>
      </c>
      <c r="K17" s="538">
        <v>16</v>
      </c>
      <c r="L17" s="349">
        <v>2.4691358024691357</v>
      </c>
    </row>
    <row r="18" spans="1:12" s="110" customFormat="1" ht="15" customHeight="1" x14ac:dyDescent="0.2">
      <c r="A18" s="350"/>
      <c r="B18" s="351" t="s">
        <v>111</v>
      </c>
      <c r="C18" s="347"/>
      <c r="D18" s="347"/>
      <c r="E18" s="348"/>
      <c r="F18" s="536">
        <v>64</v>
      </c>
      <c r="G18" s="536">
        <v>60</v>
      </c>
      <c r="H18" s="536">
        <v>59</v>
      </c>
      <c r="I18" s="536">
        <v>42</v>
      </c>
      <c r="J18" s="537">
        <v>67</v>
      </c>
      <c r="K18" s="538">
        <v>-3</v>
      </c>
      <c r="L18" s="349">
        <v>-4.4776119402985071</v>
      </c>
    </row>
    <row r="19" spans="1:12" s="110" customFormat="1" ht="15" customHeight="1" x14ac:dyDescent="0.2">
      <c r="A19" s="118" t="s">
        <v>113</v>
      </c>
      <c r="B19" s="119" t="s">
        <v>181</v>
      </c>
      <c r="C19" s="347"/>
      <c r="D19" s="347"/>
      <c r="E19" s="348"/>
      <c r="F19" s="536">
        <v>4826</v>
      </c>
      <c r="G19" s="536">
        <v>3605</v>
      </c>
      <c r="H19" s="536">
        <v>6477</v>
      </c>
      <c r="I19" s="536">
        <v>4212</v>
      </c>
      <c r="J19" s="537">
        <v>4938</v>
      </c>
      <c r="K19" s="538">
        <v>-112</v>
      </c>
      <c r="L19" s="349">
        <v>-2.2681247468610772</v>
      </c>
    </row>
    <row r="20" spans="1:12" s="110" customFormat="1" ht="15" customHeight="1" x14ac:dyDescent="0.2">
      <c r="A20" s="118"/>
      <c r="B20" s="119" t="s">
        <v>182</v>
      </c>
      <c r="C20" s="347"/>
      <c r="D20" s="347"/>
      <c r="E20" s="348"/>
      <c r="F20" s="536">
        <v>2044</v>
      </c>
      <c r="G20" s="536">
        <v>2033</v>
      </c>
      <c r="H20" s="536">
        <v>2271</v>
      </c>
      <c r="I20" s="536">
        <v>2029</v>
      </c>
      <c r="J20" s="537">
        <v>2153</v>
      </c>
      <c r="K20" s="538">
        <v>-109</v>
      </c>
      <c r="L20" s="349">
        <v>-5.062703204830469</v>
      </c>
    </row>
    <row r="21" spans="1:12" s="110" customFormat="1" ht="15" customHeight="1" x14ac:dyDescent="0.2">
      <c r="A21" s="118" t="s">
        <v>113</v>
      </c>
      <c r="B21" s="119" t="s">
        <v>116</v>
      </c>
      <c r="C21" s="347"/>
      <c r="D21" s="347"/>
      <c r="E21" s="348"/>
      <c r="F21" s="536">
        <v>5453</v>
      </c>
      <c r="G21" s="536">
        <v>4119</v>
      </c>
      <c r="H21" s="536">
        <v>7026</v>
      </c>
      <c r="I21" s="536">
        <v>4806</v>
      </c>
      <c r="J21" s="537">
        <v>5679</v>
      </c>
      <c r="K21" s="538">
        <v>-226</v>
      </c>
      <c r="L21" s="349">
        <v>-3.9795738686388447</v>
      </c>
    </row>
    <row r="22" spans="1:12" s="110" customFormat="1" ht="15" customHeight="1" x14ac:dyDescent="0.2">
      <c r="A22" s="118"/>
      <c r="B22" s="119" t="s">
        <v>117</v>
      </c>
      <c r="C22" s="347"/>
      <c r="D22" s="347"/>
      <c r="E22" s="348"/>
      <c r="F22" s="536">
        <v>1413</v>
      </c>
      <c r="G22" s="536">
        <v>1514</v>
      </c>
      <c r="H22" s="536">
        <v>1717</v>
      </c>
      <c r="I22" s="536">
        <v>1427</v>
      </c>
      <c r="J22" s="537">
        <v>1411</v>
      </c>
      <c r="K22" s="538">
        <v>2</v>
      </c>
      <c r="L22" s="349">
        <v>0.14174344436569808</v>
      </c>
    </row>
    <row r="23" spans="1:12" s="110" customFormat="1" ht="15" customHeight="1" x14ac:dyDescent="0.2">
      <c r="A23" s="352" t="s">
        <v>347</v>
      </c>
      <c r="B23" s="353" t="s">
        <v>193</v>
      </c>
      <c r="C23" s="354"/>
      <c r="D23" s="354"/>
      <c r="E23" s="355"/>
      <c r="F23" s="539">
        <v>182</v>
      </c>
      <c r="G23" s="539">
        <v>318</v>
      </c>
      <c r="H23" s="539">
        <v>2121</v>
      </c>
      <c r="I23" s="539">
        <v>150</v>
      </c>
      <c r="J23" s="540">
        <v>273</v>
      </c>
      <c r="K23" s="541">
        <v>-91</v>
      </c>
      <c r="L23" s="356">
        <v>-33.333333333333336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30.4</v>
      </c>
      <c r="G25" s="542">
        <v>38.200000000000003</v>
      </c>
      <c r="H25" s="542">
        <v>36</v>
      </c>
      <c r="I25" s="542">
        <v>34.799999999999997</v>
      </c>
      <c r="J25" s="542">
        <v>28.7</v>
      </c>
      <c r="K25" s="543" t="s">
        <v>349</v>
      </c>
      <c r="L25" s="364">
        <v>1.6999999999999993</v>
      </c>
    </row>
    <row r="26" spans="1:12" s="110" customFormat="1" ht="15" customHeight="1" x14ac:dyDescent="0.2">
      <c r="A26" s="365" t="s">
        <v>105</v>
      </c>
      <c r="B26" s="366" t="s">
        <v>345</v>
      </c>
      <c r="C26" s="362"/>
      <c r="D26" s="362"/>
      <c r="E26" s="363"/>
      <c r="F26" s="542">
        <v>27.3</v>
      </c>
      <c r="G26" s="542">
        <v>35.799999999999997</v>
      </c>
      <c r="H26" s="542">
        <v>30.8</v>
      </c>
      <c r="I26" s="542">
        <v>31.6</v>
      </c>
      <c r="J26" s="544">
        <v>24.4</v>
      </c>
      <c r="K26" s="543" t="s">
        <v>349</v>
      </c>
      <c r="L26" s="364">
        <v>2.9000000000000021</v>
      </c>
    </row>
    <row r="27" spans="1:12" s="110" customFormat="1" ht="15" customHeight="1" x14ac:dyDescent="0.2">
      <c r="A27" s="365"/>
      <c r="B27" s="366" t="s">
        <v>346</v>
      </c>
      <c r="C27" s="362"/>
      <c r="D27" s="362"/>
      <c r="E27" s="363"/>
      <c r="F27" s="542">
        <v>35.6</v>
      </c>
      <c r="G27" s="542">
        <v>41.2</v>
      </c>
      <c r="H27" s="542">
        <v>43.1</v>
      </c>
      <c r="I27" s="542">
        <v>39.299999999999997</v>
      </c>
      <c r="J27" s="542">
        <v>35.4</v>
      </c>
      <c r="K27" s="543" t="s">
        <v>349</v>
      </c>
      <c r="L27" s="364">
        <v>0.20000000000000284</v>
      </c>
    </row>
    <row r="28" spans="1:12" s="110" customFormat="1" ht="15" customHeight="1" x14ac:dyDescent="0.2">
      <c r="A28" s="365" t="s">
        <v>113</v>
      </c>
      <c r="B28" s="366" t="s">
        <v>108</v>
      </c>
      <c r="C28" s="362"/>
      <c r="D28" s="362"/>
      <c r="E28" s="363"/>
      <c r="F28" s="542">
        <v>40.6</v>
      </c>
      <c r="G28" s="542">
        <v>46.9</v>
      </c>
      <c r="H28" s="542">
        <v>45.3</v>
      </c>
      <c r="I28" s="542">
        <v>44.3</v>
      </c>
      <c r="J28" s="542">
        <v>39.4</v>
      </c>
      <c r="K28" s="543" t="s">
        <v>349</v>
      </c>
      <c r="L28" s="364">
        <v>1.2000000000000028</v>
      </c>
    </row>
    <row r="29" spans="1:12" s="110" customFormat="1" ht="11.25" x14ac:dyDescent="0.2">
      <c r="A29" s="365"/>
      <c r="B29" s="366" t="s">
        <v>109</v>
      </c>
      <c r="C29" s="362"/>
      <c r="D29" s="362"/>
      <c r="E29" s="363"/>
      <c r="F29" s="542">
        <v>28.4</v>
      </c>
      <c r="G29" s="542">
        <v>36.299999999999997</v>
      </c>
      <c r="H29" s="542">
        <v>32.5</v>
      </c>
      <c r="I29" s="542">
        <v>32</v>
      </c>
      <c r="J29" s="544">
        <v>26.4</v>
      </c>
      <c r="K29" s="543" t="s">
        <v>349</v>
      </c>
      <c r="L29" s="364">
        <v>2</v>
      </c>
    </row>
    <row r="30" spans="1:12" s="110" customFormat="1" ht="15" customHeight="1" x14ac:dyDescent="0.2">
      <c r="A30" s="365"/>
      <c r="B30" s="366" t="s">
        <v>110</v>
      </c>
      <c r="C30" s="362"/>
      <c r="D30" s="362"/>
      <c r="E30" s="363"/>
      <c r="F30" s="542">
        <v>23.1</v>
      </c>
      <c r="G30" s="542">
        <v>31.5</v>
      </c>
      <c r="H30" s="542">
        <v>30.8</v>
      </c>
      <c r="I30" s="542">
        <v>25.8</v>
      </c>
      <c r="J30" s="542">
        <v>18.5</v>
      </c>
      <c r="K30" s="543" t="s">
        <v>349</v>
      </c>
      <c r="L30" s="364">
        <v>4.6000000000000014</v>
      </c>
    </row>
    <row r="31" spans="1:12" s="110" customFormat="1" ht="15" customHeight="1" x14ac:dyDescent="0.2">
      <c r="A31" s="365"/>
      <c r="B31" s="366" t="s">
        <v>111</v>
      </c>
      <c r="C31" s="362"/>
      <c r="D31" s="362"/>
      <c r="E31" s="363"/>
      <c r="F31" s="542">
        <v>29.7</v>
      </c>
      <c r="G31" s="542">
        <v>33.299999999999997</v>
      </c>
      <c r="H31" s="542">
        <v>33.9</v>
      </c>
      <c r="I31" s="542">
        <v>40.5</v>
      </c>
      <c r="J31" s="542">
        <v>37.299999999999997</v>
      </c>
      <c r="K31" s="543" t="s">
        <v>349</v>
      </c>
      <c r="L31" s="364">
        <v>-7.5999999999999979</v>
      </c>
    </row>
    <row r="32" spans="1:12" s="110" customFormat="1" ht="15" customHeight="1" x14ac:dyDescent="0.2">
      <c r="A32" s="367" t="s">
        <v>113</v>
      </c>
      <c r="B32" s="368" t="s">
        <v>181</v>
      </c>
      <c r="C32" s="362"/>
      <c r="D32" s="362"/>
      <c r="E32" s="363"/>
      <c r="F32" s="542">
        <v>26</v>
      </c>
      <c r="G32" s="542">
        <v>32.5</v>
      </c>
      <c r="H32" s="542">
        <v>30</v>
      </c>
      <c r="I32" s="542">
        <v>30.4</v>
      </c>
      <c r="J32" s="544">
        <v>23.9</v>
      </c>
      <c r="K32" s="543" t="s">
        <v>349</v>
      </c>
      <c r="L32" s="364">
        <v>2.1000000000000014</v>
      </c>
    </row>
    <row r="33" spans="1:12" s="110" customFormat="1" ht="15" customHeight="1" x14ac:dyDescent="0.2">
      <c r="A33" s="367"/>
      <c r="B33" s="368" t="s">
        <v>182</v>
      </c>
      <c r="C33" s="362"/>
      <c r="D33" s="362"/>
      <c r="E33" s="363"/>
      <c r="F33" s="542">
        <v>40.5</v>
      </c>
      <c r="G33" s="542">
        <v>47.4</v>
      </c>
      <c r="H33" s="542">
        <v>47.2</v>
      </c>
      <c r="I33" s="542">
        <v>43.6</v>
      </c>
      <c r="J33" s="542">
        <v>39.200000000000003</v>
      </c>
      <c r="K33" s="543" t="s">
        <v>349</v>
      </c>
      <c r="L33" s="364">
        <v>1.2999999999999972</v>
      </c>
    </row>
    <row r="34" spans="1:12" s="369" customFormat="1" ht="15" customHeight="1" x14ac:dyDescent="0.2">
      <c r="A34" s="367" t="s">
        <v>113</v>
      </c>
      <c r="B34" s="368" t="s">
        <v>116</v>
      </c>
      <c r="C34" s="362"/>
      <c r="D34" s="362"/>
      <c r="E34" s="363"/>
      <c r="F34" s="542">
        <v>28</v>
      </c>
      <c r="G34" s="542">
        <v>35.299999999999997</v>
      </c>
      <c r="H34" s="542">
        <v>34.799999999999997</v>
      </c>
      <c r="I34" s="542">
        <v>34.200000000000003</v>
      </c>
      <c r="J34" s="542">
        <v>27.6</v>
      </c>
      <c r="K34" s="543" t="s">
        <v>349</v>
      </c>
      <c r="L34" s="364">
        <v>0.39999999999999858</v>
      </c>
    </row>
    <row r="35" spans="1:12" s="369" customFormat="1" ht="11.25" x14ac:dyDescent="0.2">
      <c r="A35" s="370"/>
      <c r="B35" s="371" t="s">
        <v>117</v>
      </c>
      <c r="C35" s="372"/>
      <c r="D35" s="372"/>
      <c r="E35" s="373"/>
      <c r="F35" s="545">
        <v>39.700000000000003</v>
      </c>
      <c r="G35" s="545">
        <v>45.8</v>
      </c>
      <c r="H35" s="545">
        <v>39.799999999999997</v>
      </c>
      <c r="I35" s="545">
        <v>36.5</v>
      </c>
      <c r="J35" s="546">
        <v>33.1</v>
      </c>
      <c r="K35" s="547" t="s">
        <v>349</v>
      </c>
      <c r="L35" s="374">
        <v>6.6000000000000014</v>
      </c>
    </row>
    <row r="36" spans="1:12" s="369" customFormat="1" ht="15.95" customHeight="1" x14ac:dyDescent="0.2">
      <c r="A36" s="375" t="s">
        <v>350</v>
      </c>
      <c r="B36" s="376"/>
      <c r="C36" s="377"/>
      <c r="D36" s="376"/>
      <c r="E36" s="378"/>
      <c r="F36" s="548">
        <v>6645</v>
      </c>
      <c r="G36" s="548">
        <v>5264</v>
      </c>
      <c r="H36" s="548">
        <v>6340</v>
      </c>
      <c r="I36" s="548">
        <v>6057</v>
      </c>
      <c r="J36" s="548">
        <v>6774</v>
      </c>
      <c r="K36" s="549">
        <v>-129</v>
      </c>
      <c r="L36" s="380">
        <v>-1.9043401240035429</v>
      </c>
    </row>
    <row r="37" spans="1:12" s="369" customFormat="1" ht="15.95" customHeight="1" x14ac:dyDescent="0.2">
      <c r="A37" s="381"/>
      <c r="B37" s="382" t="s">
        <v>113</v>
      </c>
      <c r="C37" s="382" t="s">
        <v>351</v>
      </c>
      <c r="D37" s="382"/>
      <c r="E37" s="383"/>
      <c r="F37" s="548">
        <v>2023</v>
      </c>
      <c r="G37" s="548">
        <v>2010</v>
      </c>
      <c r="H37" s="548">
        <v>2282</v>
      </c>
      <c r="I37" s="548">
        <v>2106</v>
      </c>
      <c r="J37" s="548">
        <v>1944</v>
      </c>
      <c r="K37" s="549">
        <v>79</v>
      </c>
      <c r="L37" s="380">
        <v>4.0637860082304531</v>
      </c>
    </row>
    <row r="38" spans="1:12" s="369" customFormat="1" ht="15.95" customHeight="1" x14ac:dyDescent="0.2">
      <c r="A38" s="381"/>
      <c r="B38" s="384" t="s">
        <v>105</v>
      </c>
      <c r="C38" s="384" t="s">
        <v>106</v>
      </c>
      <c r="D38" s="385"/>
      <c r="E38" s="383"/>
      <c r="F38" s="548">
        <v>4134</v>
      </c>
      <c r="G38" s="548">
        <v>2968</v>
      </c>
      <c r="H38" s="548">
        <v>3647</v>
      </c>
      <c r="I38" s="548">
        <v>3568</v>
      </c>
      <c r="J38" s="550">
        <v>4125</v>
      </c>
      <c r="K38" s="549">
        <v>9</v>
      </c>
      <c r="L38" s="380">
        <v>0.21818181818181817</v>
      </c>
    </row>
    <row r="39" spans="1:12" s="369" customFormat="1" ht="15.95" customHeight="1" x14ac:dyDescent="0.2">
      <c r="A39" s="381"/>
      <c r="B39" s="385"/>
      <c r="C39" s="382" t="s">
        <v>352</v>
      </c>
      <c r="D39" s="385"/>
      <c r="E39" s="383"/>
      <c r="F39" s="548">
        <v>1128</v>
      </c>
      <c r="G39" s="548">
        <v>1064</v>
      </c>
      <c r="H39" s="548">
        <v>1122</v>
      </c>
      <c r="I39" s="548">
        <v>1128</v>
      </c>
      <c r="J39" s="548">
        <v>1007</v>
      </c>
      <c r="K39" s="549">
        <v>121</v>
      </c>
      <c r="L39" s="380">
        <v>12.015888778550149</v>
      </c>
    </row>
    <row r="40" spans="1:12" s="369" customFormat="1" ht="15.95" customHeight="1" x14ac:dyDescent="0.2">
      <c r="A40" s="381"/>
      <c r="B40" s="384"/>
      <c r="C40" s="384" t="s">
        <v>107</v>
      </c>
      <c r="D40" s="385"/>
      <c r="E40" s="383"/>
      <c r="F40" s="548">
        <v>2511</v>
      </c>
      <c r="G40" s="548">
        <v>2296</v>
      </c>
      <c r="H40" s="548">
        <v>2693</v>
      </c>
      <c r="I40" s="548">
        <v>2489</v>
      </c>
      <c r="J40" s="548">
        <v>2649</v>
      </c>
      <c r="K40" s="549">
        <v>-138</v>
      </c>
      <c r="L40" s="380">
        <v>-5.2095130237825593</v>
      </c>
    </row>
    <row r="41" spans="1:12" s="369" customFormat="1" ht="24" customHeight="1" x14ac:dyDescent="0.2">
      <c r="A41" s="381"/>
      <c r="B41" s="385"/>
      <c r="C41" s="382" t="s">
        <v>352</v>
      </c>
      <c r="D41" s="385"/>
      <c r="E41" s="383"/>
      <c r="F41" s="548">
        <v>895</v>
      </c>
      <c r="G41" s="548">
        <v>946</v>
      </c>
      <c r="H41" s="548">
        <v>1160</v>
      </c>
      <c r="I41" s="548">
        <v>978</v>
      </c>
      <c r="J41" s="550">
        <v>937</v>
      </c>
      <c r="K41" s="549">
        <v>-42</v>
      </c>
      <c r="L41" s="380">
        <v>-4.4823906083244394</v>
      </c>
    </row>
    <row r="42" spans="1:12" s="110" customFormat="1" ht="15" customHeight="1" x14ac:dyDescent="0.2">
      <c r="A42" s="381"/>
      <c r="B42" s="384" t="s">
        <v>113</v>
      </c>
      <c r="C42" s="384" t="s">
        <v>353</v>
      </c>
      <c r="D42" s="385"/>
      <c r="E42" s="383"/>
      <c r="F42" s="548">
        <v>1409</v>
      </c>
      <c r="G42" s="548">
        <v>1167</v>
      </c>
      <c r="H42" s="548">
        <v>1787</v>
      </c>
      <c r="I42" s="548">
        <v>1570</v>
      </c>
      <c r="J42" s="548">
        <v>1527</v>
      </c>
      <c r="K42" s="549">
        <v>-118</v>
      </c>
      <c r="L42" s="380">
        <v>-7.7275703994760967</v>
      </c>
    </row>
    <row r="43" spans="1:12" s="110" customFormat="1" ht="15" customHeight="1" x14ac:dyDescent="0.2">
      <c r="A43" s="381"/>
      <c r="B43" s="385"/>
      <c r="C43" s="382" t="s">
        <v>352</v>
      </c>
      <c r="D43" s="385"/>
      <c r="E43" s="383"/>
      <c r="F43" s="548">
        <v>572</v>
      </c>
      <c r="G43" s="548">
        <v>547</v>
      </c>
      <c r="H43" s="548">
        <v>810</v>
      </c>
      <c r="I43" s="548">
        <v>696</v>
      </c>
      <c r="J43" s="548">
        <v>601</v>
      </c>
      <c r="K43" s="549">
        <v>-29</v>
      </c>
      <c r="L43" s="380">
        <v>-4.8252911813643928</v>
      </c>
    </row>
    <row r="44" spans="1:12" s="110" customFormat="1" ht="15" customHeight="1" x14ac:dyDescent="0.2">
      <c r="A44" s="381"/>
      <c r="B44" s="384"/>
      <c r="C44" s="366" t="s">
        <v>109</v>
      </c>
      <c r="D44" s="385"/>
      <c r="E44" s="383"/>
      <c r="F44" s="548">
        <v>4510</v>
      </c>
      <c r="G44" s="548">
        <v>3611</v>
      </c>
      <c r="H44" s="548">
        <v>4033</v>
      </c>
      <c r="I44" s="548">
        <v>3984</v>
      </c>
      <c r="J44" s="550">
        <v>4533</v>
      </c>
      <c r="K44" s="549">
        <v>-23</v>
      </c>
      <c r="L44" s="380">
        <v>-0.50739024928303555</v>
      </c>
    </row>
    <row r="45" spans="1:12" s="110" customFormat="1" ht="15" customHeight="1" x14ac:dyDescent="0.2">
      <c r="A45" s="381"/>
      <c r="B45" s="385"/>
      <c r="C45" s="382" t="s">
        <v>352</v>
      </c>
      <c r="D45" s="385"/>
      <c r="E45" s="383"/>
      <c r="F45" s="548">
        <v>1279</v>
      </c>
      <c r="G45" s="548">
        <v>1309</v>
      </c>
      <c r="H45" s="548">
        <v>1310</v>
      </c>
      <c r="I45" s="548">
        <v>1274</v>
      </c>
      <c r="J45" s="548">
        <v>1198</v>
      </c>
      <c r="K45" s="549">
        <v>81</v>
      </c>
      <c r="L45" s="380">
        <v>6.7612687813021699</v>
      </c>
    </row>
    <row r="46" spans="1:12" s="110" customFormat="1" ht="15" customHeight="1" x14ac:dyDescent="0.2">
      <c r="A46" s="381"/>
      <c r="B46" s="384"/>
      <c r="C46" s="366" t="s">
        <v>110</v>
      </c>
      <c r="D46" s="385"/>
      <c r="E46" s="383"/>
      <c r="F46" s="548">
        <v>662</v>
      </c>
      <c r="G46" s="548">
        <v>426</v>
      </c>
      <c r="H46" s="548">
        <v>461</v>
      </c>
      <c r="I46" s="548">
        <v>461</v>
      </c>
      <c r="J46" s="548">
        <v>647</v>
      </c>
      <c r="K46" s="549">
        <v>15</v>
      </c>
      <c r="L46" s="380">
        <v>2.3183925811437405</v>
      </c>
    </row>
    <row r="47" spans="1:12" s="110" customFormat="1" ht="15" customHeight="1" x14ac:dyDescent="0.2">
      <c r="A47" s="381"/>
      <c r="B47" s="385"/>
      <c r="C47" s="382" t="s">
        <v>352</v>
      </c>
      <c r="D47" s="385"/>
      <c r="E47" s="383"/>
      <c r="F47" s="548">
        <v>153</v>
      </c>
      <c r="G47" s="548">
        <v>134</v>
      </c>
      <c r="H47" s="548">
        <v>142</v>
      </c>
      <c r="I47" s="548">
        <v>119</v>
      </c>
      <c r="J47" s="550">
        <v>120</v>
      </c>
      <c r="K47" s="549">
        <v>33</v>
      </c>
      <c r="L47" s="380">
        <v>27.5</v>
      </c>
    </row>
    <row r="48" spans="1:12" s="110" customFormat="1" ht="15" customHeight="1" x14ac:dyDescent="0.2">
      <c r="A48" s="381"/>
      <c r="B48" s="385"/>
      <c r="C48" s="366" t="s">
        <v>111</v>
      </c>
      <c r="D48" s="386"/>
      <c r="E48" s="387"/>
      <c r="F48" s="548">
        <v>64</v>
      </c>
      <c r="G48" s="548">
        <v>60</v>
      </c>
      <c r="H48" s="548">
        <v>59</v>
      </c>
      <c r="I48" s="548">
        <v>42</v>
      </c>
      <c r="J48" s="548">
        <v>67</v>
      </c>
      <c r="K48" s="549">
        <v>-3</v>
      </c>
      <c r="L48" s="380">
        <v>-4.4776119402985071</v>
      </c>
    </row>
    <row r="49" spans="1:12" s="110" customFormat="1" ht="15" customHeight="1" x14ac:dyDescent="0.2">
      <c r="A49" s="381"/>
      <c r="B49" s="385"/>
      <c r="C49" s="382" t="s">
        <v>352</v>
      </c>
      <c r="D49" s="385"/>
      <c r="E49" s="383"/>
      <c r="F49" s="548">
        <v>19</v>
      </c>
      <c r="G49" s="548">
        <v>20</v>
      </c>
      <c r="H49" s="548">
        <v>20</v>
      </c>
      <c r="I49" s="548">
        <v>17</v>
      </c>
      <c r="J49" s="548">
        <v>25</v>
      </c>
      <c r="K49" s="549">
        <v>-6</v>
      </c>
      <c r="L49" s="380">
        <v>-24</v>
      </c>
    </row>
    <row r="50" spans="1:12" s="110" customFormat="1" ht="15" customHeight="1" x14ac:dyDescent="0.2">
      <c r="A50" s="381"/>
      <c r="B50" s="384" t="s">
        <v>113</v>
      </c>
      <c r="C50" s="382" t="s">
        <v>181</v>
      </c>
      <c r="D50" s="385"/>
      <c r="E50" s="383"/>
      <c r="F50" s="548">
        <v>4613</v>
      </c>
      <c r="G50" s="548">
        <v>3265</v>
      </c>
      <c r="H50" s="548">
        <v>4136</v>
      </c>
      <c r="I50" s="548">
        <v>4044</v>
      </c>
      <c r="J50" s="550">
        <v>4643</v>
      </c>
      <c r="K50" s="549">
        <v>-30</v>
      </c>
      <c r="L50" s="380">
        <v>-0.64613396510876586</v>
      </c>
    </row>
    <row r="51" spans="1:12" s="110" customFormat="1" ht="15" customHeight="1" x14ac:dyDescent="0.2">
      <c r="A51" s="381"/>
      <c r="B51" s="385"/>
      <c r="C51" s="382" t="s">
        <v>352</v>
      </c>
      <c r="D51" s="385"/>
      <c r="E51" s="383"/>
      <c r="F51" s="548">
        <v>1201</v>
      </c>
      <c r="G51" s="548">
        <v>1062</v>
      </c>
      <c r="H51" s="548">
        <v>1241</v>
      </c>
      <c r="I51" s="548">
        <v>1228</v>
      </c>
      <c r="J51" s="548">
        <v>1109</v>
      </c>
      <c r="K51" s="549">
        <v>92</v>
      </c>
      <c r="L51" s="380">
        <v>8.2957619477006315</v>
      </c>
    </row>
    <row r="52" spans="1:12" s="110" customFormat="1" ht="15" customHeight="1" x14ac:dyDescent="0.2">
      <c r="A52" s="381"/>
      <c r="B52" s="384"/>
      <c r="C52" s="382" t="s">
        <v>182</v>
      </c>
      <c r="D52" s="385"/>
      <c r="E52" s="383"/>
      <c r="F52" s="548">
        <v>2032</v>
      </c>
      <c r="G52" s="548">
        <v>1999</v>
      </c>
      <c r="H52" s="548">
        <v>2204</v>
      </c>
      <c r="I52" s="548">
        <v>2013</v>
      </c>
      <c r="J52" s="548">
        <v>2131</v>
      </c>
      <c r="K52" s="549">
        <v>-99</v>
      </c>
      <c r="L52" s="380">
        <v>-4.6457062412013137</v>
      </c>
    </row>
    <row r="53" spans="1:12" s="269" customFormat="1" ht="11.25" customHeight="1" x14ac:dyDescent="0.2">
      <c r="A53" s="381"/>
      <c r="B53" s="385"/>
      <c r="C53" s="382" t="s">
        <v>352</v>
      </c>
      <c r="D53" s="385"/>
      <c r="E53" s="383"/>
      <c r="F53" s="548">
        <v>822</v>
      </c>
      <c r="G53" s="548">
        <v>948</v>
      </c>
      <c r="H53" s="548">
        <v>1041</v>
      </c>
      <c r="I53" s="548">
        <v>878</v>
      </c>
      <c r="J53" s="550">
        <v>835</v>
      </c>
      <c r="K53" s="549">
        <v>-13</v>
      </c>
      <c r="L53" s="380">
        <v>-1.5568862275449102</v>
      </c>
    </row>
    <row r="54" spans="1:12" s="151" customFormat="1" ht="12.75" customHeight="1" x14ac:dyDescent="0.2">
      <c r="A54" s="381"/>
      <c r="B54" s="384" t="s">
        <v>113</v>
      </c>
      <c r="C54" s="384" t="s">
        <v>116</v>
      </c>
      <c r="D54" s="385"/>
      <c r="E54" s="383"/>
      <c r="F54" s="548">
        <v>5273</v>
      </c>
      <c r="G54" s="548">
        <v>3826</v>
      </c>
      <c r="H54" s="548">
        <v>4864</v>
      </c>
      <c r="I54" s="548">
        <v>4646</v>
      </c>
      <c r="J54" s="548">
        <v>5400</v>
      </c>
      <c r="K54" s="549">
        <v>-127</v>
      </c>
      <c r="L54" s="380">
        <v>-2.3518518518518516</v>
      </c>
    </row>
    <row r="55" spans="1:12" ht="11.25" x14ac:dyDescent="0.2">
      <c r="A55" s="381"/>
      <c r="B55" s="385"/>
      <c r="C55" s="382" t="s">
        <v>352</v>
      </c>
      <c r="D55" s="385"/>
      <c r="E55" s="383"/>
      <c r="F55" s="548">
        <v>1478</v>
      </c>
      <c r="G55" s="548">
        <v>1352</v>
      </c>
      <c r="H55" s="548">
        <v>1693</v>
      </c>
      <c r="I55" s="548">
        <v>1588</v>
      </c>
      <c r="J55" s="548">
        <v>1488</v>
      </c>
      <c r="K55" s="549">
        <v>-10</v>
      </c>
      <c r="L55" s="380">
        <v>-0.67204301075268813</v>
      </c>
    </row>
    <row r="56" spans="1:12" ht="14.25" customHeight="1" x14ac:dyDescent="0.2">
      <c r="A56" s="381"/>
      <c r="B56" s="385"/>
      <c r="C56" s="384" t="s">
        <v>117</v>
      </c>
      <c r="D56" s="385"/>
      <c r="E56" s="383"/>
      <c r="F56" s="548">
        <v>1370</v>
      </c>
      <c r="G56" s="548">
        <v>1433</v>
      </c>
      <c r="H56" s="548">
        <v>1471</v>
      </c>
      <c r="I56" s="548">
        <v>1405</v>
      </c>
      <c r="J56" s="548">
        <v>1373</v>
      </c>
      <c r="K56" s="549">
        <v>-3</v>
      </c>
      <c r="L56" s="380">
        <v>-0.21849963583394028</v>
      </c>
    </row>
    <row r="57" spans="1:12" ht="18.75" customHeight="1" x14ac:dyDescent="0.2">
      <c r="A57" s="388"/>
      <c r="B57" s="389"/>
      <c r="C57" s="390" t="s">
        <v>352</v>
      </c>
      <c r="D57" s="389"/>
      <c r="E57" s="391"/>
      <c r="F57" s="551">
        <v>544</v>
      </c>
      <c r="G57" s="552">
        <v>657</v>
      </c>
      <c r="H57" s="552">
        <v>586</v>
      </c>
      <c r="I57" s="552">
        <v>513</v>
      </c>
      <c r="J57" s="552">
        <v>455</v>
      </c>
      <c r="K57" s="553">
        <f t="shared" ref="K57" si="0">IF(OR(F57=".",J57=".")=TRUE,".",IF(OR(F57="*",J57="*")=TRUE,"*",IF(AND(F57="-",J57="-")=TRUE,"-",IF(AND(ISNUMBER(J57),ISNUMBER(F57))=TRUE,IF(F57-J57=0,0,F57-J57),IF(ISNUMBER(F57)=TRUE,F57,-J57)))))</f>
        <v>89</v>
      </c>
      <c r="L57" s="392">
        <f t="shared" ref="L57" si="1">IF(K57 =".",".",IF(K57 ="*","*",IF(K57="-","-",IF(K57=0,0,IF(OR(J57="-",J57=".",F57="-",F57=".")=TRUE,"X",IF(J57=0,"0,0",IF(ABS(K57*100/J57)&gt;250,".X",(K57*100/J57))))))))</f>
        <v>19.560439560439562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6870</v>
      </c>
      <c r="E11" s="114">
        <v>5638</v>
      </c>
      <c r="F11" s="114">
        <v>8748</v>
      </c>
      <c r="G11" s="114">
        <v>6241</v>
      </c>
      <c r="H11" s="140">
        <v>7091</v>
      </c>
      <c r="I11" s="115">
        <v>-221</v>
      </c>
      <c r="J11" s="116">
        <v>-3.1166267099139753</v>
      </c>
    </row>
    <row r="12" spans="1:15" s="110" customFormat="1" ht="24.95" customHeight="1" x14ac:dyDescent="0.2">
      <c r="A12" s="193" t="s">
        <v>132</v>
      </c>
      <c r="B12" s="194" t="s">
        <v>133</v>
      </c>
      <c r="C12" s="113">
        <v>0.49490538573508008</v>
      </c>
      <c r="D12" s="115">
        <v>34</v>
      </c>
      <c r="E12" s="114">
        <v>35</v>
      </c>
      <c r="F12" s="114">
        <v>67</v>
      </c>
      <c r="G12" s="114">
        <v>47</v>
      </c>
      <c r="H12" s="140">
        <v>41</v>
      </c>
      <c r="I12" s="115">
        <v>-7</v>
      </c>
      <c r="J12" s="116">
        <v>-17.073170731707318</v>
      </c>
    </row>
    <row r="13" spans="1:15" s="110" customFormat="1" ht="24.95" customHeight="1" x14ac:dyDescent="0.2">
      <c r="A13" s="193" t="s">
        <v>134</v>
      </c>
      <c r="B13" s="199" t="s">
        <v>214</v>
      </c>
      <c r="C13" s="113">
        <v>1.9359534206695779</v>
      </c>
      <c r="D13" s="115">
        <v>133</v>
      </c>
      <c r="E13" s="114">
        <v>62</v>
      </c>
      <c r="F13" s="114">
        <v>88</v>
      </c>
      <c r="G13" s="114">
        <v>69</v>
      </c>
      <c r="H13" s="140">
        <v>79</v>
      </c>
      <c r="I13" s="115">
        <v>54</v>
      </c>
      <c r="J13" s="116">
        <v>68.35443037974683</v>
      </c>
    </row>
    <row r="14" spans="1:15" s="287" customFormat="1" ht="24.95" customHeight="1" x14ac:dyDescent="0.2">
      <c r="A14" s="193" t="s">
        <v>215</v>
      </c>
      <c r="B14" s="199" t="s">
        <v>137</v>
      </c>
      <c r="C14" s="113">
        <v>11.426491994177583</v>
      </c>
      <c r="D14" s="115">
        <v>785</v>
      </c>
      <c r="E14" s="114">
        <v>644</v>
      </c>
      <c r="F14" s="114">
        <v>1118</v>
      </c>
      <c r="G14" s="114">
        <v>650</v>
      </c>
      <c r="H14" s="140">
        <v>1106</v>
      </c>
      <c r="I14" s="115">
        <v>-321</v>
      </c>
      <c r="J14" s="116">
        <v>-29.023508137432188</v>
      </c>
      <c r="K14" s="110"/>
      <c r="L14" s="110"/>
      <c r="M14" s="110"/>
      <c r="N14" s="110"/>
      <c r="O14" s="110"/>
    </row>
    <row r="15" spans="1:15" s="110" customFormat="1" ht="24.95" customHeight="1" x14ac:dyDescent="0.2">
      <c r="A15" s="193" t="s">
        <v>216</v>
      </c>
      <c r="B15" s="199" t="s">
        <v>217</v>
      </c>
      <c r="C15" s="113">
        <v>4.1630276564774382</v>
      </c>
      <c r="D15" s="115">
        <v>286</v>
      </c>
      <c r="E15" s="114">
        <v>230</v>
      </c>
      <c r="F15" s="114">
        <v>358</v>
      </c>
      <c r="G15" s="114">
        <v>231</v>
      </c>
      <c r="H15" s="140">
        <v>580</v>
      </c>
      <c r="I15" s="115">
        <v>-294</v>
      </c>
      <c r="J15" s="116">
        <v>-50.689655172413794</v>
      </c>
    </row>
    <row r="16" spans="1:15" s="287" customFormat="1" ht="24.95" customHeight="1" x14ac:dyDescent="0.2">
      <c r="A16" s="193" t="s">
        <v>218</v>
      </c>
      <c r="B16" s="199" t="s">
        <v>141</v>
      </c>
      <c r="C16" s="113">
        <v>5.3420669577874822</v>
      </c>
      <c r="D16" s="115">
        <v>367</v>
      </c>
      <c r="E16" s="114">
        <v>296</v>
      </c>
      <c r="F16" s="114">
        <v>556</v>
      </c>
      <c r="G16" s="114">
        <v>318</v>
      </c>
      <c r="H16" s="140">
        <v>396</v>
      </c>
      <c r="I16" s="115">
        <v>-29</v>
      </c>
      <c r="J16" s="116">
        <v>-7.3232323232323235</v>
      </c>
      <c r="K16" s="110"/>
      <c r="L16" s="110"/>
      <c r="M16" s="110"/>
      <c r="N16" s="110"/>
      <c r="O16" s="110"/>
    </row>
    <row r="17" spans="1:15" s="110" customFormat="1" ht="24.95" customHeight="1" x14ac:dyDescent="0.2">
      <c r="A17" s="193" t="s">
        <v>142</v>
      </c>
      <c r="B17" s="199" t="s">
        <v>220</v>
      </c>
      <c r="C17" s="113">
        <v>1.9213973799126638</v>
      </c>
      <c r="D17" s="115">
        <v>132</v>
      </c>
      <c r="E17" s="114">
        <v>118</v>
      </c>
      <c r="F17" s="114">
        <v>204</v>
      </c>
      <c r="G17" s="114">
        <v>101</v>
      </c>
      <c r="H17" s="140">
        <v>130</v>
      </c>
      <c r="I17" s="115">
        <v>2</v>
      </c>
      <c r="J17" s="116">
        <v>1.5384615384615385</v>
      </c>
    </row>
    <row r="18" spans="1:15" s="287" customFormat="1" ht="24.95" customHeight="1" x14ac:dyDescent="0.2">
      <c r="A18" s="201" t="s">
        <v>144</v>
      </c>
      <c r="B18" s="202" t="s">
        <v>145</v>
      </c>
      <c r="C18" s="113">
        <v>8.7336244541484724</v>
      </c>
      <c r="D18" s="115">
        <v>600</v>
      </c>
      <c r="E18" s="114">
        <v>221</v>
      </c>
      <c r="F18" s="114">
        <v>691</v>
      </c>
      <c r="G18" s="114">
        <v>458</v>
      </c>
      <c r="H18" s="140">
        <v>606</v>
      </c>
      <c r="I18" s="115">
        <v>-6</v>
      </c>
      <c r="J18" s="116">
        <v>-0.99009900990099009</v>
      </c>
      <c r="K18" s="110"/>
      <c r="L18" s="110"/>
      <c r="M18" s="110"/>
      <c r="N18" s="110"/>
      <c r="O18" s="110"/>
    </row>
    <row r="19" spans="1:15" s="110" customFormat="1" ht="24.95" customHeight="1" x14ac:dyDescent="0.2">
      <c r="A19" s="193" t="s">
        <v>146</v>
      </c>
      <c r="B19" s="199" t="s">
        <v>147</v>
      </c>
      <c r="C19" s="113">
        <v>14.599708879184861</v>
      </c>
      <c r="D19" s="115">
        <v>1003</v>
      </c>
      <c r="E19" s="114">
        <v>744</v>
      </c>
      <c r="F19" s="114">
        <v>1372</v>
      </c>
      <c r="G19" s="114">
        <v>970</v>
      </c>
      <c r="H19" s="140">
        <v>1112</v>
      </c>
      <c r="I19" s="115">
        <v>-109</v>
      </c>
      <c r="J19" s="116">
        <v>-9.8021582733812949</v>
      </c>
    </row>
    <row r="20" spans="1:15" s="287" customFormat="1" ht="24.95" customHeight="1" x14ac:dyDescent="0.2">
      <c r="A20" s="193" t="s">
        <v>148</v>
      </c>
      <c r="B20" s="199" t="s">
        <v>149</v>
      </c>
      <c r="C20" s="113">
        <v>6.6375545851528388</v>
      </c>
      <c r="D20" s="115">
        <v>456</v>
      </c>
      <c r="E20" s="114">
        <v>548</v>
      </c>
      <c r="F20" s="114">
        <v>566</v>
      </c>
      <c r="G20" s="114">
        <v>383</v>
      </c>
      <c r="H20" s="140">
        <v>470</v>
      </c>
      <c r="I20" s="115">
        <v>-14</v>
      </c>
      <c r="J20" s="116">
        <v>-2.978723404255319</v>
      </c>
      <c r="K20" s="110"/>
      <c r="L20" s="110"/>
      <c r="M20" s="110"/>
      <c r="N20" s="110"/>
      <c r="O20" s="110"/>
    </row>
    <row r="21" spans="1:15" s="110" customFormat="1" ht="24.95" customHeight="1" x14ac:dyDescent="0.2">
      <c r="A21" s="201" t="s">
        <v>150</v>
      </c>
      <c r="B21" s="202" t="s">
        <v>151</v>
      </c>
      <c r="C21" s="113">
        <v>6.7685589519650655</v>
      </c>
      <c r="D21" s="115">
        <v>465</v>
      </c>
      <c r="E21" s="114">
        <v>428</v>
      </c>
      <c r="F21" s="114">
        <v>501</v>
      </c>
      <c r="G21" s="114">
        <v>538</v>
      </c>
      <c r="H21" s="140">
        <v>455</v>
      </c>
      <c r="I21" s="115">
        <v>10</v>
      </c>
      <c r="J21" s="116">
        <v>2.197802197802198</v>
      </c>
    </row>
    <row r="22" spans="1:15" s="110" customFormat="1" ht="24.95" customHeight="1" x14ac:dyDescent="0.2">
      <c r="A22" s="201" t="s">
        <v>152</v>
      </c>
      <c r="B22" s="199" t="s">
        <v>153</v>
      </c>
      <c r="C22" s="113">
        <v>1.2954876273653566</v>
      </c>
      <c r="D22" s="115">
        <v>89</v>
      </c>
      <c r="E22" s="114">
        <v>77</v>
      </c>
      <c r="F22" s="114">
        <v>145</v>
      </c>
      <c r="G22" s="114">
        <v>108</v>
      </c>
      <c r="H22" s="140">
        <v>143</v>
      </c>
      <c r="I22" s="115">
        <v>-54</v>
      </c>
      <c r="J22" s="116">
        <v>-37.76223776223776</v>
      </c>
    </row>
    <row r="23" spans="1:15" s="110" customFormat="1" ht="24.95" customHeight="1" x14ac:dyDescent="0.2">
      <c r="A23" s="193" t="s">
        <v>154</v>
      </c>
      <c r="B23" s="199" t="s">
        <v>155</v>
      </c>
      <c r="C23" s="113">
        <v>0.9606986899563319</v>
      </c>
      <c r="D23" s="115">
        <v>66</v>
      </c>
      <c r="E23" s="114">
        <v>67</v>
      </c>
      <c r="F23" s="114">
        <v>79</v>
      </c>
      <c r="G23" s="114">
        <v>46</v>
      </c>
      <c r="H23" s="140">
        <v>48</v>
      </c>
      <c r="I23" s="115">
        <v>18</v>
      </c>
      <c r="J23" s="116">
        <v>37.5</v>
      </c>
    </row>
    <row r="24" spans="1:15" s="110" customFormat="1" ht="24.95" customHeight="1" x14ac:dyDescent="0.2">
      <c r="A24" s="193" t="s">
        <v>156</v>
      </c>
      <c r="B24" s="199" t="s">
        <v>221</v>
      </c>
      <c r="C24" s="113">
        <v>11.601164483260552</v>
      </c>
      <c r="D24" s="115">
        <v>797</v>
      </c>
      <c r="E24" s="114">
        <v>391</v>
      </c>
      <c r="F24" s="114">
        <v>598</v>
      </c>
      <c r="G24" s="114">
        <v>362</v>
      </c>
      <c r="H24" s="140">
        <v>392</v>
      </c>
      <c r="I24" s="115">
        <v>405</v>
      </c>
      <c r="J24" s="116">
        <v>103.31632653061224</v>
      </c>
    </row>
    <row r="25" spans="1:15" s="110" customFormat="1" ht="24.95" customHeight="1" x14ac:dyDescent="0.2">
      <c r="A25" s="193" t="s">
        <v>222</v>
      </c>
      <c r="B25" s="204" t="s">
        <v>159</v>
      </c>
      <c r="C25" s="113">
        <v>5.4002911208151385</v>
      </c>
      <c r="D25" s="115">
        <v>371</v>
      </c>
      <c r="E25" s="114">
        <v>321</v>
      </c>
      <c r="F25" s="114">
        <v>385</v>
      </c>
      <c r="G25" s="114">
        <v>384</v>
      </c>
      <c r="H25" s="140">
        <v>373</v>
      </c>
      <c r="I25" s="115">
        <v>-2</v>
      </c>
      <c r="J25" s="116">
        <v>-0.53619302949061665</v>
      </c>
    </row>
    <row r="26" spans="1:15" s="110" customFormat="1" ht="24.95" customHeight="1" x14ac:dyDescent="0.2">
      <c r="A26" s="201">
        <v>782.78300000000002</v>
      </c>
      <c r="B26" s="203" t="s">
        <v>160</v>
      </c>
      <c r="C26" s="113">
        <v>10.684133915574964</v>
      </c>
      <c r="D26" s="115">
        <v>734</v>
      </c>
      <c r="E26" s="114">
        <v>764</v>
      </c>
      <c r="F26" s="114">
        <v>897</v>
      </c>
      <c r="G26" s="114">
        <v>967</v>
      </c>
      <c r="H26" s="140">
        <v>843</v>
      </c>
      <c r="I26" s="115">
        <v>-109</v>
      </c>
      <c r="J26" s="116">
        <v>-12.930011862396205</v>
      </c>
    </row>
    <row r="27" spans="1:15" s="110" customFormat="1" ht="24.95" customHeight="1" x14ac:dyDescent="0.2">
      <c r="A27" s="193" t="s">
        <v>161</v>
      </c>
      <c r="B27" s="199" t="s">
        <v>162</v>
      </c>
      <c r="C27" s="113">
        <v>2.4308588064046579</v>
      </c>
      <c r="D27" s="115">
        <v>167</v>
      </c>
      <c r="E27" s="114">
        <v>96</v>
      </c>
      <c r="F27" s="114">
        <v>270</v>
      </c>
      <c r="G27" s="114">
        <v>195</v>
      </c>
      <c r="H27" s="140">
        <v>140</v>
      </c>
      <c r="I27" s="115">
        <v>27</v>
      </c>
      <c r="J27" s="116">
        <v>19.285714285714285</v>
      </c>
    </row>
    <row r="28" spans="1:15" s="110" customFormat="1" ht="24.95" customHeight="1" x14ac:dyDescent="0.2">
      <c r="A28" s="193" t="s">
        <v>163</v>
      </c>
      <c r="B28" s="199" t="s">
        <v>164</v>
      </c>
      <c r="C28" s="113">
        <v>2.4163027656477438</v>
      </c>
      <c r="D28" s="115">
        <v>166</v>
      </c>
      <c r="E28" s="114">
        <v>160</v>
      </c>
      <c r="F28" s="114">
        <v>327</v>
      </c>
      <c r="G28" s="114">
        <v>191</v>
      </c>
      <c r="H28" s="140">
        <v>166</v>
      </c>
      <c r="I28" s="115">
        <v>0</v>
      </c>
      <c r="J28" s="116">
        <v>0</v>
      </c>
    </row>
    <row r="29" spans="1:15" s="110" customFormat="1" ht="24.95" customHeight="1" x14ac:dyDescent="0.2">
      <c r="A29" s="193">
        <v>86</v>
      </c>
      <c r="B29" s="199" t="s">
        <v>165</v>
      </c>
      <c r="C29" s="113">
        <v>6.5793304221251816</v>
      </c>
      <c r="D29" s="115">
        <v>452</v>
      </c>
      <c r="E29" s="114">
        <v>325</v>
      </c>
      <c r="F29" s="114">
        <v>600</v>
      </c>
      <c r="G29" s="114">
        <v>336</v>
      </c>
      <c r="H29" s="140">
        <v>515</v>
      </c>
      <c r="I29" s="115">
        <v>-63</v>
      </c>
      <c r="J29" s="116">
        <v>-12.233009708737864</v>
      </c>
    </row>
    <row r="30" spans="1:15" s="110" customFormat="1" ht="24.95" customHeight="1" x14ac:dyDescent="0.2">
      <c r="A30" s="193">
        <v>87.88</v>
      </c>
      <c r="B30" s="204" t="s">
        <v>166</v>
      </c>
      <c r="C30" s="113">
        <v>5.3420669577874822</v>
      </c>
      <c r="D30" s="115">
        <v>367</v>
      </c>
      <c r="E30" s="114">
        <v>522</v>
      </c>
      <c r="F30" s="114">
        <v>680</v>
      </c>
      <c r="G30" s="114">
        <v>333</v>
      </c>
      <c r="H30" s="140">
        <v>411</v>
      </c>
      <c r="I30" s="115">
        <v>-44</v>
      </c>
      <c r="J30" s="116">
        <v>-10.70559610705596</v>
      </c>
    </row>
    <row r="31" spans="1:15" s="110" customFormat="1" ht="24.95" customHeight="1" x14ac:dyDescent="0.2">
      <c r="A31" s="193" t="s">
        <v>167</v>
      </c>
      <c r="B31" s="199" t="s">
        <v>168</v>
      </c>
      <c r="C31" s="113">
        <v>2.6928675400291122</v>
      </c>
      <c r="D31" s="115">
        <v>185</v>
      </c>
      <c r="E31" s="114">
        <v>233</v>
      </c>
      <c r="F31" s="114">
        <v>364</v>
      </c>
      <c r="G31" s="114">
        <v>204</v>
      </c>
      <c r="H31" s="140">
        <v>191</v>
      </c>
      <c r="I31" s="115">
        <v>-6</v>
      </c>
      <c r="J31" s="116">
        <v>-3.1413612565445028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0.49490538573508008</v>
      </c>
      <c r="D34" s="115">
        <v>34</v>
      </c>
      <c r="E34" s="114">
        <v>35</v>
      </c>
      <c r="F34" s="114">
        <v>67</v>
      </c>
      <c r="G34" s="114">
        <v>47</v>
      </c>
      <c r="H34" s="140">
        <v>41</v>
      </c>
      <c r="I34" s="115">
        <v>-7</v>
      </c>
      <c r="J34" s="116">
        <v>-17.073170731707318</v>
      </c>
    </row>
    <row r="35" spans="1:10" s="110" customFormat="1" ht="24.95" customHeight="1" x14ac:dyDescent="0.2">
      <c r="A35" s="292" t="s">
        <v>171</v>
      </c>
      <c r="B35" s="293" t="s">
        <v>172</v>
      </c>
      <c r="C35" s="113">
        <v>22.096069868995635</v>
      </c>
      <c r="D35" s="115">
        <v>1518</v>
      </c>
      <c r="E35" s="114">
        <v>927</v>
      </c>
      <c r="F35" s="114">
        <v>1897</v>
      </c>
      <c r="G35" s="114">
        <v>1177</v>
      </c>
      <c r="H35" s="140">
        <v>1791</v>
      </c>
      <c r="I35" s="115">
        <v>-273</v>
      </c>
      <c r="J35" s="116">
        <v>-15.242881072026801</v>
      </c>
    </row>
    <row r="36" spans="1:10" s="110" customFormat="1" ht="24.95" customHeight="1" x14ac:dyDescent="0.2">
      <c r="A36" s="294" t="s">
        <v>173</v>
      </c>
      <c r="B36" s="295" t="s">
        <v>174</v>
      </c>
      <c r="C36" s="125">
        <v>77.409024745269292</v>
      </c>
      <c r="D36" s="143">
        <v>5318</v>
      </c>
      <c r="E36" s="144">
        <v>4676</v>
      </c>
      <c r="F36" s="144">
        <v>6784</v>
      </c>
      <c r="G36" s="144">
        <v>5017</v>
      </c>
      <c r="H36" s="145">
        <v>5259</v>
      </c>
      <c r="I36" s="143">
        <v>59</v>
      </c>
      <c r="J36" s="146">
        <v>1.1218862901692337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6870</v>
      </c>
      <c r="F11" s="264">
        <v>5638</v>
      </c>
      <c r="G11" s="264">
        <v>8748</v>
      </c>
      <c r="H11" s="264">
        <v>6241</v>
      </c>
      <c r="I11" s="265">
        <v>7091</v>
      </c>
      <c r="J11" s="263">
        <v>-221</v>
      </c>
      <c r="K11" s="266">
        <v>-3.1166267099139753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24.250363901018922</v>
      </c>
      <c r="E13" s="115">
        <v>1666</v>
      </c>
      <c r="F13" s="114">
        <v>1852</v>
      </c>
      <c r="G13" s="114">
        <v>2158</v>
      </c>
      <c r="H13" s="114">
        <v>1869</v>
      </c>
      <c r="I13" s="140">
        <v>1730</v>
      </c>
      <c r="J13" s="115">
        <v>-64</v>
      </c>
      <c r="K13" s="116">
        <v>-3.699421965317919</v>
      </c>
    </row>
    <row r="14" spans="1:15" ht="15.95" customHeight="1" x14ac:dyDescent="0.2">
      <c r="A14" s="306" t="s">
        <v>230</v>
      </c>
      <c r="B14" s="307"/>
      <c r="C14" s="308"/>
      <c r="D14" s="113">
        <v>57.045123726346432</v>
      </c>
      <c r="E14" s="115">
        <v>3919</v>
      </c>
      <c r="F14" s="114">
        <v>2859</v>
      </c>
      <c r="G14" s="114">
        <v>5325</v>
      </c>
      <c r="H14" s="114">
        <v>3368</v>
      </c>
      <c r="I14" s="140">
        <v>3985</v>
      </c>
      <c r="J14" s="115">
        <v>-66</v>
      </c>
      <c r="K14" s="116">
        <v>-1.6562107904642409</v>
      </c>
    </row>
    <row r="15" spans="1:15" ht="15.95" customHeight="1" x14ac:dyDescent="0.2">
      <c r="A15" s="306" t="s">
        <v>231</v>
      </c>
      <c r="B15" s="307"/>
      <c r="C15" s="308"/>
      <c r="D15" s="113">
        <v>10.436681222707424</v>
      </c>
      <c r="E15" s="115">
        <v>717</v>
      </c>
      <c r="F15" s="114">
        <v>466</v>
      </c>
      <c r="G15" s="114">
        <v>631</v>
      </c>
      <c r="H15" s="114">
        <v>516</v>
      </c>
      <c r="I15" s="140">
        <v>705</v>
      </c>
      <c r="J15" s="115">
        <v>12</v>
      </c>
      <c r="K15" s="116">
        <v>1.7021276595744681</v>
      </c>
    </row>
    <row r="16" spans="1:15" ht="15.95" customHeight="1" x14ac:dyDescent="0.2">
      <c r="A16" s="306" t="s">
        <v>232</v>
      </c>
      <c r="B16" s="307"/>
      <c r="C16" s="308"/>
      <c r="D16" s="113">
        <v>8.238719068413392</v>
      </c>
      <c r="E16" s="115">
        <v>566</v>
      </c>
      <c r="F16" s="114">
        <v>458</v>
      </c>
      <c r="G16" s="114">
        <v>593</v>
      </c>
      <c r="H16" s="114">
        <v>486</v>
      </c>
      <c r="I16" s="140">
        <v>662</v>
      </c>
      <c r="J16" s="115">
        <v>-96</v>
      </c>
      <c r="K16" s="116">
        <v>-14.501510574018127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0.88791848617176128</v>
      </c>
      <c r="E18" s="115">
        <v>61</v>
      </c>
      <c r="F18" s="114">
        <v>32</v>
      </c>
      <c r="G18" s="114">
        <v>71</v>
      </c>
      <c r="H18" s="114">
        <v>56</v>
      </c>
      <c r="I18" s="140">
        <v>55</v>
      </c>
      <c r="J18" s="115">
        <v>6</v>
      </c>
      <c r="K18" s="116">
        <v>10.909090909090908</v>
      </c>
    </row>
    <row r="19" spans="1:11" ht="14.1" customHeight="1" x14ac:dyDescent="0.2">
      <c r="A19" s="306" t="s">
        <v>235</v>
      </c>
      <c r="B19" s="307" t="s">
        <v>236</v>
      </c>
      <c r="C19" s="308"/>
      <c r="D19" s="113">
        <v>0.5240174672489083</v>
      </c>
      <c r="E19" s="115">
        <v>36</v>
      </c>
      <c r="F19" s="114">
        <v>16</v>
      </c>
      <c r="G19" s="114">
        <v>55</v>
      </c>
      <c r="H19" s="114">
        <v>28</v>
      </c>
      <c r="I19" s="140">
        <v>35</v>
      </c>
      <c r="J19" s="115">
        <v>1</v>
      </c>
      <c r="K19" s="116">
        <v>2.8571428571428572</v>
      </c>
    </row>
    <row r="20" spans="1:11" ht="14.1" customHeight="1" x14ac:dyDescent="0.2">
      <c r="A20" s="306">
        <v>12</v>
      </c>
      <c r="B20" s="307" t="s">
        <v>237</v>
      </c>
      <c r="C20" s="308"/>
      <c r="D20" s="113">
        <v>1.1499272197962154</v>
      </c>
      <c r="E20" s="115">
        <v>79</v>
      </c>
      <c r="F20" s="114">
        <v>67</v>
      </c>
      <c r="G20" s="114">
        <v>86</v>
      </c>
      <c r="H20" s="114">
        <v>143</v>
      </c>
      <c r="I20" s="140">
        <v>69</v>
      </c>
      <c r="J20" s="115">
        <v>10</v>
      </c>
      <c r="K20" s="116">
        <v>14.492753623188406</v>
      </c>
    </row>
    <row r="21" spans="1:11" ht="14.1" customHeight="1" x14ac:dyDescent="0.2">
      <c r="A21" s="306">
        <v>21</v>
      </c>
      <c r="B21" s="307" t="s">
        <v>238</v>
      </c>
      <c r="C21" s="308"/>
      <c r="D21" s="113">
        <v>0.49490538573508008</v>
      </c>
      <c r="E21" s="115">
        <v>34</v>
      </c>
      <c r="F21" s="114">
        <v>13</v>
      </c>
      <c r="G21" s="114">
        <v>32</v>
      </c>
      <c r="H21" s="114">
        <v>37</v>
      </c>
      <c r="I21" s="140">
        <v>44</v>
      </c>
      <c r="J21" s="115">
        <v>-10</v>
      </c>
      <c r="K21" s="116">
        <v>-22.727272727272727</v>
      </c>
    </row>
    <row r="22" spans="1:11" ht="14.1" customHeight="1" x14ac:dyDescent="0.2">
      <c r="A22" s="306">
        <v>22</v>
      </c>
      <c r="B22" s="307" t="s">
        <v>239</v>
      </c>
      <c r="C22" s="308"/>
      <c r="D22" s="113">
        <v>2.7510917030567685</v>
      </c>
      <c r="E22" s="115">
        <v>189</v>
      </c>
      <c r="F22" s="114">
        <v>126</v>
      </c>
      <c r="G22" s="114">
        <v>227</v>
      </c>
      <c r="H22" s="114">
        <v>175</v>
      </c>
      <c r="I22" s="140">
        <v>121</v>
      </c>
      <c r="J22" s="115">
        <v>68</v>
      </c>
      <c r="K22" s="116">
        <v>56.198347107438018</v>
      </c>
    </row>
    <row r="23" spans="1:11" ht="14.1" customHeight="1" x14ac:dyDescent="0.2">
      <c r="A23" s="306">
        <v>23</v>
      </c>
      <c r="B23" s="307" t="s">
        <v>240</v>
      </c>
      <c r="C23" s="308"/>
      <c r="D23" s="113">
        <v>0.62590975254730719</v>
      </c>
      <c r="E23" s="115">
        <v>43</v>
      </c>
      <c r="F23" s="114">
        <v>27</v>
      </c>
      <c r="G23" s="114">
        <v>86</v>
      </c>
      <c r="H23" s="114">
        <v>33</v>
      </c>
      <c r="I23" s="140">
        <v>37</v>
      </c>
      <c r="J23" s="115">
        <v>6</v>
      </c>
      <c r="K23" s="116">
        <v>16.216216216216218</v>
      </c>
    </row>
    <row r="24" spans="1:11" ht="14.1" customHeight="1" x14ac:dyDescent="0.2">
      <c r="A24" s="306">
        <v>24</v>
      </c>
      <c r="B24" s="307" t="s">
        <v>241</v>
      </c>
      <c r="C24" s="308"/>
      <c r="D24" s="113">
        <v>3.63901018922853</v>
      </c>
      <c r="E24" s="115">
        <v>250</v>
      </c>
      <c r="F24" s="114">
        <v>175</v>
      </c>
      <c r="G24" s="114">
        <v>289</v>
      </c>
      <c r="H24" s="114">
        <v>200</v>
      </c>
      <c r="I24" s="140">
        <v>242</v>
      </c>
      <c r="J24" s="115">
        <v>8</v>
      </c>
      <c r="K24" s="116">
        <v>3.3057851239669422</v>
      </c>
    </row>
    <row r="25" spans="1:11" ht="14.1" customHeight="1" x14ac:dyDescent="0.2">
      <c r="A25" s="306">
        <v>25</v>
      </c>
      <c r="B25" s="307" t="s">
        <v>242</v>
      </c>
      <c r="C25" s="308"/>
      <c r="D25" s="113">
        <v>6.1572052401746724</v>
      </c>
      <c r="E25" s="115">
        <v>423</v>
      </c>
      <c r="F25" s="114">
        <v>176</v>
      </c>
      <c r="G25" s="114">
        <v>444</v>
      </c>
      <c r="H25" s="114">
        <v>245</v>
      </c>
      <c r="I25" s="140">
        <v>364</v>
      </c>
      <c r="J25" s="115">
        <v>59</v>
      </c>
      <c r="K25" s="116">
        <v>16.208791208791208</v>
      </c>
    </row>
    <row r="26" spans="1:11" ht="14.1" customHeight="1" x14ac:dyDescent="0.2">
      <c r="A26" s="306">
        <v>26</v>
      </c>
      <c r="B26" s="307" t="s">
        <v>243</v>
      </c>
      <c r="C26" s="308"/>
      <c r="D26" s="113">
        <v>2.9548762736535661</v>
      </c>
      <c r="E26" s="115">
        <v>203</v>
      </c>
      <c r="F26" s="114">
        <v>102</v>
      </c>
      <c r="G26" s="114">
        <v>340</v>
      </c>
      <c r="H26" s="114">
        <v>163</v>
      </c>
      <c r="I26" s="140">
        <v>273</v>
      </c>
      <c r="J26" s="115">
        <v>-70</v>
      </c>
      <c r="K26" s="116">
        <v>-25.641025641025642</v>
      </c>
    </row>
    <row r="27" spans="1:11" ht="14.1" customHeight="1" x14ac:dyDescent="0.2">
      <c r="A27" s="306">
        <v>27</v>
      </c>
      <c r="B27" s="307" t="s">
        <v>244</v>
      </c>
      <c r="C27" s="308"/>
      <c r="D27" s="113">
        <v>3.6244541484716155</v>
      </c>
      <c r="E27" s="115">
        <v>249</v>
      </c>
      <c r="F27" s="114">
        <v>107</v>
      </c>
      <c r="G27" s="114">
        <v>223</v>
      </c>
      <c r="H27" s="114">
        <v>121</v>
      </c>
      <c r="I27" s="140">
        <v>183</v>
      </c>
      <c r="J27" s="115">
        <v>66</v>
      </c>
      <c r="K27" s="116">
        <v>36.065573770491802</v>
      </c>
    </row>
    <row r="28" spans="1:11" ht="14.1" customHeight="1" x14ac:dyDescent="0.2">
      <c r="A28" s="306">
        <v>28</v>
      </c>
      <c r="B28" s="307" t="s">
        <v>245</v>
      </c>
      <c r="C28" s="308"/>
      <c r="D28" s="113">
        <v>0.3056768558951965</v>
      </c>
      <c r="E28" s="115">
        <v>21</v>
      </c>
      <c r="F28" s="114">
        <v>18</v>
      </c>
      <c r="G28" s="114">
        <v>57</v>
      </c>
      <c r="H28" s="114">
        <v>36</v>
      </c>
      <c r="I28" s="140">
        <v>47</v>
      </c>
      <c r="J28" s="115">
        <v>-26</v>
      </c>
      <c r="K28" s="116">
        <v>-55.319148936170215</v>
      </c>
    </row>
    <row r="29" spans="1:11" ht="14.1" customHeight="1" x14ac:dyDescent="0.2">
      <c r="A29" s="306">
        <v>29</v>
      </c>
      <c r="B29" s="307" t="s">
        <v>246</v>
      </c>
      <c r="C29" s="308"/>
      <c r="D29" s="113">
        <v>3.9301310043668121</v>
      </c>
      <c r="E29" s="115">
        <v>270</v>
      </c>
      <c r="F29" s="114">
        <v>246</v>
      </c>
      <c r="G29" s="114">
        <v>320</v>
      </c>
      <c r="H29" s="114">
        <v>249</v>
      </c>
      <c r="I29" s="140">
        <v>250</v>
      </c>
      <c r="J29" s="115">
        <v>20</v>
      </c>
      <c r="K29" s="116">
        <v>8</v>
      </c>
    </row>
    <row r="30" spans="1:11" ht="14.1" customHeight="1" x14ac:dyDescent="0.2">
      <c r="A30" s="306" t="s">
        <v>247</v>
      </c>
      <c r="B30" s="307" t="s">
        <v>248</v>
      </c>
      <c r="C30" s="308"/>
      <c r="D30" s="113" t="s">
        <v>513</v>
      </c>
      <c r="E30" s="115" t="s">
        <v>513</v>
      </c>
      <c r="F30" s="114" t="s">
        <v>513</v>
      </c>
      <c r="G30" s="114">
        <v>108</v>
      </c>
      <c r="H30" s="114">
        <v>69</v>
      </c>
      <c r="I30" s="140" t="s">
        <v>513</v>
      </c>
      <c r="J30" s="115" t="s">
        <v>513</v>
      </c>
      <c r="K30" s="116" t="s">
        <v>513</v>
      </c>
    </row>
    <row r="31" spans="1:11" ht="14.1" customHeight="1" x14ac:dyDescent="0.2">
      <c r="A31" s="306" t="s">
        <v>249</v>
      </c>
      <c r="B31" s="307" t="s">
        <v>250</v>
      </c>
      <c r="C31" s="308"/>
      <c r="D31" s="113">
        <v>2.5618631732168851</v>
      </c>
      <c r="E31" s="115">
        <v>176</v>
      </c>
      <c r="F31" s="114">
        <v>192</v>
      </c>
      <c r="G31" s="114">
        <v>208</v>
      </c>
      <c r="H31" s="114">
        <v>177</v>
      </c>
      <c r="I31" s="140">
        <v>183</v>
      </c>
      <c r="J31" s="115">
        <v>-7</v>
      </c>
      <c r="K31" s="116">
        <v>-3.8251366120218577</v>
      </c>
    </row>
    <row r="32" spans="1:11" ht="14.1" customHeight="1" x14ac:dyDescent="0.2">
      <c r="A32" s="306">
        <v>31</v>
      </c>
      <c r="B32" s="307" t="s">
        <v>251</v>
      </c>
      <c r="C32" s="308"/>
      <c r="D32" s="113">
        <v>0.4366812227074236</v>
      </c>
      <c r="E32" s="115">
        <v>30</v>
      </c>
      <c r="F32" s="114">
        <v>33</v>
      </c>
      <c r="G32" s="114">
        <v>41</v>
      </c>
      <c r="H32" s="114">
        <v>34</v>
      </c>
      <c r="I32" s="140">
        <v>35</v>
      </c>
      <c r="J32" s="115">
        <v>-5</v>
      </c>
      <c r="K32" s="116">
        <v>-14.285714285714286</v>
      </c>
    </row>
    <row r="33" spans="1:11" ht="14.1" customHeight="1" x14ac:dyDescent="0.2">
      <c r="A33" s="306">
        <v>32</v>
      </c>
      <c r="B33" s="307" t="s">
        <v>252</v>
      </c>
      <c r="C33" s="308"/>
      <c r="D33" s="113">
        <v>2.3144104803493448</v>
      </c>
      <c r="E33" s="115">
        <v>159</v>
      </c>
      <c r="F33" s="114">
        <v>69</v>
      </c>
      <c r="G33" s="114">
        <v>195</v>
      </c>
      <c r="H33" s="114">
        <v>135</v>
      </c>
      <c r="I33" s="140">
        <v>180</v>
      </c>
      <c r="J33" s="115">
        <v>-21</v>
      </c>
      <c r="K33" s="116">
        <v>-11.666666666666666</v>
      </c>
    </row>
    <row r="34" spans="1:11" ht="14.1" customHeight="1" x14ac:dyDescent="0.2">
      <c r="A34" s="306">
        <v>33</v>
      </c>
      <c r="B34" s="307" t="s">
        <v>253</v>
      </c>
      <c r="C34" s="308"/>
      <c r="D34" s="113">
        <v>3.6244541484716155</v>
      </c>
      <c r="E34" s="115">
        <v>249</v>
      </c>
      <c r="F34" s="114">
        <v>94</v>
      </c>
      <c r="G34" s="114">
        <v>233</v>
      </c>
      <c r="H34" s="114">
        <v>185</v>
      </c>
      <c r="I34" s="140">
        <v>220</v>
      </c>
      <c r="J34" s="115">
        <v>29</v>
      </c>
      <c r="K34" s="116">
        <v>13.181818181818182</v>
      </c>
    </row>
    <row r="35" spans="1:11" ht="14.1" customHeight="1" x14ac:dyDescent="0.2">
      <c r="A35" s="306">
        <v>34</v>
      </c>
      <c r="B35" s="307" t="s">
        <v>254</v>
      </c>
      <c r="C35" s="308"/>
      <c r="D35" s="113">
        <v>2.1688500727802036</v>
      </c>
      <c r="E35" s="115">
        <v>149</v>
      </c>
      <c r="F35" s="114">
        <v>87</v>
      </c>
      <c r="G35" s="114">
        <v>190</v>
      </c>
      <c r="H35" s="114">
        <v>136</v>
      </c>
      <c r="I35" s="140">
        <v>149</v>
      </c>
      <c r="J35" s="115">
        <v>0</v>
      </c>
      <c r="K35" s="116">
        <v>0</v>
      </c>
    </row>
    <row r="36" spans="1:11" ht="14.1" customHeight="1" x14ac:dyDescent="0.2">
      <c r="A36" s="306">
        <v>41</v>
      </c>
      <c r="B36" s="307" t="s">
        <v>255</v>
      </c>
      <c r="C36" s="308"/>
      <c r="D36" s="113">
        <v>0.29112081513828236</v>
      </c>
      <c r="E36" s="115">
        <v>20</v>
      </c>
      <c r="F36" s="114">
        <v>11</v>
      </c>
      <c r="G36" s="114">
        <v>31</v>
      </c>
      <c r="H36" s="114">
        <v>20</v>
      </c>
      <c r="I36" s="140">
        <v>14</v>
      </c>
      <c r="J36" s="115">
        <v>6</v>
      </c>
      <c r="K36" s="116">
        <v>42.857142857142854</v>
      </c>
    </row>
    <row r="37" spans="1:11" ht="14.1" customHeight="1" x14ac:dyDescent="0.2">
      <c r="A37" s="306">
        <v>42</v>
      </c>
      <c r="B37" s="307" t="s">
        <v>256</v>
      </c>
      <c r="C37" s="308"/>
      <c r="D37" s="113">
        <v>5.8224163027656477E-2</v>
      </c>
      <c r="E37" s="115">
        <v>4</v>
      </c>
      <c r="F37" s="114">
        <v>7</v>
      </c>
      <c r="G37" s="114" t="s">
        <v>513</v>
      </c>
      <c r="H37" s="114">
        <v>3</v>
      </c>
      <c r="I37" s="140">
        <v>9</v>
      </c>
      <c r="J37" s="115">
        <v>-5</v>
      </c>
      <c r="K37" s="116">
        <v>-55.555555555555557</v>
      </c>
    </row>
    <row r="38" spans="1:11" ht="14.1" customHeight="1" x14ac:dyDescent="0.2">
      <c r="A38" s="306">
        <v>43</v>
      </c>
      <c r="B38" s="307" t="s">
        <v>257</v>
      </c>
      <c r="C38" s="308"/>
      <c r="D38" s="113">
        <v>1.4119359534206697</v>
      </c>
      <c r="E38" s="115">
        <v>97</v>
      </c>
      <c r="F38" s="114">
        <v>63</v>
      </c>
      <c r="G38" s="114">
        <v>146</v>
      </c>
      <c r="H38" s="114">
        <v>89</v>
      </c>
      <c r="I38" s="140">
        <v>136</v>
      </c>
      <c r="J38" s="115">
        <v>-39</v>
      </c>
      <c r="K38" s="116">
        <v>-28.676470588235293</v>
      </c>
    </row>
    <row r="39" spans="1:11" ht="14.1" customHeight="1" x14ac:dyDescent="0.2">
      <c r="A39" s="306">
        <v>51</v>
      </c>
      <c r="B39" s="307" t="s">
        <v>258</v>
      </c>
      <c r="C39" s="308"/>
      <c r="D39" s="113">
        <v>10.116448326055313</v>
      </c>
      <c r="E39" s="115">
        <v>695</v>
      </c>
      <c r="F39" s="114">
        <v>905</v>
      </c>
      <c r="G39" s="114">
        <v>819</v>
      </c>
      <c r="H39" s="114">
        <v>648</v>
      </c>
      <c r="I39" s="140">
        <v>609</v>
      </c>
      <c r="J39" s="115">
        <v>86</v>
      </c>
      <c r="K39" s="116">
        <v>14.121510673234811</v>
      </c>
    </row>
    <row r="40" spans="1:11" ht="14.1" customHeight="1" x14ac:dyDescent="0.2">
      <c r="A40" s="306" t="s">
        <v>259</v>
      </c>
      <c r="B40" s="307" t="s">
        <v>260</v>
      </c>
      <c r="C40" s="308"/>
      <c r="D40" s="113">
        <v>9.5487627365356627</v>
      </c>
      <c r="E40" s="115">
        <v>656</v>
      </c>
      <c r="F40" s="114">
        <v>873</v>
      </c>
      <c r="G40" s="114">
        <v>764</v>
      </c>
      <c r="H40" s="114">
        <v>605</v>
      </c>
      <c r="I40" s="140">
        <v>557</v>
      </c>
      <c r="J40" s="115">
        <v>99</v>
      </c>
      <c r="K40" s="116">
        <v>17.773788150807899</v>
      </c>
    </row>
    <row r="41" spans="1:11" ht="14.1" customHeight="1" x14ac:dyDescent="0.2">
      <c r="A41" s="306"/>
      <c r="B41" s="307" t="s">
        <v>261</v>
      </c>
      <c r="C41" s="308"/>
      <c r="D41" s="113">
        <v>7.5109170305676853</v>
      </c>
      <c r="E41" s="115">
        <v>516</v>
      </c>
      <c r="F41" s="114">
        <v>660</v>
      </c>
      <c r="G41" s="114">
        <v>626</v>
      </c>
      <c r="H41" s="114">
        <v>511</v>
      </c>
      <c r="I41" s="140">
        <v>453</v>
      </c>
      <c r="J41" s="115">
        <v>63</v>
      </c>
      <c r="K41" s="116">
        <v>13.907284768211921</v>
      </c>
    </row>
    <row r="42" spans="1:11" ht="14.1" customHeight="1" x14ac:dyDescent="0.2">
      <c r="A42" s="306">
        <v>52</v>
      </c>
      <c r="B42" s="307" t="s">
        <v>262</v>
      </c>
      <c r="C42" s="308"/>
      <c r="D42" s="113">
        <v>5.3275109170305681</v>
      </c>
      <c r="E42" s="115">
        <v>366</v>
      </c>
      <c r="F42" s="114">
        <v>282</v>
      </c>
      <c r="G42" s="114">
        <v>340</v>
      </c>
      <c r="H42" s="114">
        <v>328</v>
      </c>
      <c r="I42" s="140">
        <v>493</v>
      </c>
      <c r="J42" s="115">
        <v>-127</v>
      </c>
      <c r="K42" s="116">
        <v>-25.760649087221097</v>
      </c>
    </row>
    <row r="43" spans="1:11" ht="14.1" customHeight="1" x14ac:dyDescent="0.2">
      <c r="A43" s="306" t="s">
        <v>263</v>
      </c>
      <c r="B43" s="307" t="s">
        <v>264</v>
      </c>
      <c r="C43" s="308"/>
      <c r="D43" s="113">
        <v>4.3377001455604072</v>
      </c>
      <c r="E43" s="115">
        <v>298</v>
      </c>
      <c r="F43" s="114">
        <v>238</v>
      </c>
      <c r="G43" s="114">
        <v>265</v>
      </c>
      <c r="H43" s="114">
        <v>250</v>
      </c>
      <c r="I43" s="140">
        <v>367</v>
      </c>
      <c r="J43" s="115">
        <v>-69</v>
      </c>
      <c r="K43" s="116">
        <v>-18.801089918256132</v>
      </c>
    </row>
    <row r="44" spans="1:11" ht="14.1" customHeight="1" x14ac:dyDescent="0.2">
      <c r="A44" s="306">
        <v>53</v>
      </c>
      <c r="B44" s="307" t="s">
        <v>265</v>
      </c>
      <c r="C44" s="308"/>
      <c r="D44" s="113">
        <v>1.3828238719068413</v>
      </c>
      <c r="E44" s="115">
        <v>95</v>
      </c>
      <c r="F44" s="114">
        <v>65</v>
      </c>
      <c r="G44" s="114">
        <v>51</v>
      </c>
      <c r="H44" s="114">
        <v>51</v>
      </c>
      <c r="I44" s="140">
        <v>69</v>
      </c>
      <c r="J44" s="115">
        <v>26</v>
      </c>
      <c r="K44" s="116">
        <v>37.681159420289852</v>
      </c>
    </row>
    <row r="45" spans="1:11" ht="14.1" customHeight="1" x14ac:dyDescent="0.2">
      <c r="A45" s="306" t="s">
        <v>266</v>
      </c>
      <c r="B45" s="307" t="s">
        <v>267</v>
      </c>
      <c r="C45" s="308"/>
      <c r="D45" s="113">
        <v>1.3537117903930131</v>
      </c>
      <c r="E45" s="115">
        <v>93</v>
      </c>
      <c r="F45" s="114">
        <v>63</v>
      </c>
      <c r="G45" s="114">
        <v>47</v>
      </c>
      <c r="H45" s="114">
        <v>49</v>
      </c>
      <c r="I45" s="140">
        <v>68</v>
      </c>
      <c r="J45" s="115">
        <v>25</v>
      </c>
      <c r="K45" s="116">
        <v>36.764705882352942</v>
      </c>
    </row>
    <row r="46" spans="1:11" ht="14.1" customHeight="1" x14ac:dyDescent="0.2">
      <c r="A46" s="306">
        <v>54</v>
      </c>
      <c r="B46" s="307" t="s">
        <v>268</v>
      </c>
      <c r="C46" s="308"/>
      <c r="D46" s="113">
        <v>3.0276564774381369</v>
      </c>
      <c r="E46" s="115">
        <v>208</v>
      </c>
      <c r="F46" s="114">
        <v>192</v>
      </c>
      <c r="G46" s="114">
        <v>240</v>
      </c>
      <c r="H46" s="114">
        <v>229</v>
      </c>
      <c r="I46" s="140">
        <v>234</v>
      </c>
      <c r="J46" s="115">
        <v>-26</v>
      </c>
      <c r="K46" s="116">
        <v>-11.111111111111111</v>
      </c>
    </row>
    <row r="47" spans="1:11" ht="14.1" customHeight="1" x14ac:dyDescent="0.2">
      <c r="A47" s="306">
        <v>61</v>
      </c>
      <c r="B47" s="307" t="s">
        <v>269</v>
      </c>
      <c r="C47" s="308"/>
      <c r="D47" s="113">
        <v>3.0567685589519651</v>
      </c>
      <c r="E47" s="115">
        <v>210</v>
      </c>
      <c r="F47" s="114">
        <v>123</v>
      </c>
      <c r="G47" s="114">
        <v>239</v>
      </c>
      <c r="H47" s="114">
        <v>181</v>
      </c>
      <c r="I47" s="140">
        <v>239</v>
      </c>
      <c r="J47" s="115">
        <v>-29</v>
      </c>
      <c r="K47" s="116">
        <v>-12.133891213389122</v>
      </c>
    </row>
    <row r="48" spans="1:11" ht="14.1" customHeight="1" x14ac:dyDescent="0.2">
      <c r="A48" s="306">
        <v>62</v>
      </c>
      <c r="B48" s="307" t="s">
        <v>270</v>
      </c>
      <c r="C48" s="308"/>
      <c r="D48" s="113">
        <v>6.6084425036390098</v>
      </c>
      <c r="E48" s="115">
        <v>454</v>
      </c>
      <c r="F48" s="114">
        <v>482</v>
      </c>
      <c r="G48" s="114">
        <v>741</v>
      </c>
      <c r="H48" s="114">
        <v>463</v>
      </c>
      <c r="I48" s="140">
        <v>489</v>
      </c>
      <c r="J48" s="115">
        <v>-35</v>
      </c>
      <c r="K48" s="116">
        <v>-7.1574642126789367</v>
      </c>
    </row>
    <row r="49" spans="1:11" ht="14.1" customHeight="1" x14ac:dyDescent="0.2">
      <c r="A49" s="306">
        <v>63</v>
      </c>
      <c r="B49" s="307" t="s">
        <v>271</v>
      </c>
      <c r="C49" s="308"/>
      <c r="D49" s="113">
        <v>3.8136826783114994</v>
      </c>
      <c r="E49" s="115">
        <v>262</v>
      </c>
      <c r="F49" s="114">
        <v>252</v>
      </c>
      <c r="G49" s="114">
        <v>341</v>
      </c>
      <c r="H49" s="114">
        <v>367</v>
      </c>
      <c r="I49" s="140">
        <v>302</v>
      </c>
      <c r="J49" s="115">
        <v>-40</v>
      </c>
      <c r="K49" s="116">
        <v>-13.245033112582782</v>
      </c>
    </row>
    <row r="50" spans="1:11" ht="14.1" customHeight="1" x14ac:dyDescent="0.2">
      <c r="A50" s="306" t="s">
        <v>272</v>
      </c>
      <c r="B50" s="307" t="s">
        <v>273</v>
      </c>
      <c r="C50" s="308"/>
      <c r="D50" s="113">
        <v>0.97525473071324598</v>
      </c>
      <c r="E50" s="115">
        <v>67</v>
      </c>
      <c r="F50" s="114">
        <v>44</v>
      </c>
      <c r="G50" s="114">
        <v>117</v>
      </c>
      <c r="H50" s="114">
        <v>96</v>
      </c>
      <c r="I50" s="140">
        <v>83</v>
      </c>
      <c r="J50" s="115">
        <v>-16</v>
      </c>
      <c r="K50" s="116">
        <v>-19.277108433734941</v>
      </c>
    </row>
    <row r="51" spans="1:11" ht="14.1" customHeight="1" x14ac:dyDescent="0.2">
      <c r="A51" s="306" t="s">
        <v>274</v>
      </c>
      <c r="B51" s="307" t="s">
        <v>275</v>
      </c>
      <c r="C51" s="308"/>
      <c r="D51" s="113">
        <v>2.6928675400291122</v>
      </c>
      <c r="E51" s="115">
        <v>185</v>
      </c>
      <c r="F51" s="114">
        <v>198</v>
      </c>
      <c r="G51" s="114">
        <v>195</v>
      </c>
      <c r="H51" s="114">
        <v>264</v>
      </c>
      <c r="I51" s="140">
        <v>204</v>
      </c>
      <c r="J51" s="115">
        <v>-19</v>
      </c>
      <c r="K51" s="116">
        <v>-9.3137254901960791</v>
      </c>
    </row>
    <row r="52" spans="1:11" ht="14.1" customHeight="1" x14ac:dyDescent="0.2">
      <c r="A52" s="306">
        <v>71</v>
      </c>
      <c r="B52" s="307" t="s">
        <v>276</v>
      </c>
      <c r="C52" s="308"/>
      <c r="D52" s="113">
        <v>9.43231441048035</v>
      </c>
      <c r="E52" s="115">
        <v>648</v>
      </c>
      <c r="F52" s="114">
        <v>525</v>
      </c>
      <c r="G52" s="114">
        <v>746</v>
      </c>
      <c r="H52" s="114">
        <v>658</v>
      </c>
      <c r="I52" s="140">
        <v>729</v>
      </c>
      <c r="J52" s="115">
        <v>-81</v>
      </c>
      <c r="K52" s="116">
        <v>-11.111111111111111</v>
      </c>
    </row>
    <row r="53" spans="1:11" ht="14.1" customHeight="1" x14ac:dyDescent="0.2">
      <c r="A53" s="306" t="s">
        <v>277</v>
      </c>
      <c r="B53" s="307" t="s">
        <v>278</v>
      </c>
      <c r="C53" s="308"/>
      <c r="D53" s="113">
        <v>3.4643377001455602</v>
      </c>
      <c r="E53" s="115">
        <v>238</v>
      </c>
      <c r="F53" s="114">
        <v>148</v>
      </c>
      <c r="G53" s="114">
        <v>262</v>
      </c>
      <c r="H53" s="114">
        <v>208</v>
      </c>
      <c r="I53" s="140">
        <v>268</v>
      </c>
      <c r="J53" s="115">
        <v>-30</v>
      </c>
      <c r="K53" s="116">
        <v>-11.194029850746269</v>
      </c>
    </row>
    <row r="54" spans="1:11" ht="14.1" customHeight="1" x14ac:dyDescent="0.2">
      <c r="A54" s="306" t="s">
        <v>279</v>
      </c>
      <c r="B54" s="307" t="s">
        <v>280</v>
      </c>
      <c r="C54" s="308"/>
      <c r="D54" s="113">
        <v>5.2256186317321687</v>
      </c>
      <c r="E54" s="115">
        <v>359</v>
      </c>
      <c r="F54" s="114">
        <v>327</v>
      </c>
      <c r="G54" s="114">
        <v>432</v>
      </c>
      <c r="H54" s="114">
        <v>408</v>
      </c>
      <c r="I54" s="140">
        <v>379</v>
      </c>
      <c r="J54" s="115">
        <v>-20</v>
      </c>
      <c r="K54" s="116">
        <v>-5.2770448548812663</v>
      </c>
    </row>
    <row r="55" spans="1:11" ht="14.1" customHeight="1" x14ac:dyDescent="0.2">
      <c r="A55" s="306">
        <v>72</v>
      </c>
      <c r="B55" s="307" t="s">
        <v>281</v>
      </c>
      <c r="C55" s="308"/>
      <c r="D55" s="113">
        <v>1.6885007278020379</v>
      </c>
      <c r="E55" s="115">
        <v>116</v>
      </c>
      <c r="F55" s="114">
        <v>110</v>
      </c>
      <c r="G55" s="114">
        <v>150</v>
      </c>
      <c r="H55" s="114">
        <v>89</v>
      </c>
      <c r="I55" s="140">
        <v>98</v>
      </c>
      <c r="J55" s="115">
        <v>18</v>
      </c>
      <c r="K55" s="116">
        <v>18.367346938775512</v>
      </c>
    </row>
    <row r="56" spans="1:11" ht="14.1" customHeight="1" x14ac:dyDescent="0.2">
      <c r="A56" s="306" t="s">
        <v>282</v>
      </c>
      <c r="B56" s="307" t="s">
        <v>283</v>
      </c>
      <c r="C56" s="308"/>
      <c r="D56" s="113">
        <v>0.58224163027656473</v>
      </c>
      <c r="E56" s="115">
        <v>40</v>
      </c>
      <c r="F56" s="114">
        <v>56</v>
      </c>
      <c r="G56" s="114">
        <v>64</v>
      </c>
      <c r="H56" s="114">
        <v>28</v>
      </c>
      <c r="I56" s="140">
        <v>36</v>
      </c>
      <c r="J56" s="115">
        <v>4</v>
      </c>
      <c r="K56" s="116">
        <v>11.111111111111111</v>
      </c>
    </row>
    <row r="57" spans="1:11" ht="14.1" customHeight="1" x14ac:dyDescent="0.2">
      <c r="A57" s="306" t="s">
        <v>284</v>
      </c>
      <c r="B57" s="307" t="s">
        <v>285</v>
      </c>
      <c r="C57" s="308"/>
      <c r="D57" s="113">
        <v>0.71324599708879188</v>
      </c>
      <c r="E57" s="115">
        <v>49</v>
      </c>
      <c r="F57" s="114">
        <v>36</v>
      </c>
      <c r="G57" s="114">
        <v>49</v>
      </c>
      <c r="H57" s="114">
        <v>44</v>
      </c>
      <c r="I57" s="140">
        <v>43</v>
      </c>
      <c r="J57" s="115">
        <v>6</v>
      </c>
      <c r="K57" s="116">
        <v>13.953488372093023</v>
      </c>
    </row>
    <row r="58" spans="1:11" ht="14.1" customHeight="1" x14ac:dyDescent="0.2">
      <c r="A58" s="306">
        <v>73</v>
      </c>
      <c r="B58" s="307" t="s">
        <v>286</v>
      </c>
      <c r="C58" s="308"/>
      <c r="D58" s="113">
        <v>1.0334788937409025</v>
      </c>
      <c r="E58" s="115">
        <v>71</v>
      </c>
      <c r="F58" s="114">
        <v>59</v>
      </c>
      <c r="G58" s="114">
        <v>138</v>
      </c>
      <c r="H58" s="114">
        <v>102</v>
      </c>
      <c r="I58" s="140">
        <v>84</v>
      </c>
      <c r="J58" s="115">
        <v>-13</v>
      </c>
      <c r="K58" s="116">
        <v>-15.476190476190476</v>
      </c>
    </row>
    <row r="59" spans="1:11" ht="14.1" customHeight="1" x14ac:dyDescent="0.2">
      <c r="A59" s="306" t="s">
        <v>287</v>
      </c>
      <c r="B59" s="307" t="s">
        <v>288</v>
      </c>
      <c r="C59" s="308"/>
      <c r="D59" s="113">
        <v>0.80058224163027658</v>
      </c>
      <c r="E59" s="115">
        <v>55</v>
      </c>
      <c r="F59" s="114">
        <v>44</v>
      </c>
      <c r="G59" s="114">
        <v>96</v>
      </c>
      <c r="H59" s="114">
        <v>80</v>
      </c>
      <c r="I59" s="140">
        <v>55</v>
      </c>
      <c r="J59" s="115">
        <v>0</v>
      </c>
      <c r="K59" s="116">
        <v>0</v>
      </c>
    </row>
    <row r="60" spans="1:11" ht="14.1" customHeight="1" x14ac:dyDescent="0.2">
      <c r="A60" s="306">
        <v>81</v>
      </c>
      <c r="B60" s="307" t="s">
        <v>289</v>
      </c>
      <c r="C60" s="308"/>
      <c r="D60" s="113">
        <v>6.9141193595342063</v>
      </c>
      <c r="E60" s="115">
        <v>475</v>
      </c>
      <c r="F60" s="114">
        <v>355</v>
      </c>
      <c r="G60" s="114">
        <v>656</v>
      </c>
      <c r="H60" s="114">
        <v>371</v>
      </c>
      <c r="I60" s="140">
        <v>486</v>
      </c>
      <c r="J60" s="115">
        <v>-11</v>
      </c>
      <c r="K60" s="116">
        <v>-2.263374485596708</v>
      </c>
    </row>
    <row r="61" spans="1:11" ht="14.1" customHeight="1" x14ac:dyDescent="0.2">
      <c r="A61" s="306" t="s">
        <v>290</v>
      </c>
      <c r="B61" s="307" t="s">
        <v>291</v>
      </c>
      <c r="C61" s="308"/>
      <c r="D61" s="113">
        <v>1.8631732168850073</v>
      </c>
      <c r="E61" s="115">
        <v>128</v>
      </c>
      <c r="F61" s="114">
        <v>66</v>
      </c>
      <c r="G61" s="114">
        <v>205</v>
      </c>
      <c r="H61" s="114">
        <v>100</v>
      </c>
      <c r="I61" s="140">
        <v>122</v>
      </c>
      <c r="J61" s="115">
        <v>6</v>
      </c>
      <c r="K61" s="116">
        <v>4.918032786885246</v>
      </c>
    </row>
    <row r="62" spans="1:11" ht="14.1" customHeight="1" x14ac:dyDescent="0.2">
      <c r="A62" s="306" t="s">
        <v>292</v>
      </c>
      <c r="B62" s="307" t="s">
        <v>293</v>
      </c>
      <c r="C62" s="308"/>
      <c r="D62" s="113">
        <v>2.7947598253275108</v>
      </c>
      <c r="E62" s="115">
        <v>192</v>
      </c>
      <c r="F62" s="114">
        <v>173</v>
      </c>
      <c r="G62" s="114">
        <v>276</v>
      </c>
      <c r="H62" s="114">
        <v>147</v>
      </c>
      <c r="I62" s="140">
        <v>152</v>
      </c>
      <c r="J62" s="115">
        <v>40</v>
      </c>
      <c r="K62" s="116">
        <v>26.315789473684209</v>
      </c>
    </row>
    <row r="63" spans="1:11" ht="14.1" customHeight="1" x14ac:dyDescent="0.2">
      <c r="A63" s="306"/>
      <c r="B63" s="307" t="s">
        <v>294</v>
      </c>
      <c r="C63" s="308"/>
      <c r="D63" s="113">
        <v>2.2998544395924307</v>
      </c>
      <c r="E63" s="115">
        <v>158</v>
      </c>
      <c r="F63" s="114">
        <v>122</v>
      </c>
      <c r="G63" s="114">
        <v>194</v>
      </c>
      <c r="H63" s="114">
        <v>124</v>
      </c>
      <c r="I63" s="140">
        <v>134</v>
      </c>
      <c r="J63" s="115">
        <v>24</v>
      </c>
      <c r="K63" s="116">
        <v>17.910447761194028</v>
      </c>
    </row>
    <row r="64" spans="1:11" ht="14.1" customHeight="1" x14ac:dyDescent="0.2">
      <c r="A64" s="306" t="s">
        <v>295</v>
      </c>
      <c r="B64" s="307" t="s">
        <v>296</v>
      </c>
      <c r="C64" s="308"/>
      <c r="D64" s="113">
        <v>1.0625909752547307</v>
      </c>
      <c r="E64" s="115">
        <v>73</v>
      </c>
      <c r="F64" s="114">
        <v>52</v>
      </c>
      <c r="G64" s="114">
        <v>75</v>
      </c>
      <c r="H64" s="114">
        <v>53</v>
      </c>
      <c r="I64" s="140">
        <v>65</v>
      </c>
      <c r="J64" s="115">
        <v>8</v>
      </c>
      <c r="K64" s="116">
        <v>12.307692307692308</v>
      </c>
    </row>
    <row r="65" spans="1:11" ht="14.1" customHeight="1" x14ac:dyDescent="0.2">
      <c r="A65" s="306" t="s">
        <v>297</v>
      </c>
      <c r="B65" s="307" t="s">
        <v>298</v>
      </c>
      <c r="C65" s="308"/>
      <c r="D65" s="113">
        <v>0.69868995633187769</v>
      </c>
      <c r="E65" s="115">
        <v>48</v>
      </c>
      <c r="F65" s="114">
        <v>33</v>
      </c>
      <c r="G65" s="114">
        <v>38</v>
      </c>
      <c r="H65" s="114">
        <v>35</v>
      </c>
      <c r="I65" s="140">
        <v>36</v>
      </c>
      <c r="J65" s="115">
        <v>12</v>
      </c>
      <c r="K65" s="116">
        <v>33.333333333333336</v>
      </c>
    </row>
    <row r="66" spans="1:11" ht="14.1" customHeight="1" x14ac:dyDescent="0.2">
      <c r="A66" s="306">
        <v>82</v>
      </c>
      <c r="B66" s="307" t="s">
        <v>299</v>
      </c>
      <c r="C66" s="308"/>
      <c r="D66" s="113">
        <v>3.3915574963609898</v>
      </c>
      <c r="E66" s="115">
        <v>233</v>
      </c>
      <c r="F66" s="114">
        <v>359</v>
      </c>
      <c r="G66" s="114">
        <v>368</v>
      </c>
      <c r="H66" s="114">
        <v>192</v>
      </c>
      <c r="I66" s="140">
        <v>220</v>
      </c>
      <c r="J66" s="115">
        <v>13</v>
      </c>
      <c r="K66" s="116">
        <v>5.9090909090909092</v>
      </c>
    </row>
    <row r="67" spans="1:11" ht="14.1" customHeight="1" x14ac:dyDescent="0.2">
      <c r="A67" s="306" t="s">
        <v>300</v>
      </c>
      <c r="B67" s="307" t="s">
        <v>301</v>
      </c>
      <c r="C67" s="308"/>
      <c r="D67" s="113">
        <v>2.1397379912663754</v>
      </c>
      <c r="E67" s="115">
        <v>147</v>
      </c>
      <c r="F67" s="114">
        <v>290</v>
      </c>
      <c r="G67" s="114">
        <v>238</v>
      </c>
      <c r="H67" s="114">
        <v>127</v>
      </c>
      <c r="I67" s="140">
        <v>152</v>
      </c>
      <c r="J67" s="115">
        <v>-5</v>
      </c>
      <c r="K67" s="116">
        <v>-3.2894736842105261</v>
      </c>
    </row>
    <row r="68" spans="1:11" ht="14.1" customHeight="1" x14ac:dyDescent="0.2">
      <c r="A68" s="306" t="s">
        <v>302</v>
      </c>
      <c r="B68" s="307" t="s">
        <v>303</v>
      </c>
      <c r="C68" s="308"/>
      <c r="D68" s="113">
        <v>0.69868995633187769</v>
      </c>
      <c r="E68" s="115">
        <v>48</v>
      </c>
      <c r="F68" s="114">
        <v>41</v>
      </c>
      <c r="G68" s="114">
        <v>79</v>
      </c>
      <c r="H68" s="114">
        <v>43</v>
      </c>
      <c r="I68" s="140">
        <v>42</v>
      </c>
      <c r="J68" s="115">
        <v>6</v>
      </c>
      <c r="K68" s="116">
        <v>14.285714285714286</v>
      </c>
    </row>
    <row r="69" spans="1:11" ht="14.1" customHeight="1" x14ac:dyDescent="0.2">
      <c r="A69" s="306">
        <v>83</v>
      </c>
      <c r="B69" s="307" t="s">
        <v>304</v>
      </c>
      <c r="C69" s="308"/>
      <c r="D69" s="113">
        <v>3.7263464337700145</v>
      </c>
      <c r="E69" s="115">
        <v>256</v>
      </c>
      <c r="F69" s="114">
        <v>244</v>
      </c>
      <c r="G69" s="114">
        <v>557</v>
      </c>
      <c r="H69" s="114">
        <v>211</v>
      </c>
      <c r="I69" s="140">
        <v>319</v>
      </c>
      <c r="J69" s="115">
        <v>-63</v>
      </c>
      <c r="K69" s="116">
        <v>-19.749216300940439</v>
      </c>
    </row>
    <row r="70" spans="1:11" ht="14.1" customHeight="1" x14ac:dyDescent="0.2">
      <c r="A70" s="306" t="s">
        <v>305</v>
      </c>
      <c r="B70" s="307" t="s">
        <v>306</v>
      </c>
      <c r="C70" s="308"/>
      <c r="D70" s="113">
        <v>3.1877729257641922</v>
      </c>
      <c r="E70" s="115">
        <v>219</v>
      </c>
      <c r="F70" s="114">
        <v>210</v>
      </c>
      <c r="G70" s="114">
        <v>493</v>
      </c>
      <c r="H70" s="114">
        <v>173</v>
      </c>
      <c r="I70" s="140">
        <v>248</v>
      </c>
      <c r="J70" s="115">
        <v>-29</v>
      </c>
      <c r="K70" s="116">
        <v>-11.693548387096774</v>
      </c>
    </row>
    <row r="71" spans="1:11" ht="14.1" customHeight="1" x14ac:dyDescent="0.2">
      <c r="A71" s="306"/>
      <c r="B71" s="307" t="s">
        <v>307</v>
      </c>
      <c r="C71" s="308"/>
      <c r="D71" s="113">
        <v>1.1353711790393013</v>
      </c>
      <c r="E71" s="115">
        <v>78</v>
      </c>
      <c r="F71" s="114">
        <v>86</v>
      </c>
      <c r="G71" s="114">
        <v>272</v>
      </c>
      <c r="H71" s="114">
        <v>55</v>
      </c>
      <c r="I71" s="140">
        <v>81</v>
      </c>
      <c r="J71" s="115">
        <v>-3</v>
      </c>
      <c r="K71" s="116">
        <v>-3.7037037037037037</v>
      </c>
    </row>
    <row r="72" spans="1:11" ht="14.1" customHeight="1" x14ac:dyDescent="0.2">
      <c r="A72" s="306">
        <v>84</v>
      </c>
      <c r="B72" s="307" t="s">
        <v>308</v>
      </c>
      <c r="C72" s="308"/>
      <c r="D72" s="113">
        <v>1.8340611353711791</v>
      </c>
      <c r="E72" s="115">
        <v>126</v>
      </c>
      <c r="F72" s="114">
        <v>127</v>
      </c>
      <c r="G72" s="114">
        <v>157</v>
      </c>
      <c r="H72" s="114">
        <v>122</v>
      </c>
      <c r="I72" s="140">
        <v>125</v>
      </c>
      <c r="J72" s="115">
        <v>1</v>
      </c>
      <c r="K72" s="116">
        <v>0.8</v>
      </c>
    </row>
    <row r="73" spans="1:11" ht="14.1" customHeight="1" x14ac:dyDescent="0.2">
      <c r="A73" s="306" t="s">
        <v>309</v>
      </c>
      <c r="B73" s="307" t="s">
        <v>310</v>
      </c>
      <c r="C73" s="308"/>
      <c r="D73" s="113">
        <v>0.78602620087336239</v>
      </c>
      <c r="E73" s="115">
        <v>54</v>
      </c>
      <c r="F73" s="114">
        <v>32</v>
      </c>
      <c r="G73" s="114">
        <v>72</v>
      </c>
      <c r="H73" s="114">
        <v>13</v>
      </c>
      <c r="I73" s="140">
        <v>58</v>
      </c>
      <c r="J73" s="115">
        <v>-4</v>
      </c>
      <c r="K73" s="116">
        <v>-6.8965517241379306</v>
      </c>
    </row>
    <row r="74" spans="1:11" ht="14.1" customHeight="1" x14ac:dyDescent="0.2">
      <c r="A74" s="306" t="s">
        <v>311</v>
      </c>
      <c r="B74" s="307" t="s">
        <v>312</v>
      </c>
      <c r="C74" s="308"/>
      <c r="D74" s="113">
        <v>0.14556040756914118</v>
      </c>
      <c r="E74" s="115">
        <v>10</v>
      </c>
      <c r="F74" s="114">
        <v>15</v>
      </c>
      <c r="G74" s="114">
        <v>16</v>
      </c>
      <c r="H74" s="114">
        <v>14</v>
      </c>
      <c r="I74" s="140">
        <v>11</v>
      </c>
      <c r="J74" s="115">
        <v>-1</v>
      </c>
      <c r="K74" s="116">
        <v>-9.0909090909090917</v>
      </c>
    </row>
    <row r="75" spans="1:11" ht="14.1" customHeight="1" x14ac:dyDescent="0.2">
      <c r="A75" s="306" t="s">
        <v>313</v>
      </c>
      <c r="B75" s="307" t="s">
        <v>314</v>
      </c>
      <c r="C75" s="308"/>
      <c r="D75" s="113">
        <v>0.4366812227074236</v>
      </c>
      <c r="E75" s="115">
        <v>30</v>
      </c>
      <c r="F75" s="114">
        <v>51</v>
      </c>
      <c r="G75" s="114">
        <v>47</v>
      </c>
      <c r="H75" s="114">
        <v>72</v>
      </c>
      <c r="I75" s="140">
        <v>32</v>
      </c>
      <c r="J75" s="115">
        <v>-2</v>
      </c>
      <c r="K75" s="116">
        <v>-6.25</v>
      </c>
    </row>
    <row r="76" spans="1:11" ht="14.1" customHeight="1" x14ac:dyDescent="0.2">
      <c r="A76" s="306">
        <v>91</v>
      </c>
      <c r="B76" s="307" t="s">
        <v>315</v>
      </c>
      <c r="C76" s="308"/>
      <c r="D76" s="113">
        <v>0.10189228529839883</v>
      </c>
      <c r="E76" s="115">
        <v>7</v>
      </c>
      <c r="F76" s="114">
        <v>11</v>
      </c>
      <c r="G76" s="114">
        <v>15</v>
      </c>
      <c r="H76" s="114">
        <v>5</v>
      </c>
      <c r="I76" s="140">
        <v>9</v>
      </c>
      <c r="J76" s="115">
        <v>-2</v>
      </c>
      <c r="K76" s="116">
        <v>-22.222222222222221</v>
      </c>
    </row>
    <row r="77" spans="1:11" ht="14.1" customHeight="1" x14ac:dyDescent="0.2">
      <c r="A77" s="306">
        <v>92</v>
      </c>
      <c r="B77" s="307" t="s">
        <v>316</v>
      </c>
      <c r="C77" s="308"/>
      <c r="D77" s="113">
        <v>1.4410480349344978</v>
      </c>
      <c r="E77" s="115">
        <v>99</v>
      </c>
      <c r="F77" s="114">
        <v>46</v>
      </c>
      <c r="G77" s="114">
        <v>72</v>
      </c>
      <c r="H77" s="114">
        <v>101</v>
      </c>
      <c r="I77" s="140">
        <v>130</v>
      </c>
      <c r="J77" s="115">
        <v>-31</v>
      </c>
      <c r="K77" s="116">
        <v>-23.846153846153847</v>
      </c>
    </row>
    <row r="78" spans="1:11" ht="14.1" customHeight="1" x14ac:dyDescent="0.2">
      <c r="A78" s="306">
        <v>93</v>
      </c>
      <c r="B78" s="307" t="s">
        <v>317</v>
      </c>
      <c r="C78" s="308"/>
      <c r="D78" s="113">
        <v>0.13100436681222707</v>
      </c>
      <c r="E78" s="115">
        <v>9</v>
      </c>
      <c r="F78" s="114">
        <v>7</v>
      </c>
      <c r="G78" s="114">
        <v>18</v>
      </c>
      <c r="H78" s="114">
        <v>10</v>
      </c>
      <c r="I78" s="140">
        <v>9</v>
      </c>
      <c r="J78" s="115">
        <v>0</v>
      </c>
      <c r="K78" s="116">
        <v>0</v>
      </c>
    </row>
    <row r="79" spans="1:11" ht="14.1" customHeight="1" x14ac:dyDescent="0.2">
      <c r="A79" s="306">
        <v>94</v>
      </c>
      <c r="B79" s="307" t="s">
        <v>318</v>
      </c>
      <c r="C79" s="308"/>
      <c r="D79" s="113">
        <v>0.11644832605531295</v>
      </c>
      <c r="E79" s="115">
        <v>8</v>
      </c>
      <c r="F79" s="114">
        <v>38</v>
      </c>
      <c r="G79" s="114">
        <v>40</v>
      </c>
      <c r="H79" s="114">
        <v>51</v>
      </c>
      <c r="I79" s="140">
        <v>10</v>
      </c>
      <c r="J79" s="115">
        <v>-2</v>
      </c>
      <c r="K79" s="116">
        <v>-20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3</v>
      </c>
      <c r="G81" s="144">
        <v>41</v>
      </c>
      <c r="H81" s="144" t="s">
        <v>513</v>
      </c>
      <c r="I81" s="145">
        <v>9</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7512</v>
      </c>
      <c r="E11" s="114">
        <v>6555</v>
      </c>
      <c r="F11" s="114">
        <v>6997</v>
      </c>
      <c r="G11" s="114">
        <v>6429</v>
      </c>
      <c r="H11" s="140">
        <v>7156</v>
      </c>
      <c r="I11" s="115">
        <v>356</v>
      </c>
      <c r="J11" s="116">
        <v>4.9748462828395752</v>
      </c>
    </row>
    <row r="12" spans="1:15" s="110" customFormat="1" ht="24.95" customHeight="1" x14ac:dyDescent="0.2">
      <c r="A12" s="193" t="s">
        <v>132</v>
      </c>
      <c r="B12" s="194" t="s">
        <v>133</v>
      </c>
      <c r="C12" s="113">
        <v>0.42598509052183176</v>
      </c>
      <c r="D12" s="115">
        <v>32</v>
      </c>
      <c r="E12" s="114">
        <v>38</v>
      </c>
      <c r="F12" s="114">
        <v>56</v>
      </c>
      <c r="G12" s="114">
        <v>32</v>
      </c>
      <c r="H12" s="140">
        <v>50</v>
      </c>
      <c r="I12" s="115">
        <v>-18</v>
      </c>
      <c r="J12" s="116">
        <v>-36</v>
      </c>
    </row>
    <row r="13" spans="1:15" s="110" customFormat="1" ht="24.95" customHeight="1" x14ac:dyDescent="0.2">
      <c r="A13" s="193" t="s">
        <v>134</v>
      </c>
      <c r="B13" s="199" t="s">
        <v>214</v>
      </c>
      <c r="C13" s="113">
        <v>1.6107561235356762</v>
      </c>
      <c r="D13" s="115">
        <v>121</v>
      </c>
      <c r="E13" s="114">
        <v>75</v>
      </c>
      <c r="F13" s="114">
        <v>70</v>
      </c>
      <c r="G13" s="114">
        <v>92</v>
      </c>
      <c r="H13" s="140">
        <v>114</v>
      </c>
      <c r="I13" s="115">
        <v>7</v>
      </c>
      <c r="J13" s="116">
        <v>6.1403508771929829</v>
      </c>
    </row>
    <row r="14" spans="1:15" s="287" customFormat="1" ht="24.95" customHeight="1" x14ac:dyDescent="0.2">
      <c r="A14" s="193" t="s">
        <v>215</v>
      </c>
      <c r="B14" s="199" t="s">
        <v>137</v>
      </c>
      <c r="C14" s="113">
        <v>17.571884984025559</v>
      </c>
      <c r="D14" s="115">
        <v>1320</v>
      </c>
      <c r="E14" s="114">
        <v>864</v>
      </c>
      <c r="F14" s="114">
        <v>914</v>
      </c>
      <c r="G14" s="114">
        <v>792</v>
      </c>
      <c r="H14" s="140">
        <v>1239</v>
      </c>
      <c r="I14" s="115">
        <v>81</v>
      </c>
      <c r="J14" s="116">
        <v>6.5375302663438255</v>
      </c>
      <c r="K14" s="110"/>
      <c r="L14" s="110"/>
      <c r="M14" s="110"/>
      <c r="N14" s="110"/>
      <c r="O14" s="110"/>
    </row>
    <row r="15" spans="1:15" s="110" customFormat="1" ht="24.95" customHeight="1" x14ac:dyDescent="0.2">
      <c r="A15" s="193" t="s">
        <v>216</v>
      </c>
      <c r="B15" s="199" t="s">
        <v>217</v>
      </c>
      <c r="C15" s="113">
        <v>4.086794462193823</v>
      </c>
      <c r="D15" s="115">
        <v>307</v>
      </c>
      <c r="E15" s="114">
        <v>264</v>
      </c>
      <c r="F15" s="114">
        <v>268</v>
      </c>
      <c r="G15" s="114">
        <v>247</v>
      </c>
      <c r="H15" s="140">
        <v>558</v>
      </c>
      <c r="I15" s="115">
        <v>-251</v>
      </c>
      <c r="J15" s="116">
        <v>-44.982078853046595</v>
      </c>
    </row>
    <row r="16" spans="1:15" s="287" customFormat="1" ht="24.95" customHeight="1" x14ac:dyDescent="0.2">
      <c r="A16" s="193" t="s">
        <v>218</v>
      </c>
      <c r="B16" s="199" t="s">
        <v>141</v>
      </c>
      <c r="C16" s="113">
        <v>11.341853035143769</v>
      </c>
      <c r="D16" s="115">
        <v>852</v>
      </c>
      <c r="E16" s="114">
        <v>422</v>
      </c>
      <c r="F16" s="114">
        <v>447</v>
      </c>
      <c r="G16" s="114">
        <v>422</v>
      </c>
      <c r="H16" s="140">
        <v>428</v>
      </c>
      <c r="I16" s="115">
        <v>424</v>
      </c>
      <c r="J16" s="116">
        <v>99.065420560747668</v>
      </c>
      <c r="K16" s="110"/>
      <c r="L16" s="110"/>
      <c r="M16" s="110"/>
      <c r="N16" s="110"/>
      <c r="O16" s="110"/>
    </row>
    <row r="17" spans="1:15" s="110" customFormat="1" ht="24.95" customHeight="1" x14ac:dyDescent="0.2">
      <c r="A17" s="193" t="s">
        <v>142</v>
      </c>
      <c r="B17" s="199" t="s">
        <v>220</v>
      </c>
      <c r="C17" s="113">
        <v>2.143237486687966</v>
      </c>
      <c r="D17" s="115">
        <v>161</v>
      </c>
      <c r="E17" s="114">
        <v>178</v>
      </c>
      <c r="F17" s="114">
        <v>199</v>
      </c>
      <c r="G17" s="114">
        <v>123</v>
      </c>
      <c r="H17" s="140">
        <v>253</v>
      </c>
      <c r="I17" s="115">
        <v>-92</v>
      </c>
      <c r="J17" s="116">
        <v>-36.363636363636367</v>
      </c>
    </row>
    <row r="18" spans="1:15" s="287" customFormat="1" ht="24.95" customHeight="1" x14ac:dyDescent="0.2">
      <c r="A18" s="201" t="s">
        <v>144</v>
      </c>
      <c r="B18" s="202" t="s">
        <v>145</v>
      </c>
      <c r="C18" s="113">
        <v>7.0820021299254527</v>
      </c>
      <c r="D18" s="115">
        <v>532</v>
      </c>
      <c r="E18" s="114">
        <v>451</v>
      </c>
      <c r="F18" s="114">
        <v>500</v>
      </c>
      <c r="G18" s="114">
        <v>405</v>
      </c>
      <c r="H18" s="140">
        <v>507</v>
      </c>
      <c r="I18" s="115">
        <v>25</v>
      </c>
      <c r="J18" s="116">
        <v>4.9309664694280082</v>
      </c>
      <c r="K18" s="110"/>
      <c r="L18" s="110"/>
      <c r="M18" s="110"/>
      <c r="N18" s="110"/>
      <c r="O18" s="110"/>
    </row>
    <row r="19" spans="1:15" s="110" customFormat="1" ht="24.95" customHeight="1" x14ac:dyDescent="0.2">
      <c r="A19" s="193" t="s">
        <v>146</v>
      </c>
      <c r="B19" s="199" t="s">
        <v>147</v>
      </c>
      <c r="C19" s="113">
        <v>14.683173588924388</v>
      </c>
      <c r="D19" s="115">
        <v>1103</v>
      </c>
      <c r="E19" s="114">
        <v>934</v>
      </c>
      <c r="F19" s="114">
        <v>1097</v>
      </c>
      <c r="G19" s="114">
        <v>1125</v>
      </c>
      <c r="H19" s="140">
        <v>1115</v>
      </c>
      <c r="I19" s="115">
        <v>-12</v>
      </c>
      <c r="J19" s="116">
        <v>-1.0762331838565022</v>
      </c>
    </row>
    <row r="20" spans="1:15" s="287" customFormat="1" ht="24.95" customHeight="1" x14ac:dyDescent="0.2">
      <c r="A20" s="193" t="s">
        <v>148</v>
      </c>
      <c r="B20" s="199" t="s">
        <v>149</v>
      </c>
      <c r="C20" s="113">
        <v>6.4164004259850902</v>
      </c>
      <c r="D20" s="115">
        <v>482</v>
      </c>
      <c r="E20" s="114">
        <v>576</v>
      </c>
      <c r="F20" s="114">
        <v>438</v>
      </c>
      <c r="G20" s="114">
        <v>496</v>
      </c>
      <c r="H20" s="140">
        <v>464</v>
      </c>
      <c r="I20" s="115">
        <v>18</v>
      </c>
      <c r="J20" s="116">
        <v>3.8793103448275863</v>
      </c>
      <c r="K20" s="110"/>
      <c r="L20" s="110"/>
      <c r="M20" s="110"/>
      <c r="N20" s="110"/>
      <c r="O20" s="110"/>
    </row>
    <row r="21" spans="1:15" s="110" customFormat="1" ht="24.95" customHeight="1" x14ac:dyDescent="0.2">
      <c r="A21" s="201" t="s">
        <v>150</v>
      </c>
      <c r="B21" s="202" t="s">
        <v>151</v>
      </c>
      <c r="C21" s="113">
        <v>6.8290734824281154</v>
      </c>
      <c r="D21" s="115">
        <v>513</v>
      </c>
      <c r="E21" s="114">
        <v>504</v>
      </c>
      <c r="F21" s="114">
        <v>418</v>
      </c>
      <c r="G21" s="114">
        <v>516</v>
      </c>
      <c r="H21" s="140">
        <v>408</v>
      </c>
      <c r="I21" s="115">
        <v>105</v>
      </c>
      <c r="J21" s="116">
        <v>25.735294117647058</v>
      </c>
    </row>
    <row r="22" spans="1:15" s="110" customFormat="1" ht="24.95" customHeight="1" x14ac:dyDescent="0.2">
      <c r="A22" s="201" t="s">
        <v>152</v>
      </c>
      <c r="B22" s="199" t="s">
        <v>153</v>
      </c>
      <c r="C22" s="113">
        <v>1.5974440894568691</v>
      </c>
      <c r="D22" s="115">
        <v>120</v>
      </c>
      <c r="E22" s="114">
        <v>82</v>
      </c>
      <c r="F22" s="114">
        <v>95</v>
      </c>
      <c r="G22" s="114">
        <v>114</v>
      </c>
      <c r="H22" s="140">
        <v>133</v>
      </c>
      <c r="I22" s="115">
        <v>-13</v>
      </c>
      <c r="J22" s="116">
        <v>-9.7744360902255636</v>
      </c>
    </row>
    <row r="23" spans="1:15" s="110" customFormat="1" ht="24.95" customHeight="1" x14ac:dyDescent="0.2">
      <c r="A23" s="193" t="s">
        <v>154</v>
      </c>
      <c r="B23" s="199" t="s">
        <v>155</v>
      </c>
      <c r="C23" s="113">
        <v>1.051650692225772</v>
      </c>
      <c r="D23" s="115">
        <v>79</v>
      </c>
      <c r="E23" s="114">
        <v>88</v>
      </c>
      <c r="F23" s="114">
        <v>47</v>
      </c>
      <c r="G23" s="114">
        <v>67</v>
      </c>
      <c r="H23" s="140">
        <v>75</v>
      </c>
      <c r="I23" s="115">
        <v>4</v>
      </c>
      <c r="J23" s="116">
        <v>5.333333333333333</v>
      </c>
    </row>
    <row r="24" spans="1:15" s="110" customFormat="1" ht="24.95" customHeight="1" x14ac:dyDescent="0.2">
      <c r="A24" s="193" t="s">
        <v>156</v>
      </c>
      <c r="B24" s="199" t="s">
        <v>221</v>
      </c>
      <c r="C24" s="113">
        <v>6.4030883919062829</v>
      </c>
      <c r="D24" s="115">
        <v>481</v>
      </c>
      <c r="E24" s="114">
        <v>395</v>
      </c>
      <c r="F24" s="114">
        <v>385</v>
      </c>
      <c r="G24" s="114">
        <v>409</v>
      </c>
      <c r="H24" s="140">
        <v>419</v>
      </c>
      <c r="I24" s="115">
        <v>62</v>
      </c>
      <c r="J24" s="116">
        <v>14.797136038186158</v>
      </c>
    </row>
    <row r="25" spans="1:15" s="110" customFormat="1" ht="24.95" customHeight="1" x14ac:dyDescent="0.2">
      <c r="A25" s="193" t="s">
        <v>222</v>
      </c>
      <c r="B25" s="204" t="s">
        <v>159</v>
      </c>
      <c r="C25" s="113">
        <v>4.1134185303514377</v>
      </c>
      <c r="D25" s="115">
        <v>309</v>
      </c>
      <c r="E25" s="114">
        <v>365</v>
      </c>
      <c r="F25" s="114">
        <v>339</v>
      </c>
      <c r="G25" s="114">
        <v>288</v>
      </c>
      <c r="H25" s="140">
        <v>354</v>
      </c>
      <c r="I25" s="115">
        <v>-45</v>
      </c>
      <c r="J25" s="116">
        <v>-12.711864406779661</v>
      </c>
    </row>
    <row r="26" spans="1:15" s="110" customFormat="1" ht="24.95" customHeight="1" x14ac:dyDescent="0.2">
      <c r="A26" s="201">
        <v>782.78300000000002</v>
      </c>
      <c r="B26" s="203" t="s">
        <v>160</v>
      </c>
      <c r="C26" s="113">
        <v>12.313631522896699</v>
      </c>
      <c r="D26" s="115">
        <v>925</v>
      </c>
      <c r="E26" s="114">
        <v>994</v>
      </c>
      <c r="F26" s="114">
        <v>861</v>
      </c>
      <c r="G26" s="114">
        <v>924</v>
      </c>
      <c r="H26" s="140">
        <v>861</v>
      </c>
      <c r="I26" s="115">
        <v>64</v>
      </c>
      <c r="J26" s="116">
        <v>7.4332171893147505</v>
      </c>
    </row>
    <row r="27" spans="1:15" s="110" customFormat="1" ht="24.95" customHeight="1" x14ac:dyDescent="0.2">
      <c r="A27" s="193" t="s">
        <v>161</v>
      </c>
      <c r="B27" s="199" t="s">
        <v>162</v>
      </c>
      <c r="C27" s="113">
        <v>2.3296059637912672</v>
      </c>
      <c r="D27" s="115">
        <v>175</v>
      </c>
      <c r="E27" s="114">
        <v>112</v>
      </c>
      <c r="F27" s="114">
        <v>182</v>
      </c>
      <c r="G27" s="114">
        <v>124</v>
      </c>
      <c r="H27" s="140">
        <v>151</v>
      </c>
      <c r="I27" s="115">
        <v>24</v>
      </c>
      <c r="J27" s="116">
        <v>15.894039735099337</v>
      </c>
    </row>
    <row r="28" spans="1:15" s="110" customFormat="1" ht="24.95" customHeight="1" x14ac:dyDescent="0.2">
      <c r="A28" s="193" t="s">
        <v>163</v>
      </c>
      <c r="B28" s="199" t="s">
        <v>164</v>
      </c>
      <c r="C28" s="113">
        <v>2.4760383386581468</v>
      </c>
      <c r="D28" s="115">
        <v>186</v>
      </c>
      <c r="E28" s="114">
        <v>136</v>
      </c>
      <c r="F28" s="114">
        <v>243</v>
      </c>
      <c r="G28" s="114">
        <v>179</v>
      </c>
      <c r="H28" s="140">
        <v>174</v>
      </c>
      <c r="I28" s="115">
        <v>12</v>
      </c>
      <c r="J28" s="116">
        <v>6.8965517241379306</v>
      </c>
    </row>
    <row r="29" spans="1:15" s="110" customFormat="1" ht="24.95" customHeight="1" x14ac:dyDescent="0.2">
      <c r="A29" s="193">
        <v>86</v>
      </c>
      <c r="B29" s="199" t="s">
        <v>165</v>
      </c>
      <c r="C29" s="113">
        <v>5.5511182108626196</v>
      </c>
      <c r="D29" s="115">
        <v>417</v>
      </c>
      <c r="E29" s="114">
        <v>283</v>
      </c>
      <c r="F29" s="114">
        <v>419</v>
      </c>
      <c r="G29" s="114">
        <v>342</v>
      </c>
      <c r="H29" s="140">
        <v>405</v>
      </c>
      <c r="I29" s="115">
        <v>12</v>
      </c>
      <c r="J29" s="116">
        <v>2.9629629629629628</v>
      </c>
    </row>
    <row r="30" spans="1:15" s="110" customFormat="1" ht="24.95" customHeight="1" x14ac:dyDescent="0.2">
      <c r="A30" s="193">
        <v>87.88</v>
      </c>
      <c r="B30" s="204" t="s">
        <v>166</v>
      </c>
      <c r="C30" s="113">
        <v>6.4696485623003195</v>
      </c>
      <c r="D30" s="115">
        <v>486</v>
      </c>
      <c r="E30" s="114">
        <v>465</v>
      </c>
      <c r="F30" s="114">
        <v>578</v>
      </c>
      <c r="G30" s="114">
        <v>366</v>
      </c>
      <c r="H30" s="140">
        <v>438</v>
      </c>
      <c r="I30" s="115">
        <v>48</v>
      </c>
      <c r="J30" s="116">
        <v>10.95890410958904</v>
      </c>
    </row>
    <row r="31" spans="1:15" s="110" customFormat="1" ht="24.95" customHeight="1" x14ac:dyDescent="0.2">
      <c r="A31" s="193" t="s">
        <v>167</v>
      </c>
      <c r="B31" s="199" t="s">
        <v>168</v>
      </c>
      <c r="C31" s="113">
        <v>3.0750798722044728</v>
      </c>
      <c r="D31" s="115">
        <v>231</v>
      </c>
      <c r="E31" s="114">
        <v>193</v>
      </c>
      <c r="F31" s="114">
        <v>355</v>
      </c>
      <c r="G31" s="114">
        <v>158</v>
      </c>
      <c r="H31" s="140">
        <v>249</v>
      </c>
      <c r="I31" s="115">
        <v>-18</v>
      </c>
      <c r="J31" s="116">
        <v>-7.2289156626506026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0.42598509052183176</v>
      </c>
      <c r="D34" s="115">
        <v>32</v>
      </c>
      <c r="E34" s="114">
        <v>38</v>
      </c>
      <c r="F34" s="114">
        <v>56</v>
      </c>
      <c r="G34" s="114">
        <v>32</v>
      </c>
      <c r="H34" s="140">
        <v>50</v>
      </c>
      <c r="I34" s="115">
        <v>-18</v>
      </c>
      <c r="J34" s="116">
        <v>-36</v>
      </c>
    </row>
    <row r="35" spans="1:10" s="110" customFormat="1" ht="24.95" customHeight="1" x14ac:dyDescent="0.2">
      <c r="A35" s="292" t="s">
        <v>171</v>
      </c>
      <c r="B35" s="293" t="s">
        <v>172</v>
      </c>
      <c r="C35" s="113">
        <v>26.264643237486688</v>
      </c>
      <c r="D35" s="115">
        <v>1973</v>
      </c>
      <c r="E35" s="114">
        <v>1390</v>
      </c>
      <c r="F35" s="114">
        <v>1484</v>
      </c>
      <c r="G35" s="114">
        <v>1289</v>
      </c>
      <c r="H35" s="140">
        <v>1860</v>
      </c>
      <c r="I35" s="115">
        <v>113</v>
      </c>
      <c r="J35" s="116">
        <v>6.075268817204301</v>
      </c>
    </row>
    <row r="36" spans="1:10" s="110" customFormat="1" ht="24.95" customHeight="1" x14ac:dyDescent="0.2">
      <c r="A36" s="294" t="s">
        <v>173</v>
      </c>
      <c r="B36" s="295" t="s">
        <v>174</v>
      </c>
      <c r="C36" s="125">
        <v>73.309371671991485</v>
      </c>
      <c r="D36" s="143">
        <v>5507</v>
      </c>
      <c r="E36" s="144">
        <v>5127</v>
      </c>
      <c r="F36" s="144">
        <v>5457</v>
      </c>
      <c r="G36" s="144">
        <v>5108</v>
      </c>
      <c r="H36" s="145">
        <v>5246</v>
      </c>
      <c r="I36" s="143">
        <v>261</v>
      </c>
      <c r="J36" s="146">
        <v>4.9752192146397256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7512</v>
      </c>
      <c r="F11" s="264">
        <v>6555</v>
      </c>
      <c r="G11" s="264">
        <v>6997</v>
      </c>
      <c r="H11" s="264">
        <v>6429</v>
      </c>
      <c r="I11" s="265">
        <v>7156</v>
      </c>
      <c r="J11" s="263">
        <v>356</v>
      </c>
      <c r="K11" s="266">
        <v>4.9748462828395752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23.442492012779553</v>
      </c>
      <c r="E13" s="115">
        <v>1761</v>
      </c>
      <c r="F13" s="114">
        <v>2065</v>
      </c>
      <c r="G13" s="114">
        <v>1913</v>
      </c>
      <c r="H13" s="114">
        <v>1655</v>
      </c>
      <c r="I13" s="140">
        <v>1648</v>
      </c>
      <c r="J13" s="115">
        <v>113</v>
      </c>
      <c r="K13" s="116">
        <v>6.8567961165048548</v>
      </c>
    </row>
    <row r="14" spans="1:17" ht="15.95" customHeight="1" x14ac:dyDescent="0.2">
      <c r="A14" s="306" t="s">
        <v>230</v>
      </c>
      <c r="B14" s="307"/>
      <c r="C14" s="308"/>
      <c r="D14" s="113">
        <v>58.146964856230035</v>
      </c>
      <c r="E14" s="115">
        <v>4368</v>
      </c>
      <c r="F14" s="114">
        <v>3538</v>
      </c>
      <c r="G14" s="114">
        <v>3967</v>
      </c>
      <c r="H14" s="114">
        <v>3712</v>
      </c>
      <c r="I14" s="140">
        <v>4160</v>
      </c>
      <c r="J14" s="115">
        <v>208</v>
      </c>
      <c r="K14" s="116">
        <v>5</v>
      </c>
    </row>
    <row r="15" spans="1:17" ht="15.95" customHeight="1" x14ac:dyDescent="0.2">
      <c r="A15" s="306" t="s">
        <v>231</v>
      </c>
      <c r="B15" s="307"/>
      <c r="C15" s="308"/>
      <c r="D15" s="113">
        <v>9.4382321618743337</v>
      </c>
      <c r="E15" s="115">
        <v>709</v>
      </c>
      <c r="F15" s="114">
        <v>535</v>
      </c>
      <c r="G15" s="114">
        <v>549</v>
      </c>
      <c r="H15" s="114">
        <v>516</v>
      </c>
      <c r="I15" s="140">
        <v>672</v>
      </c>
      <c r="J15" s="115">
        <v>37</v>
      </c>
      <c r="K15" s="116">
        <v>5.5059523809523814</v>
      </c>
    </row>
    <row r="16" spans="1:17" ht="15.95" customHeight="1" x14ac:dyDescent="0.2">
      <c r="A16" s="306" t="s">
        <v>232</v>
      </c>
      <c r="B16" s="307"/>
      <c r="C16" s="308"/>
      <c r="D16" s="113">
        <v>8.7992545260915875</v>
      </c>
      <c r="E16" s="115">
        <v>661</v>
      </c>
      <c r="F16" s="114">
        <v>407</v>
      </c>
      <c r="G16" s="114">
        <v>552</v>
      </c>
      <c r="H16" s="114">
        <v>538</v>
      </c>
      <c r="I16" s="140">
        <v>665</v>
      </c>
      <c r="J16" s="115">
        <v>-4</v>
      </c>
      <c r="K16" s="116">
        <v>-0.60150375939849621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0.45260915867944623</v>
      </c>
      <c r="E18" s="115">
        <v>34</v>
      </c>
      <c r="F18" s="114">
        <v>57</v>
      </c>
      <c r="G18" s="114">
        <v>60</v>
      </c>
      <c r="H18" s="114">
        <v>41</v>
      </c>
      <c r="I18" s="140">
        <v>39</v>
      </c>
      <c r="J18" s="115">
        <v>-5</v>
      </c>
      <c r="K18" s="116">
        <v>-12.820512820512821</v>
      </c>
    </row>
    <row r="19" spans="1:11" ht="14.1" customHeight="1" x14ac:dyDescent="0.2">
      <c r="A19" s="306" t="s">
        <v>235</v>
      </c>
      <c r="B19" s="307" t="s">
        <v>236</v>
      </c>
      <c r="C19" s="308"/>
      <c r="D19" s="113">
        <v>0.29286474973375931</v>
      </c>
      <c r="E19" s="115">
        <v>22</v>
      </c>
      <c r="F19" s="114">
        <v>41</v>
      </c>
      <c r="G19" s="114">
        <v>49</v>
      </c>
      <c r="H19" s="114">
        <v>16</v>
      </c>
      <c r="I19" s="140">
        <v>20</v>
      </c>
      <c r="J19" s="115">
        <v>2</v>
      </c>
      <c r="K19" s="116">
        <v>10</v>
      </c>
    </row>
    <row r="20" spans="1:11" ht="14.1" customHeight="1" x14ac:dyDescent="0.2">
      <c r="A20" s="306">
        <v>12</v>
      </c>
      <c r="B20" s="307" t="s">
        <v>237</v>
      </c>
      <c r="C20" s="308"/>
      <c r="D20" s="113">
        <v>0.95846645367412142</v>
      </c>
      <c r="E20" s="115">
        <v>72</v>
      </c>
      <c r="F20" s="114">
        <v>94</v>
      </c>
      <c r="G20" s="114">
        <v>86</v>
      </c>
      <c r="H20" s="114">
        <v>138</v>
      </c>
      <c r="I20" s="140">
        <v>93</v>
      </c>
      <c r="J20" s="115">
        <v>-21</v>
      </c>
      <c r="K20" s="116">
        <v>-22.580645161290324</v>
      </c>
    </row>
    <row r="21" spans="1:11" ht="14.1" customHeight="1" x14ac:dyDescent="0.2">
      <c r="A21" s="306">
        <v>21</v>
      </c>
      <c r="B21" s="307" t="s">
        <v>238</v>
      </c>
      <c r="C21" s="308"/>
      <c r="D21" s="113">
        <v>0.17305644302449413</v>
      </c>
      <c r="E21" s="115">
        <v>13</v>
      </c>
      <c r="F21" s="114">
        <v>29</v>
      </c>
      <c r="G21" s="114">
        <v>27</v>
      </c>
      <c r="H21" s="114">
        <v>17</v>
      </c>
      <c r="I21" s="140">
        <v>34</v>
      </c>
      <c r="J21" s="115">
        <v>-21</v>
      </c>
      <c r="K21" s="116">
        <v>-61.764705882352942</v>
      </c>
    </row>
    <row r="22" spans="1:11" ht="14.1" customHeight="1" x14ac:dyDescent="0.2">
      <c r="A22" s="306">
        <v>22</v>
      </c>
      <c r="B22" s="307" t="s">
        <v>239</v>
      </c>
      <c r="C22" s="308"/>
      <c r="D22" s="113">
        <v>2.8088391906283281</v>
      </c>
      <c r="E22" s="115">
        <v>211</v>
      </c>
      <c r="F22" s="114">
        <v>219</v>
      </c>
      <c r="G22" s="114">
        <v>234</v>
      </c>
      <c r="H22" s="114">
        <v>194</v>
      </c>
      <c r="I22" s="140">
        <v>180</v>
      </c>
      <c r="J22" s="115">
        <v>31</v>
      </c>
      <c r="K22" s="116">
        <v>17.222222222222221</v>
      </c>
    </row>
    <row r="23" spans="1:11" ht="14.1" customHeight="1" x14ac:dyDescent="0.2">
      <c r="A23" s="306">
        <v>23</v>
      </c>
      <c r="B23" s="307" t="s">
        <v>240</v>
      </c>
      <c r="C23" s="308"/>
      <c r="D23" s="113">
        <v>0.67891373801916932</v>
      </c>
      <c r="E23" s="115">
        <v>51</v>
      </c>
      <c r="F23" s="114">
        <v>57</v>
      </c>
      <c r="G23" s="114">
        <v>61</v>
      </c>
      <c r="H23" s="114">
        <v>56</v>
      </c>
      <c r="I23" s="140">
        <v>49</v>
      </c>
      <c r="J23" s="115">
        <v>2</v>
      </c>
      <c r="K23" s="116">
        <v>4.0816326530612246</v>
      </c>
    </row>
    <row r="24" spans="1:11" ht="14.1" customHeight="1" x14ac:dyDescent="0.2">
      <c r="A24" s="306">
        <v>24</v>
      </c>
      <c r="B24" s="307" t="s">
        <v>241</v>
      </c>
      <c r="C24" s="308"/>
      <c r="D24" s="113">
        <v>4.2731629392971247</v>
      </c>
      <c r="E24" s="115">
        <v>321</v>
      </c>
      <c r="F24" s="114">
        <v>290</v>
      </c>
      <c r="G24" s="114">
        <v>265</v>
      </c>
      <c r="H24" s="114">
        <v>231</v>
      </c>
      <c r="I24" s="140">
        <v>262</v>
      </c>
      <c r="J24" s="115">
        <v>59</v>
      </c>
      <c r="K24" s="116">
        <v>22.519083969465647</v>
      </c>
    </row>
    <row r="25" spans="1:11" ht="14.1" customHeight="1" x14ac:dyDescent="0.2">
      <c r="A25" s="306">
        <v>25</v>
      </c>
      <c r="B25" s="307" t="s">
        <v>242</v>
      </c>
      <c r="C25" s="308"/>
      <c r="D25" s="113">
        <v>6.6560170394036211</v>
      </c>
      <c r="E25" s="115">
        <v>500</v>
      </c>
      <c r="F25" s="114">
        <v>283</v>
      </c>
      <c r="G25" s="114">
        <v>303</v>
      </c>
      <c r="H25" s="114">
        <v>285</v>
      </c>
      <c r="I25" s="140">
        <v>486</v>
      </c>
      <c r="J25" s="115">
        <v>14</v>
      </c>
      <c r="K25" s="116">
        <v>2.880658436213992</v>
      </c>
    </row>
    <row r="26" spans="1:11" ht="14.1" customHeight="1" x14ac:dyDescent="0.2">
      <c r="A26" s="306">
        <v>26</v>
      </c>
      <c r="B26" s="307" t="s">
        <v>243</v>
      </c>
      <c r="C26" s="308"/>
      <c r="D26" s="113">
        <v>3.2348242811501597</v>
      </c>
      <c r="E26" s="115">
        <v>243</v>
      </c>
      <c r="F26" s="114">
        <v>149</v>
      </c>
      <c r="G26" s="114">
        <v>204</v>
      </c>
      <c r="H26" s="114">
        <v>221</v>
      </c>
      <c r="I26" s="140">
        <v>265</v>
      </c>
      <c r="J26" s="115">
        <v>-22</v>
      </c>
      <c r="K26" s="116">
        <v>-8.3018867924528301</v>
      </c>
    </row>
    <row r="27" spans="1:11" ht="14.1" customHeight="1" x14ac:dyDescent="0.2">
      <c r="A27" s="306">
        <v>27</v>
      </c>
      <c r="B27" s="307" t="s">
        <v>244</v>
      </c>
      <c r="C27" s="308"/>
      <c r="D27" s="113">
        <v>3.6741214057507987</v>
      </c>
      <c r="E27" s="115">
        <v>276</v>
      </c>
      <c r="F27" s="114">
        <v>145</v>
      </c>
      <c r="G27" s="114">
        <v>144</v>
      </c>
      <c r="H27" s="114">
        <v>134</v>
      </c>
      <c r="I27" s="140">
        <v>188</v>
      </c>
      <c r="J27" s="115">
        <v>88</v>
      </c>
      <c r="K27" s="116">
        <v>46.808510638297875</v>
      </c>
    </row>
    <row r="28" spans="1:11" ht="14.1" customHeight="1" x14ac:dyDescent="0.2">
      <c r="A28" s="306">
        <v>28</v>
      </c>
      <c r="B28" s="307" t="s">
        <v>245</v>
      </c>
      <c r="C28" s="308"/>
      <c r="D28" s="113">
        <v>0.5591054313099042</v>
      </c>
      <c r="E28" s="115">
        <v>42</v>
      </c>
      <c r="F28" s="114">
        <v>40</v>
      </c>
      <c r="G28" s="114">
        <v>48</v>
      </c>
      <c r="H28" s="114">
        <v>40</v>
      </c>
      <c r="I28" s="140">
        <v>53</v>
      </c>
      <c r="J28" s="115">
        <v>-11</v>
      </c>
      <c r="K28" s="116">
        <v>-20.754716981132077</v>
      </c>
    </row>
    <row r="29" spans="1:11" ht="14.1" customHeight="1" x14ac:dyDescent="0.2">
      <c r="A29" s="306">
        <v>29</v>
      </c>
      <c r="B29" s="307" t="s">
        <v>246</v>
      </c>
      <c r="C29" s="308"/>
      <c r="D29" s="113">
        <v>4.206602768903088</v>
      </c>
      <c r="E29" s="115">
        <v>316</v>
      </c>
      <c r="F29" s="114">
        <v>246</v>
      </c>
      <c r="G29" s="114">
        <v>257</v>
      </c>
      <c r="H29" s="114">
        <v>247</v>
      </c>
      <c r="I29" s="140">
        <v>250</v>
      </c>
      <c r="J29" s="115">
        <v>66</v>
      </c>
      <c r="K29" s="116">
        <v>26.4</v>
      </c>
    </row>
    <row r="30" spans="1:11" ht="14.1" customHeight="1" x14ac:dyDescent="0.2">
      <c r="A30" s="306" t="s">
        <v>247</v>
      </c>
      <c r="B30" s="307" t="s">
        <v>248</v>
      </c>
      <c r="C30" s="308"/>
      <c r="D30" s="113" t="s">
        <v>513</v>
      </c>
      <c r="E30" s="115" t="s">
        <v>513</v>
      </c>
      <c r="F30" s="114" t="s">
        <v>513</v>
      </c>
      <c r="G30" s="114">
        <v>75</v>
      </c>
      <c r="H30" s="114">
        <v>69</v>
      </c>
      <c r="I30" s="140" t="s">
        <v>513</v>
      </c>
      <c r="J30" s="115" t="s">
        <v>513</v>
      </c>
      <c r="K30" s="116" t="s">
        <v>513</v>
      </c>
    </row>
    <row r="31" spans="1:11" ht="14.1" customHeight="1" x14ac:dyDescent="0.2">
      <c r="A31" s="306" t="s">
        <v>249</v>
      </c>
      <c r="B31" s="307" t="s">
        <v>250</v>
      </c>
      <c r="C31" s="308"/>
      <c r="D31" s="113">
        <v>2.9685835995740151</v>
      </c>
      <c r="E31" s="115">
        <v>223</v>
      </c>
      <c r="F31" s="114">
        <v>175</v>
      </c>
      <c r="G31" s="114">
        <v>178</v>
      </c>
      <c r="H31" s="114">
        <v>178</v>
      </c>
      <c r="I31" s="140">
        <v>183</v>
      </c>
      <c r="J31" s="115">
        <v>40</v>
      </c>
      <c r="K31" s="116">
        <v>21.857923497267759</v>
      </c>
    </row>
    <row r="32" spans="1:11" ht="14.1" customHeight="1" x14ac:dyDescent="0.2">
      <c r="A32" s="306">
        <v>31</v>
      </c>
      <c r="B32" s="307" t="s">
        <v>251</v>
      </c>
      <c r="C32" s="308"/>
      <c r="D32" s="113">
        <v>0.47923322683706071</v>
      </c>
      <c r="E32" s="115">
        <v>36</v>
      </c>
      <c r="F32" s="114">
        <v>24</v>
      </c>
      <c r="G32" s="114">
        <v>34</v>
      </c>
      <c r="H32" s="114">
        <v>39</v>
      </c>
      <c r="I32" s="140">
        <v>39</v>
      </c>
      <c r="J32" s="115">
        <v>-3</v>
      </c>
      <c r="K32" s="116">
        <v>-7.6923076923076925</v>
      </c>
    </row>
    <row r="33" spans="1:11" ht="14.1" customHeight="1" x14ac:dyDescent="0.2">
      <c r="A33" s="306">
        <v>32</v>
      </c>
      <c r="B33" s="307" t="s">
        <v>252</v>
      </c>
      <c r="C33" s="308"/>
      <c r="D33" s="113">
        <v>1.8370607028753994</v>
      </c>
      <c r="E33" s="115">
        <v>138</v>
      </c>
      <c r="F33" s="114">
        <v>148</v>
      </c>
      <c r="G33" s="114">
        <v>186</v>
      </c>
      <c r="H33" s="114">
        <v>106</v>
      </c>
      <c r="I33" s="140">
        <v>117</v>
      </c>
      <c r="J33" s="115">
        <v>21</v>
      </c>
      <c r="K33" s="116">
        <v>17.948717948717949</v>
      </c>
    </row>
    <row r="34" spans="1:11" ht="14.1" customHeight="1" x14ac:dyDescent="0.2">
      <c r="A34" s="306">
        <v>33</v>
      </c>
      <c r="B34" s="307" t="s">
        <v>253</v>
      </c>
      <c r="C34" s="308"/>
      <c r="D34" s="113">
        <v>2.9286474973375931</v>
      </c>
      <c r="E34" s="115">
        <v>220</v>
      </c>
      <c r="F34" s="114">
        <v>209</v>
      </c>
      <c r="G34" s="114">
        <v>169</v>
      </c>
      <c r="H34" s="114">
        <v>150</v>
      </c>
      <c r="I34" s="140">
        <v>184</v>
      </c>
      <c r="J34" s="115">
        <v>36</v>
      </c>
      <c r="K34" s="116">
        <v>19.565217391304348</v>
      </c>
    </row>
    <row r="35" spans="1:11" ht="14.1" customHeight="1" x14ac:dyDescent="0.2">
      <c r="A35" s="306">
        <v>34</v>
      </c>
      <c r="B35" s="307" t="s">
        <v>254</v>
      </c>
      <c r="C35" s="308"/>
      <c r="D35" s="113">
        <v>2.2364217252396168</v>
      </c>
      <c r="E35" s="115">
        <v>168</v>
      </c>
      <c r="F35" s="114">
        <v>119</v>
      </c>
      <c r="G35" s="114">
        <v>113</v>
      </c>
      <c r="H35" s="114">
        <v>120</v>
      </c>
      <c r="I35" s="140">
        <v>152</v>
      </c>
      <c r="J35" s="115">
        <v>16</v>
      </c>
      <c r="K35" s="116">
        <v>10.526315789473685</v>
      </c>
    </row>
    <row r="36" spans="1:11" ht="14.1" customHeight="1" x14ac:dyDescent="0.2">
      <c r="A36" s="306">
        <v>41</v>
      </c>
      <c r="B36" s="307" t="s">
        <v>255</v>
      </c>
      <c r="C36" s="308"/>
      <c r="D36" s="113">
        <v>0.31948881789137379</v>
      </c>
      <c r="E36" s="115">
        <v>24</v>
      </c>
      <c r="F36" s="114">
        <v>27</v>
      </c>
      <c r="G36" s="114">
        <v>22</v>
      </c>
      <c r="H36" s="114">
        <v>20</v>
      </c>
      <c r="I36" s="140">
        <v>28</v>
      </c>
      <c r="J36" s="115">
        <v>-4</v>
      </c>
      <c r="K36" s="116">
        <v>-14.285714285714286</v>
      </c>
    </row>
    <row r="37" spans="1:11" ht="14.1" customHeight="1" x14ac:dyDescent="0.2">
      <c r="A37" s="306">
        <v>42</v>
      </c>
      <c r="B37" s="307" t="s">
        <v>256</v>
      </c>
      <c r="C37" s="308"/>
      <c r="D37" s="113" t="s">
        <v>513</v>
      </c>
      <c r="E37" s="115" t="s">
        <v>513</v>
      </c>
      <c r="F37" s="114" t="s">
        <v>513</v>
      </c>
      <c r="G37" s="114" t="s">
        <v>513</v>
      </c>
      <c r="H37" s="114" t="s">
        <v>513</v>
      </c>
      <c r="I37" s="140">
        <v>9</v>
      </c>
      <c r="J37" s="115" t="s">
        <v>513</v>
      </c>
      <c r="K37" s="116" t="s">
        <v>513</v>
      </c>
    </row>
    <row r="38" spans="1:11" ht="14.1" customHeight="1" x14ac:dyDescent="0.2">
      <c r="A38" s="306">
        <v>43</v>
      </c>
      <c r="B38" s="307" t="s">
        <v>257</v>
      </c>
      <c r="C38" s="308"/>
      <c r="D38" s="113">
        <v>1.1182108626198084</v>
      </c>
      <c r="E38" s="115">
        <v>84</v>
      </c>
      <c r="F38" s="114">
        <v>63</v>
      </c>
      <c r="G38" s="114">
        <v>73</v>
      </c>
      <c r="H38" s="114">
        <v>93</v>
      </c>
      <c r="I38" s="140">
        <v>132</v>
      </c>
      <c r="J38" s="115">
        <v>-48</v>
      </c>
      <c r="K38" s="116">
        <v>-36.363636363636367</v>
      </c>
    </row>
    <row r="39" spans="1:11" ht="14.1" customHeight="1" x14ac:dyDescent="0.2">
      <c r="A39" s="306">
        <v>51</v>
      </c>
      <c r="B39" s="307" t="s">
        <v>258</v>
      </c>
      <c r="C39" s="308"/>
      <c r="D39" s="113">
        <v>10.303514376996805</v>
      </c>
      <c r="E39" s="115">
        <v>774</v>
      </c>
      <c r="F39" s="114">
        <v>897</v>
      </c>
      <c r="G39" s="114">
        <v>631</v>
      </c>
      <c r="H39" s="114">
        <v>679</v>
      </c>
      <c r="I39" s="140">
        <v>610</v>
      </c>
      <c r="J39" s="115">
        <v>164</v>
      </c>
      <c r="K39" s="116">
        <v>26.885245901639344</v>
      </c>
    </row>
    <row r="40" spans="1:11" ht="14.1" customHeight="1" x14ac:dyDescent="0.2">
      <c r="A40" s="306" t="s">
        <v>259</v>
      </c>
      <c r="B40" s="307" t="s">
        <v>260</v>
      </c>
      <c r="C40" s="308"/>
      <c r="D40" s="113">
        <v>9.4515441959531419</v>
      </c>
      <c r="E40" s="115">
        <v>710</v>
      </c>
      <c r="F40" s="114">
        <v>862</v>
      </c>
      <c r="G40" s="114">
        <v>584</v>
      </c>
      <c r="H40" s="114">
        <v>627</v>
      </c>
      <c r="I40" s="140">
        <v>550</v>
      </c>
      <c r="J40" s="115">
        <v>160</v>
      </c>
      <c r="K40" s="116">
        <v>29.09090909090909</v>
      </c>
    </row>
    <row r="41" spans="1:11" ht="14.1" customHeight="1" x14ac:dyDescent="0.2">
      <c r="A41" s="306"/>
      <c r="B41" s="307" t="s">
        <v>261</v>
      </c>
      <c r="C41" s="308"/>
      <c r="D41" s="113">
        <v>7.4680511182108624</v>
      </c>
      <c r="E41" s="115">
        <v>561</v>
      </c>
      <c r="F41" s="114">
        <v>675</v>
      </c>
      <c r="G41" s="114">
        <v>483</v>
      </c>
      <c r="H41" s="114">
        <v>520</v>
      </c>
      <c r="I41" s="140">
        <v>421</v>
      </c>
      <c r="J41" s="115">
        <v>140</v>
      </c>
      <c r="K41" s="116">
        <v>33.2541567695962</v>
      </c>
    </row>
    <row r="42" spans="1:11" ht="14.1" customHeight="1" x14ac:dyDescent="0.2">
      <c r="A42" s="306">
        <v>52</v>
      </c>
      <c r="B42" s="307" t="s">
        <v>262</v>
      </c>
      <c r="C42" s="308"/>
      <c r="D42" s="113">
        <v>4.7923322683706067</v>
      </c>
      <c r="E42" s="115">
        <v>360</v>
      </c>
      <c r="F42" s="114">
        <v>365</v>
      </c>
      <c r="G42" s="114">
        <v>342</v>
      </c>
      <c r="H42" s="114">
        <v>312</v>
      </c>
      <c r="I42" s="140">
        <v>463</v>
      </c>
      <c r="J42" s="115">
        <v>-103</v>
      </c>
      <c r="K42" s="116">
        <v>-22.246220302375811</v>
      </c>
    </row>
    <row r="43" spans="1:11" ht="14.1" customHeight="1" x14ac:dyDescent="0.2">
      <c r="A43" s="306" t="s">
        <v>263</v>
      </c>
      <c r="B43" s="307" t="s">
        <v>264</v>
      </c>
      <c r="C43" s="308"/>
      <c r="D43" s="113">
        <v>3.8604898828540999</v>
      </c>
      <c r="E43" s="115">
        <v>290</v>
      </c>
      <c r="F43" s="114">
        <v>310</v>
      </c>
      <c r="G43" s="114">
        <v>267</v>
      </c>
      <c r="H43" s="114">
        <v>253</v>
      </c>
      <c r="I43" s="140">
        <v>332</v>
      </c>
      <c r="J43" s="115">
        <v>-42</v>
      </c>
      <c r="K43" s="116">
        <v>-12.650602409638553</v>
      </c>
    </row>
    <row r="44" spans="1:11" ht="14.1" customHeight="1" x14ac:dyDescent="0.2">
      <c r="A44" s="306">
        <v>53</v>
      </c>
      <c r="B44" s="307" t="s">
        <v>265</v>
      </c>
      <c r="C44" s="308"/>
      <c r="D44" s="113">
        <v>0.94515441959531421</v>
      </c>
      <c r="E44" s="115">
        <v>71</v>
      </c>
      <c r="F44" s="114">
        <v>69</v>
      </c>
      <c r="G44" s="114">
        <v>53</v>
      </c>
      <c r="H44" s="114">
        <v>57</v>
      </c>
      <c r="I44" s="140">
        <v>87</v>
      </c>
      <c r="J44" s="115">
        <v>-16</v>
      </c>
      <c r="K44" s="116">
        <v>-18.390804597701148</v>
      </c>
    </row>
    <row r="45" spans="1:11" ht="14.1" customHeight="1" x14ac:dyDescent="0.2">
      <c r="A45" s="306" t="s">
        <v>266</v>
      </c>
      <c r="B45" s="307" t="s">
        <v>267</v>
      </c>
      <c r="C45" s="308"/>
      <c r="D45" s="113">
        <v>0.93184238551650689</v>
      </c>
      <c r="E45" s="115">
        <v>70</v>
      </c>
      <c r="F45" s="114">
        <v>65</v>
      </c>
      <c r="G45" s="114">
        <v>51</v>
      </c>
      <c r="H45" s="114">
        <v>52</v>
      </c>
      <c r="I45" s="140">
        <v>81</v>
      </c>
      <c r="J45" s="115">
        <v>-11</v>
      </c>
      <c r="K45" s="116">
        <v>-13.580246913580247</v>
      </c>
    </row>
    <row r="46" spans="1:11" ht="14.1" customHeight="1" x14ac:dyDescent="0.2">
      <c r="A46" s="306">
        <v>54</v>
      </c>
      <c r="B46" s="307" t="s">
        <v>268</v>
      </c>
      <c r="C46" s="308"/>
      <c r="D46" s="113">
        <v>2.422790202342918</v>
      </c>
      <c r="E46" s="115">
        <v>182</v>
      </c>
      <c r="F46" s="114">
        <v>225</v>
      </c>
      <c r="G46" s="114">
        <v>194</v>
      </c>
      <c r="H46" s="114">
        <v>191</v>
      </c>
      <c r="I46" s="140">
        <v>210</v>
      </c>
      <c r="J46" s="115">
        <v>-28</v>
      </c>
      <c r="K46" s="116">
        <v>-13.333333333333334</v>
      </c>
    </row>
    <row r="47" spans="1:11" ht="14.1" customHeight="1" x14ac:dyDescent="0.2">
      <c r="A47" s="306">
        <v>61</v>
      </c>
      <c r="B47" s="307" t="s">
        <v>269</v>
      </c>
      <c r="C47" s="308"/>
      <c r="D47" s="113">
        <v>2.582534611288605</v>
      </c>
      <c r="E47" s="115">
        <v>194</v>
      </c>
      <c r="F47" s="114">
        <v>181</v>
      </c>
      <c r="G47" s="114">
        <v>182</v>
      </c>
      <c r="H47" s="114">
        <v>215</v>
      </c>
      <c r="I47" s="140">
        <v>210</v>
      </c>
      <c r="J47" s="115">
        <v>-16</v>
      </c>
      <c r="K47" s="116">
        <v>-7.6190476190476186</v>
      </c>
    </row>
    <row r="48" spans="1:11" ht="14.1" customHeight="1" x14ac:dyDescent="0.2">
      <c r="A48" s="306">
        <v>62</v>
      </c>
      <c r="B48" s="307" t="s">
        <v>270</v>
      </c>
      <c r="C48" s="308"/>
      <c r="D48" s="113">
        <v>7.4946751863684771</v>
      </c>
      <c r="E48" s="115">
        <v>563</v>
      </c>
      <c r="F48" s="114">
        <v>496</v>
      </c>
      <c r="G48" s="114">
        <v>565</v>
      </c>
      <c r="H48" s="114">
        <v>511</v>
      </c>
      <c r="I48" s="140">
        <v>515</v>
      </c>
      <c r="J48" s="115">
        <v>48</v>
      </c>
      <c r="K48" s="116">
        <v>9.3203883495145625</v>
      </c>
    </row>
    <row r="49" spans="1:11" ht="14.1" customHeight="1" x14ac:dyDescent="0.2">
      <c r="A49" s="306">
        <v>63</v>
      </c>
      <c r="B49" s="307" t="s">
        <v>271</v>
      </c>
      <c r="C49" s="308"/>
      <c r="D49" s="113">
        <v>4.0468583599574011</v>
      </c>
      <c r="E49" s="115">
        <v>304</v>
      </c>
      <c r="F49" s="114">
        <v>323</v>
      </c>
      <c r="G49" s="114">
        <v>286</v>
      </c>
      <c r="H49" s="114">
        <v>354</v>
      </c>
      <c r="I49" s="140">
        <v>281</v>
      </c>
      <c r="J49" s="115">
        <v>23</v>
      </c>
      <c r="K49" s="116">
        <v>8.185053380782918</v>
      </c>
    </row>
    <row r="50" spans="1:11" ht="14.1" customHeight="1" x14ac:dyDescent="0.2">
      <c r="A50" s="306" t="s">
        <v>272</v>
      </c>
      <c r="B50" s="307" t="s">
        <v>273</v>
      </c>
      <c r="C50" s="308"/>
      <c r="D50" s="113">
        <v>0.99840255591054317</v>
      </c>
      <c r="E50" s="115">
        <v>75</v>
      </c>
      <c r="F50" s="114">
        <v>78</v>
      </c>
      <c r="G50" s="114">
        <v>60</v>
      </c>
      <c r="H50" s="114">
        <v>126</v>
      </c>
      <c r="I50" s="140">
        <v>65</v>
      </c>
      <c r="J50" s="115">
        <v>10</v>
      </c>
      <c r="K50" s="116">
        <v>15.384615384615385</v>
      </c>
    </row>
    <row r="51" spans="1:11" ht="14.1" customHeight="1" x14ac:dyDescent="0.2">
      <c r="A51" s="306" t="s">
        <v>274</v>
      </c>
      <c r="B51" s="307" t="s">
        <v>275</v>
      </c>
      <c r="C51" s="308"/>
      <c r="D51" s="113">
        <v>2.8753993610223643</v>
      </c>
      <c r="E51" s="115">
        <v>216</v>
      </c>
      <c r="F51" s="114">
        <v>231</v>
      </c>
      <c r="G51" s="114">
        <v>201</v>
      </c>
      <c r="H51" s="114">
        <v>212</v>
      </c>
      <c r="I51" s="140">
        <v>198</v>
      </c>
      <c r="J51" s="115">
        <v>18</v>
      </c>
      <c r="K51" s="116">
        <v>9.0909090909090917</v>
      </c>
    </row>
    <row r="52" spans="1:11" ht="14.1" customHeight="1" x14ac:dyDescent="0.2">
      <c r="A52" s="306">
        <v>71</v>
      </c>
      <c r="B52" s="307" t="s">
        <v>276</v>
      </c>
      <c r="C52" s="308"/>
      <c r="D52" s="113">
        <v>9.731096911608093</v>
      </c>
      <c r="E52" s="115">
        <v>731</v>
      </c>
      <c r="F52" s="114">
        <v>549</v>
      </c>
      <c r="G52" s="114">
        <v>640</v>
      </c>
      <c r="H52" s="114">
        <v>679</v>
      </c>
      <c r="I52" s="140">
        <v>733</v>
      </c>
      <c r="J52" s="115">
        <v>-2</v>
      </c>
      <c r="K52" s="116">
        <v>-0.27285129604365621</v>
      </c>
    </row>
    <row r="53" spans="1:11" ht="14.1" customHeight="1" x14ac:dyDescent="0.2">
      <c r="A53" s="306" t="s">
        <v>277</v>
      </c>
      <c r="B53" s="307" t="s">
        <v>278</v>
      </c>
      <c r="C53" s="308"/>
      <c r="D53" s="113">
        <v>3.5809371671991479</v>
      </c>
      <c r="E53" s="115">
        <v>269</v>
      </c>
      <c r="F53" s="114">
        <v>189</v>
      </c>
      <c r="G53" s="114">
        <v>215</v>
      </c>
      <c r="H53" s="114">
        <v>263</v>
      </c>
      <c r="I53" s="140">
        <v>272</v>
      </c>
      <c r="J53" s="115">
        <v>-3</v>
      </c>
      <c r="K53" s="116">
        <v>-1.1029411764705883</v>
      </c>
    </row>
    <row r="54" spans="1:11" ht="14.1" customHeight="1" x14ac:dyDescent="0.2">
      <c r="A54" s="306" t="s">
        <v>279</v>
      </c>
      <c r="B54" s="307" t="s">
        <v>280</v>
      </c>
      <c r="C54" s="308"/>
      <c r="D54" s="113">
        <v>5.1916932907348246</v>
      </c>
      <c r="E54" s="115">
        <v>390</v>
      </c>
      <c r="F54" s="114">
        <v>305</v>
      </c>
      <c r="G54" s="114">
        <v>380</v>
      </c>
      <c r="H54" s="114">
        <v>366</v>
      </c>
      <c r="I54" s="140">
        <v>385</v>
      </c>
      <c r="J54" s="115">
        <v>5</v>
      </c>
      <c r="K54" s="116">
        <v>1.2987012987012987</v>
      </c>
    </row>
    <row r="55" spans="1:11" ht="14.1" customHeight="1" x14ac:dyDescent="0.2">
      <c r="A55" s="306">
        <v>72</v>
      </c>
      <c r="B55" s="307" t="s">
        <v>281</v>
      </c>
      <c r="C55" s="308"/>
      <c r="D55" s="113">
        <v>1.9701810436634717</v>
      </c>
      <c r="E55" s="115">
        <v>148</v>
      </c>
      <c r="F55" s="114">
        <v>139</v>
      </c>
      <c r="G55" s="114">
        <v>103</v>
      </c>
      <c r="H55" s="114">
        <v>109</v>
      </c>
      <c r="I55" s="140">
        <v>128</v>
      </c>
      <c r="J55" s="115">
        <v>20</v>
      </c>
      <c r="K55" s="116">
        <v>15.625</v>
      </c>
    </row>
    <row r="56" spans="1:11" ht="14.1" customHeight="1" x14ac:dyDescent="0.2">
      <c r="A56" s="306" t="s">
        <v>282</v>
      </c>
      <c r="B56" s="307" t="s">
        <v>283</v>
      </c>
      <c r="C56" s="308"/>
      <c r="D56" s="113">
        <v>0.79872204472843455</v>
      </c>
      <c r="E56" s="115">
        <v>60</v>
      </c>
      <c r="F56" s="114">
        <v>78</v>
      </c>
      <c r="G56" s="114">
        <v>43</v>
      </c>
      <c r="H56" s="114">
        <v>45</v>
      </c>
      <c r="I56" s="140">
        <v>54</v>
      </c>
      <c r="J56" s="115">
        <v>6</v>
      </c>
      <c r="K56" s="116">
        <v>11.111111111111111</v>
      </c>
    </row>
    <row r="57" spans="1:11" ht="14.1" customHeight="1" x14ac:dyDescent="0.2">
      <c r="A57" s="306" t="s">
        <v>284</v>
      </c>
      <c r="B57" s="307" t="s">
        <v>285</v>
      </c>
      <c r="C57" s="308"/>
      <c r="D57" s="113">
        <v>0.78541001064962723</v>
      </c>
      <c r="E57" s="115">
        <v>59</v>
      </c>
      <c r="F57" s="114">
        <v>36</v>
      </c>
      <c r="G57" s="114">
        <v>39</v>
      </c>
      <c r="H57" s="114">
        <v>39</v>
      </c>
      <c r="I57" s="140">
        <v>56</v>
      </c>
      <c r="J57" s="115">
        <v>3</v>
      </c>
      <c r="K57" s="116">
        <v>5.3571428571428568</v>
      </c>
    </row>
    <row r="58" spans="1:11" ht="14.1" customHeight="1" x14ac:dyDescent="0.2">
      <c r="A58" s="306">
        <v>73</v>
      </c>
      <c r="B58" s="307" t="s">
        <v>286</v>
      </c>
      <c r="C58" s="308"/>
      <c r="D58" s="113">
        <v>1.4643237486687966</v>
      </c>
      <c r="E58" s="115">
        <v>110</v>
      </c>
      <c r="F58" s="114">
        <v>50</v>
      </c>
      <c r="G58" s="114">
        <v>93</v>
      </c>
      <c r="H58" s="114">
        <v>113</v>
      </c>
      <c r="I58" s="140">
        <v>89</v>
      </c>
      <c r="J58" s="115">
        <v>21</v>
      </c>
      <c r="K58" s="116">
        <v>23.59550561797753</v>
      </c>
    </row>
    <row r="59" spans="1:11" ht="14.1" customHeight="1" x14ac:dyDescent="0.2">
      <c r="A59" s="306" t="s">
        <v>287</v>
      </c>
      <c r="B59" s="307" t="s">
        <v>288</v>
      </c>
      <c r="C59" s="308"/>
      <c r="D59" s="113">
        <v>0.95846645367412142</v>
      </c>
      <c r="E59" s="115">
        <v>72</v>
      </c>
      <c r="F59" s="114">
        <v>38</v>
      </c>
      <c r="G59" s="114">
        <v>65</v>
      </c>
      <c r="H59" s="114">
        <v>73</v>
      </c>
      <c r="I59" s="140">
        <v>51</v>
      </c>
      <c r="J59" s="115">
        <v>21</v>
      </c>
      <c r="K59" s="116">
        <v>41.176470588235297</v>
      </c>
    </row>
    <row r="60" spans="1:11" ht="14.1" customHeight="1" x14ac:dyDescent="0.2">
      <c r="A60" s="306">
        <v>81</v>
      </c>
      <c r="B60" s="307" t="s">
        <v>289</v>
      </c>
      <c r="C60" s="308"/>
      <c r="D60" s="113">
        <v>5.9771033013844512</v>
      </c>
      <c r="E60" s="115">
        <v>449</v>
      </c>
      <c r="F60" s="114">
        <v>338</v>
      </c>
      <c r="G60" s="114">
        <v>467</v>
      </c>
      <c r="H60" s="114">
        <v>369</v>
      </c>
      <c r="I60" s="140">
        <v>420</v>
      </c>
      <c r="J60" s="115">
        <v>29</v>
      </c>
      <c r="K60" s="116">
        <v>6.9047619047619051</v>
      </c>
    </row>
    <row r="61" spans="1:11" ht="14.1" customHeight="1" x14ac:dyDescent="0.2">
      <c r="A61" s="306" t="s">
        <v>290</v>
      </c>
      <c r="B61" s="307" t="s">
        <v>291</v>
      </c>
      <c r="C61" s="308"/>
      <c r="D61" s="113">
        <v>1.8636847710330138</v>
      </c>
      <c r="E61" s="115">
        <v>140</v>
      </c>
      <c r="F61" s="114">
        <v>80</v>
      </c>
      <c r="G61" s="114">
        <v>155</v>
      </c>
      <c r="H61" s="114">
        <v>110</v>
      </c>
      <c r="I61" s="140">
        <v>142</v>
      </c>
      <c r="J61" s="115">
        <v>-2</v>
      </c>
      <c r="K61" s="116">
        <v>-1.408450704225352</v>
      </c>
    </row>
    <row r="62" spans="1:11" ht="14.1" customHeight="1" x14ac:dyDescent="0.2">
      <c r="A62" s="306" t="s">
        <v>292</v>
      </c>
      <c r="B62" s="307" t="s">
        <v>293</v>
      </c>
      <c r="C62" s="308"/>
      <c r="D62" s="113">
        <v>2.302981895633653</v>
      </c>
      <c r="E62" s="115">
        <v>173</v>
      </c>
      <c r="F62" s="114">
        <v>153</v>
      </c>
      <c r="G62" s="114">
        <v>173</v>
      </c>
      <c r="H62" s="114">
        <v>140</v>
      </c>
      <c r="I62" s="140">
        <v>150</v>
      </c>
      <c r="J62" s="115">
        <v>23</v>
      </c>
      <c r="K62" s="116">
        <v>15.333333333333334</v>
      </c>
    </row>
    <row r="63" spans="1:11" ht="14.1" customHeight="1" x14ac:dyDescent="0.2">
      <c r="A63" s="306"/>
      <c r="B63" s="307" t="s">
        <v>294</v>
      </c>
      <c r="C63" s="308"/>
      <c r="D63" s="113">
        <v>1.8769968051118211</v>
      </c>
      <c r="E63" s="115">
        <v>141</v>
      </c>
      <c r="F63" s="114">
        <v>119</v>
      </c>
      <c r="G63" s="114">
        <v>131</v>
      </c>
      <c r="H63" s="114">
        <v>120</v>
      </c>
      <c r="I63" s="140">
        <v>118</v>
      </c>
      <c r="J63" s="115">
        <v>23</v>
      </c>
      <c r="K63" s="116">
        <v>19.491525423728813</v>
      </c>
    </row>
    <row r="64" spans="1:11" ht="14.1" customHeight="1" x14ac:dyDescent="0.2">
      <c r="A64" s="306" t="s">
        <v>295</v>
      </c>
      <c r="B64" s="307" t="s">
        <v>296</v>
      </c>
      <c r="C64" s="308"/>
      <c r="D64" s="113">
        <v>0.89190628328008514</v>
      </c>
      <c r="E64" s="115">
        <v>67</v>
      </c>
      <c r="F64" s="114">
        <v>47</v>
      </c>
      <c r="G64" s="114">
        <v>43</v>
      </c>
      <c r="H64" s="114">
        <v>51</v>
      </c>
      <c r="I64" s="140">
        <v>47</v>
      </c>
      <c r="J64" s="115">
        <v>20</v>
      </c>
      <c r="K64" s="116">
        <v>42.553191489361701</v>
      </c>
    </row>
    <row r="65" spans="1:11" ht="14.1" customHeight="1" x14ac:dyDescent="0.2">
      <c r="A65" s="306" t="s">
        <v>297</v>
      </c>
      <c r="B65" s="307" t="s">
        <v>298</v>
      </c>
      <c r="C65" s="308"/>
      <c r="D65" s="113">
        <v>0.35942492012779553</v>
      </c>
      <c r="E65" s="115">
        <v>27</v>
      </c>
      <c r="F65" s="114">
        <v>31</v>
      </c>
      <c r="G65" s="114">
        <v>43</v>
      </c>
      <c r="H65" s="114">
        <v>37</v>
      </c>
      <c r="I65" s="140">
        <v>28</v>
      </c>
      <c r="J65" s="115">
        <v>-1</v>
      </c>
      <c r="K65" s="116">
        <v>-3.5714285714285716</v>
      </c>
    </row>
    <row r="66" spans="1:11" ht="14.1" customHeight="1" x14ac:dyDescent="0.2">
      <c r="A66" s="306">
        <v>82</v>
      </c>
      <c r="B66" s="307" t="s">
        <v>299</v>
      </c>
      <c r="C66" s="308"/>
      <c r="D66" s="113">
        <v>3.7406815761448349</v>
      </c>
      <c r="E66" s="115">
        <v>281</v>
      </c>
      <c r="F66" s="114">
        <v>342</v>
      </c>
      <c r="G66" s="114">
        <v>327</v>
      </c>
      <c r="H66" s="114">
        <v>214</v>
      </c>
      <c r="I66" s="140">
        <v>258</v>
      </c>
      <c r="J66" s="115">
        <v>23</v>
      </c>
      <c r="K66" s="116">
        <v>8.9147286821705425</v>
      </c>
    </row>
    <row r="67" spans="1:11" ht="14.1" customHeight="1" x14ac:dyDescent="0.2">
      <c r="A67" s="306" t="s">
        <v>300</v>
      </c>
      <c r="B67" s="307" t="s">
        <v>301</v>
      </c>
      <c r="C67" s="308"/>
      <c r="D67" s="113">
        <v>2.5692225772097976</v>
      </c>
      <c r="E67" s="115">
        <v>193</v>
      </c>
      <c r="F67" s="114">
        <v>252</v>
      </c>
      <c r="G67" s="114">
        <v>223</v>
      </c>
      <c r="H67" s="114">
        <v>143</v>
      </c>
      <c r="I67" s="140">
        <v>180</v>
      </c>
      <c r="J67" s="115">
        <v>13</v>
      </c>
      <c r="K67" s="116">
        <v>7.2222222222222223</v>
      </c>
    </row>
    <row r="68" spans="1:11" ht="14.1" customHeight="1" x14ac:dyDescent="0.2">
      <c r="A68" s="306" t="s">
        <v>302</v>
      </c>
      <c r="B68" s="307" t="s">
        <v>303</v>
      </c>
      <c r="C68" s="308"/>
      <c r="D68" s="113">
        <v>0.58572949946751862</v>
      </c>
      <c r="E68" s="115">
        <v>44</v>
      </c>
      <c r="F68" s="114">
        <v>54</v>
      </c>
      <c r="G68" s="114">
        <v>61</v>
      </c>
      <c r="H68" s="114">
        <v>39</v>
      </c>
      <c r="I68" s="140">
        <v>48</v>
      </c>
      <c r="J68" s="115">
        <v>-4</v>
      </c>
      <c r="K68" s="116">
        <v>-8.3333333333333339</v>
      </c>
    </row>
    <row r="69" spans="1:11" ht="14.1" customHeight="1" x14ac:dyDescent="0.2">
      <c r="A69" s="306">
        <v>83</v>
      </c>
      <c r="B69" s="307" t="s">
        <v>304</v>
      </c>
      <c r="C69" s="308"/>
      <c r="D69" s="113">
        <v>3.8604898828540999</v>
      </c>
      <c r="E69" s="115">
        <v>290</v>
      </c>
      <c r="F69" s="114">
        <v>198</v>
      </c>
      <c r="G69" s="114">
        <v>479</v>
      </c>
      <c r="H69" s="114">
        <v>250</v>
      </c>
      <c r="I69" s="140">
        <v>278</v>
      </c>
      <c r="J69" s="115">
        <v>12</v>
      </c>
      <c r="K69" s="116">
        <v>4.3165467625899279</v>
      </c>
    </row>
    <row r="70" spans="1:11" ht="14.1" customHeight="1" x14ac:dyDescent="0.2">
      <c r="A70" s="306" t="s">
        <v>305</v>
      </c>
      <c r="B70" s="307" t="s">
        <v>306</v>
      </c>
      <c r="C70" s="308"/>
      <c r="D70" s="113">
        <v>3.1017039403620874</v>
      </c>
      <c r="E70" s="115">
        <v>233</v>
      </c>
      <c r="F70" s="114">
        <v>161</v>
      </c>
      <c r="G70" s="114">
        <v>423</v>
      </c>
      <c r="H70" s="114">
        <v>224</v>
      </c>
      <c r="I70" s="140">
        <v>211</v>
      </c>
      <c r="J70" s="115">
        <v>22</v>
      </c>
      <c r="K70" s="116">
        <v>10.42654028436019</v>
      </c>
    </row>
    <row r="71" spans="1:11" ht="14.1" customHeight="1" x14ac:dyDescent="0.2">
      <c r="A71" s="306"/>
      <c r="B71" s="307" t="s">
        <v>307</v>
      </c>
      <c r="C71" s="308"/>
      <c r="D71" s="113">
        <v>1.0649627263045793</v>
      </c>
      <c r="E71" s="115">
        <v>80</v>
      </c>
      <c r="F71" s="114">
        <v>61</v>
      </c>
      <c r="G71" s="114">
        <v>202</v>
      </c>
      <c r="H71" s="114">
        <v>55</v>
      </c>
      <c r="I71" s="140">
        <v>71</v>
      </c>
      <c r="J71" s="115">
        <v>9</v>
      </c>
      <c r="K71" s="116">
        <v>12.67605633802817</v>
      </c>
    </row>
    <row r="72" spans="1:11" ht="14.1" customHeight="1" x14ac:dyDescent="0.2">
      <c r="A72" s="306">
        <v>84</v>
      </c>
      <c r="B72" s="307" t="s">
        <v>308</v>
      </c>
      <c r="C72" s="308"/>
      <c r="D72" s="113">
        <v>1.7838125665601703</v>
      </c>
      <c r="E72" s="115">
        <v>134</v>
      </c>
      <c r="F72" s="114">
        <v>90</v>
      </c>
      <c r="G72" s="114">
        <v>147</v>
      </c>
      <c r="H72" s="114">
        <v>117</v>
      </c>
      <c r="I72" s="140">
        <v>137</v>
      </c>
      <c r="J72" s="115">
        <v>-3</v>
      </c>
      <c r="K72" s="116">
        <v>-2.1897810218978102</v>
      </c>
    </row>
    <row r="73" spans="1:11" ht="14.1" customHeight="1" x14ac:dyDescent="0.2">
      <c r="A73" s="306" t="s">
        <v>309</v>
      </c>
      <c r="B73" s="307" t="s">
        <v>310</v>
      </c>
      <c r="C73" s="308"/>
      <c r="D73" s="113">
        <v>0.82534611288604898</v>
      </c>
      <c r="E73" s="115">
        <v>62</v>
      </c>
      <c r="F73" s="114">
        <v>20</v>
      </c>
      <c r="G73" s="114">
        <v>71</v>
      </c>
      <c r="H73" s="114">
        <v>29</v>
      </c>
      <c r="I73" s="140">
        <v>48</v>
      </c>
      <c r="J73" s="115">
        <v>14</v>
      </c>
      <c r="K73" s="116">
        <v>29.166666666666668</v>
      </c>
    </row>
    <row r="74" spans="1:11" ht="14.1" customHeight="1" x14ac:dyDescent="0.2">
      <c r="A74" s="306" t="s">
        <v>311</v>
      </c>
      <c r="B74" s="307" t="s">
        <v>312</v>
      </c>
      <c r="C74" s="308"/>
      <c r="D74" s="113">
        <v>0.19968051118210864</v>
      </c>
      <c r="E74" s="115">
        <v>15</v>
      </c>
      <c r="F74" s="114">
        <v>5</v>
      </c>
      <c r="G74" s="114">
        <v>14</v>
      </c>
      <c r="H74" s="114">
        <v>14</v>
      </c>
      <c r="I74" s="140">
        <v>9</v>
      </c>
      <c r="J74" s="115">
        <v>6</v>
      </c>
      <c r="K74" s="116">
        <v>66.666666666666671</v>
      </c>
    </row>
    <row r="75" spans="1:11" ht="14.1" customHeight="1" x14ac:dyDescent="0.2">
      <c r="A75" s="306" t="s">
        <v>313</v>
      </c>
      <c r="B75" s="307" t="s">
        <v>314</v>
      </c>
      <c r="C75" s="308"/>
      <c r="D75" s="113">
        <v>0.41267305644302449</v>
      </c>
      <c r="E75" s="115">
        <v>31</v>
      </c>
      <c r="F75" s="114">
        <v>45</v>
      </c>
      <c r="G75" s="114">
        <v>33</v>
      </c>
      <c r="H75" s="114">
        <v>53</v>
      </c>
      <c r="I75" s="140">
        <v>57</v>
      </c>
      <c r="J75" s="115">
        <v>-26</v>
      </c>
      <c r="K75" s="116">
        <v>-45.614035087719301</v>
      </c>
    </row>
    <row r="76" spans="1:11" ht="14.1" customHeight="1" x14ac:dyDescent="0.2">
      <c r="A76" s="306">
        <v>91</v>
      </c>
      <c r="B76" s="307" t="s">
        <v>315</v>
      </c>
      <c r="C76" s="308"/>
      <c r="D76" s="113">
        <v>0.17305644302449413</v>
      </c>
      <c r="E76" s="115">
        <v>13</v>
      </c>
      <c r="F76" s="114">
        <v>5</v>
      </c>
      <c r="G76" s="114">
        <v>9</v>
      </c>
      <c r="H76" s="114">
        <v>5</v>
      </c>
      <c r="I76" s="140" t="s">
        <v>513</v>
      </c>
      <c r="J76" s="115" t="s">
        <v>513</v>
      </c>
      <c r="K76" s="116" t="s">
        <v>513</v>
      </c>
    </row>
    <row r="77" spans="1:11" ht="14.1" customHeight="1" x14ac:dyDescent="0.2">
      <c r="A77" s="306">
        <v>92</v>
      </c>
      <c r="B77" s="307" t="s">
        <v>316</v>
      </c>
      <c r="C77" s="308"/>
      <c r="D77" s="113">
        <v>1.1714589989350372</v>
      </c>
      <c r="E77" s="115">
        <v>88</v>
      </c>
      <c r="F77" s="114">
        <v>57</v>
      </c>
      <c r="G77" s="114">
        <v>85</v>
      </c>
      <c r="H77" s="114">
        <v>95</v>
      </c>
      <c r="I77" s="140">
        <v>100</v>
      </c>
      <c r="J77" s="115">
        <v>-12</v>
      </c>
      <c r="K77" s="116">
        <v>-12</v>
      </c>
    </row>
    <row r="78" spans="1:11" ht="14.1" customHeight="1" x14ac:dyDescent="0.2">
      <c r="A78" s="306">
        <v>93</v>
      </c>
      <c r="B78" s="307" t="s">
        <v>317</v>
      </c>
      <c r="C78" s="308"/>
      <c r="D78" s="113" t="s">
        <v>513</v>
      </c>
      <c r="E78" s="115" t="s">
        <v>513</v>
      </c>
      <c r="F78" s="114">
        <v>9</v>
      </c>
      <c r="G78" s="114">
        <v>12</v>
      </c>
      <c r="H78" s="114">
        <v>7</v>
      </c>
      <c r="I78" s="140">
        <v>8</v>
      </c>
      <c r="J78" s="115" t="s">
        <v>513</v>
      </c>
      <c r="K78" s="116" t="s">
        <v>513</v>
      </c>
    </row>
    <row r="79" spans="1:11" ht="14.1" customHeight="1" x14ac:dyDescent="0.2">
      <c r="A79" s="306">
        <v>94</v>
      </c>
      <c r="B79" s="307" t="s">
        <v>318</v>
      </c>
      <c r="C79" s="308"/>
      <c r="D79" s="113">
        <v>0.61235356762513315</v>
      </c>
      <c r="E79" s="115">
        <v>46</v>
      </c>
      <c r="F79" s="114">
        <v>10</v>
      </c>
      <c r="G79" s="114">
        <v>74</v>
      </c>
      <c r="H79" s="114">
        <v>5</v>
      </c>
      <c r="I79" s="140">
        <v>50</v>
      </c>
      <c r="J79" s="115">
        <v>-4</v>
      </c>
      <c r="K79" s="116">
        <v>-8</v>
      </c>
    </row>
    <row r="80" spans="1:11" ht="14.1" customHeight="1" x14ac:dyDescent="0.2">
      <c r="A80" s="306" t="s">
        <v>319</v>
      </c>
      <c r="B80" s="307" t="s">
        <v>320</v>
      </c>
      <c r="C80" s="308"/>
      <c r="D80" s="113">
        <v>0</v>
      </c>
      <c r="E80" s="115">
        <v>0</v>
      </c>
      <c r="F80" s="114" t="s">
        <v>513</v>
      </c>
      <c r="G80" s="114" t="s">
        <v>513</v>
      </c>
      <c r="H80" s="114" t="s">
        <v>513</v>
      </c>
      <c r="I80" s="140" t="s">
        <v>513</v>
      </c>
      <c r="J80" s="115" t="s">
        <v>513</v>
      </c>
      <c r="K80" s="116" t="s">
        <v>513</v>
      </c>
    </row>
    <row r="81" spans="1:11" ht="14.1" customHeight="1" x14ac:dyDescent="0.2">
      <c r="A81" s="310" t="s">
        <v>321</v>
      </c>
      <c r="B81" s="311" t="s">
        <v>333</v>
      </c>
      <c r="C81" s="312"/>
      <c r="D81" s="125">
        <v>0.17305644302449413</v>
      </c>
      <c r="E81" s="143">
        <v>13</v>
      </c>
      <c r="F81" s="144">
        <v>10</v>
      </c>
      <c r="G81" s="144">
        <v>16</v>
      </c>
      <c r="H81" s="144">
        <v>8</v>
      </c>
      <c r="I81" s="145">
        <v>11</v>
      </c>
      <c r="J81" s="143">
        <v>2</v>
      </c>
      <c r="K81" s="146">
        <v>18.181818181818183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77367</v>
      </c>
      <c r="C10" s="114">
        <v>43702</v>
      </c>
      <c r="D10" s="114">
        <v>33665</v>
      </c>
      <c r="E10" s="114">
        <v>60735</v>
      </c>
      <c r="F10" s="114">
        <v>15854</v>
      </c>
      <c r="G10" s="114">
        <v>10869</v>
      </c>
      <c r="H10" s="114">
        <v>18852</v>
      </c>
      <c r="I10" s="115">
        <v>21744</v>
      </c>
      <c r="J10" s="114">
        <v>16370</v>
      </c>
      <c r="K10" s="114">
        <v>5374</v>
      </c>
      <c r="L10" s="423">
        <v>5451</v>
      </c>
      <c r="M10" s="424">
        <v>5681</v>
      </c>
    </row>
    <row r="11" spans="1:13" ht="11.1" customHeight="1" x14ac:dyDescent="0.2">
      <c r="A11" s="422" t="s">
        <v>387</v>
      </c>
      <c r="B11" s="115">
        <v>78546</v>
      </c>
      <c r="C11" s="114">
        <v>44791</v>
      </c>
      <c r="D11" s="114">
        <v>33755</v>
      </c>
      <c r="E11" s="114">
        <v>61751</v>
      </c>
      <c r="F11" s="114">
        <v>16021</v>
      </c>
      <c r="G11" s="114">
        <v>10556</v>
      </c>
      <c r="H11" s="114">
        <v>19446</v>
      </c>
      <c r="I11" s="115">
        <v>22217</v>
      </c>
      <c r="J11" s="114">
        <v>16587</v>
      </c>
      <c r="K11" s="114">
        <v>5630</v>
      </c>
      <c r="L11" s="423">
        <v>5824</v>
      </c>
      <c r="M11" s="424">
        <v>4789</v>
      </c>
    </row>
    <row r="12" spans="1:13" ht="11.1" customHeight="1" x14ac:dyDescent="0.2">
      <c r="A12" s="422" t="s">
        <v>388</v>
      </c>
      <c r="B12" s="115">
        <v>80430</v>
      </c>
      <c r="C12" s="114">
        <v>45817</v>
      </c>
      <c r="D12" s="114">
        <v>34613</v>
      </c>
      <c r="E12" s="114">
        <v>63361</v>
      </c>
      <c r="F12" s="114">
        <v>16262</v>
      </c>
      <c r="G12" s="114">
        <v>11847</v>
      </c>
      <c r="H12" s="114">
        <v>19803</v>
      </c>
      <c r="I12" s="115">
        <v>22229</v>
      </c>
      <c r="J12" s="114">
        <v>16339</v>
      </c>
      <c r="K12" s="114">
        <v>5890</v>
      </c>
      <c r="L12" s="423">
        <v>8586</v>
      </c>
      <c r="M12" s="424">
        <v>6822</v>
      </c>
    </row>
    <row r="13" spans="1:13" s="110" customFormat="1" ht="11.1" customHeight="1" x14ac:dyDescent="0.2">
      <c r="A13" s="422" t="s">
        <v>389</v>
      </c>
      <c r="B13" s="115">
        <v>79849</v>
      </c>
      <c r="C13" s="114">
        <v>45112</v>
      </c>
      <c r="D13" s="114">
        <v>34737</v>
      </c>
      <c r="E13" s="114">
        <v>62629</v>
      </c>
      <c r="F13" s="114">
        <v>16423</v>
      </c>
      <c r="G13" s="114">
        <v>11401</v>
      </c>
      <c r="H13" s="114">
        <v>19958</v>
      </c>
      <c r="I13" s="115">
        <v>22525</v>
      </c>
      <c r="J13" s="114">
        <v>16603</v>
      </c>
      <c r="K13" s="114">
        <v>5922</v>
      </c>
      <c r="L13" s="423">
        <v>4735</v>
      </c>
      <c r="M13" s="424">
        <v>5558</v>
      </c>
    </row>
    <row r="14" spans="1:13" ht="15" customHeight="1" x14ac:dyDescent="0.2">
      <c r="A14" s="422" t="s">
        <v>390</v>
      </c>
      <c r="B14" s="115">
        <v>80073</v>
      </c>
      <c r="C14" s="114">
        <v>45300</v>
      </c>
      <c r="D14" s="114">
        <v>34773</v>
      </c>
      <c r="E14" s="114">
        <v>60889</v>
      </c>
      <c r="F14" s="114">
        <v>18438</v>
      </c>
      <c r="G14" s="114">
        <v>11016</v>
      </c>
      <c r="H14" s="114">
        <v>20369</v>
      </c>
      <c r="I14" s="115">
        <v>22221</v>
      </c>
      <c r="J14" s="114">
        <v>16337</v>
      </c>
      <c r="K14" s="114">
        <v>5884</v>
      </c>
      <c r="L14" s="423">
        <v>6211</v>
      </c>
      <c r="M14" s="424">
        <v>6131</v>
      </c>
    </row>
    <row r="15" spans="1:13" ht="11.1" customHeight="1" x14ac:dyDescent="0.2">
      <c r="A15" s="422" t="s">
        <v>387</v>
      </c>
      <c r="B15" s="115">
        <v>80861</v>
      </c>
      <c r="C15" s="114">
        <v>45982</v>
      </c>
      <c r="D15" s="114">
        <v>34879</v>
      </c>
      <c r="E15" s="114">
        <v>61091</v>
      </c>
      <c r="F15" s="114">
        <v>19026</v>
      </c>
      <c r="G15" s="114">
        <v>10667</v>
      </c>
      <c r="H15" s="114">
        <v>20967</v>
      </c>
      <c r="I15" s="115">
        <v>22635</v>
      </c>
      <c r="J15" s="114">
        <v>16586</v>
      </c>
      <c r="K15" s="114">
        <v>6049</v>
      </c>
      <c r="L15" s="423">
        <v>6158</v>
      </c>
      <c r="M15" s="424">
        <v>5469</v>
      </c>
    </row>
    <row r="16" spans="1:13" ht="11.1" customHeight="1" x14ac:dyDescent="0.2">
      <c r="A16" s="422" t="s">
        <v>388</v>
      </c>
      <c r="B16" s="115">
        <v>82885</v>
      </c>
      <c r="C16" s="114">
        <v>47057</v>
      </c>
      <c r="D16" s="114">
        <v>35828</v>
      </c>
      <c r="E16" s="114">
        <v>62732</v>
      </c>
      <c r="F16" s="114">
        <v>19373</v>
      </c>
      <c r="G16" s="114">
        <v>12025</v>
      </c>
      <c r="H16" s="114">
        <v>21340</v>
      </c>
      <c r="I16" s="115">
        <v>22667</v>
      </c>
      <c r="J16" s="114">
        <v>16285</v>
      </c>
      <c r="K16" s="114">
        <v>6382</v>
      </c>
      <c r="L16" s="423">
        <v>8377</v>
      </c>
      <c r="M16" s="424">
        <v>6622</v>
      </c>
    </row>
    <row r="17" spans="1:13" s="110" customFormat="1" ht="11.1" customHeight="1" x14ac:dyDescent="0.2">
      <c r="A17" s="422" t="s">
        <v>389</v>
      </c>
      <c r="B17" s="115">
        <v>82405</v>
      </c>
      <c r="C17" s="114">
        <v>46440</v>
      </c>
      <c r="D17" s="114">
        <v>35965</v>
      </c>
      <c r="E17" s="114">
        <v>62793</v>
      </c>
      <c r="F17" s="114">
        <v>19574</v>
      </c>
      <c r="G17" s="114">
        <v>11554</v>
      </c>
      <c r="H17" s="114">
        <v>21536</v>
      </c>
      <c r="I17" s="115">
        <v>22988</v>
      </c>
      <c r="J17" s="114">
        <v>16537</v>
      </c>
      <c r="K17" s="114">
        <v>6451</v>
      </c>
      <c r="L17" s="423">
        <v>4481</v>
      </c>
      <c r="M17" s="424">
        <v>5345</v>
      </c>
    </row>
    <row r="18" spans="1:13" ht="15" customHeight="1" x14ac:dyDescent="0.2">
      <c r="A18" s="422" t="s">
        <v>391</v>
      </c>
      <c r="B18" s="115">
        <v>82620</v>
      </c>
      <c r="C18" s="114">
        <v>46600</v>
      </c>
      <c r="D18" s="114">
        <v>36020</v>
      </c>
      <c r="E18" s="114">
        <v>62363</v>
      </c>
      <c r="F18" s="114">
        <v>20071</v>
      </c>
      <c r="G18" s="114">
        <v>11299</v>
      </c>
      <c r="H18" s="114">
        <v>21940</v>
      </c>
      <c r="I18" s="115">
        <v>22536</v>
      </c>
      <c r="J18" s="114">
        <v>16222</v>
      </c>
      <c r="K18" s="114">
        <v>6314</v>
      </c>
      <c r="L18" s="423">
        <v>6447</v>
      </c>
      <c r="M18" s="424">
        <v>6352</v>
      </c>
    </row>
    <row r="19" spans="1:13" ht="11.1" customHeight="1" x14ac:dyDescent="0.2">
      <c r="A19" s="422" t="s">
        <v>387</v>
      </c>
      <c r="B19" s="115">
        <v>83065</v>
      </c>
      <c r="C19" s="114">
        <v>47028</v>
      </c>
      <c r="D19" s="114">
        <v>36037</v>
      </c>
      <c r="E19" s="114">
        <v>62520</v>
      </c>
      <c r="F19" s="114">
        <v>20357</v>
      </c>
      <c r="G19" s="114">
        <v>10870</v>
      </c>
      <c r="H19" s="114">
        <v>22463</v>
      </c>
      <c r="I19" s="115">
        <v>23146</v>
      </c>
      <c r="J19" s="114">
        <v>16599</v>
      </c>
      <c r="K19" s="114">
        <v>6547</v>
      </c>
      <c r="L19" s="423">
        <v>5940</v>
      </c>
      <c r="M19" s="424">
        <v>5714</v>
      </c>
    </row>
    <row r="20" spans="1:13" ht="11.1" customHeight="1" x14ac:dyDescent="0.2">
      <c r="A20" s="422" t="s">
        <v>388</v>
      </c>
      <c r="B20" s="115">
        <v>84945</v>
      </c>
      <c r="C20" s="114">
        <v>48030</v>
      </c>
      <c r="D20" s="114">
        <v>36915</v>
      </c>
      <c r="E20" s="114">
        <v>64274</v>
      </c>
      <c r="F20" s="114">
        <v>20571</v>
      </c>
      <c r="G20" s="114">
        <v>12203</v>
      </c>
      <c r="H20" s="114">
        <v>22844</v>
      </c>
      <c r="I20" s="115">
        <v>23195</v>
      </c>
      <c r="J20" s="114">
        <v>16356</v>
      </c>
      <c r="K20" s="114">
        <v>6839</v>
      </c>
      <c r="L20" s="423">
        <v>7779</v>
      </c>
      <c r="M20" s="424">
        <v>6235</v>
      </c>
    </row>
    <row r="21" spans="1:13" s="110" customFormat="1" ht="11.1" customHeight="1" x14ac:dyDescent="0.2">
      <c r="A21" s="422" t="s">
        <v>389</v>
      </c>
      <c r="B21" s="115">
        <v>84217</v>
      </c>
      <c r="C21" s="114">
        <v>47215</v>
      </c>
      <c r="D21" s="114">
        <v>37002</v>
      </c>
      <c r="E21" s="114">
        <v>63524</v>
      </c>
      <c r="F21" s="114">
        <v>20641</v>
      </c>
      <c r="G21" s="114">
        <v>11809</v>
      </c>
      <c r="H21" s="114">
        <v>22962</v>
      </c>
      <c r="I21" s="115">
        <v>23415</v>
      </c>
      <c r="J21" s="114">
        <v>16533</v>
      </c>
      <c r="K21" s="114">
        <v>6882</v>
      </c>
      <c r="L21" s="423">
        <v>4333</v>
      </c>
      <c r="M21" s="424">
        <v>5495</v>
      </c>
    </row>
    <row r="22" spans="1:13" ht="15" customHeight="1" x14ac:dyDescent="0.2">
      <c r="A22" s="422" t="s">
        <v>392</v>
      </c>
      <c r="B22" s="115">
        <v>83995</v>
      </c>
      <c r="C22" s="114">
        <v>47152</v>
      </c>
      <c r="D22" s="114">
        <v>36843</v>
      </c>
      <c r="E22" s="114">
        <v>63092</v>
      </c>
      <c r="F22" s="114">
        <v>20463</v>
      </c>
      <c r="G22" s="114">
        <v>11355</v>
      </c>
      <c r="H22" s="114">
        <v>23334</v>
      </c>
      <c r="I22" s="115">
        <v>23146</v>
      </c>
      <c r="J22" s="114">
        <v>16392</v>
      </c>
      <c r="K22" s="114">
        <v>6754</v>
      </c>
      <c r="L22" s="423">
        <v>6407</v>
      </c>
      <c r="M22" s="424">
        <v>6623</v>
      </c>
    </row>
    <row r="23" spans="1:13" ht="11.1" customHeight="1" x14ac:dyDescent="0.2">
      <c r="A23" s="422" t="s">
        <v>387</v>
      </c>
      <c r="B23" s="115">
        <v>84652</v>
      </c>
      <c r="C23" s="114">
        <v>47769</v>
      </c>
      <c r="D23" s="114">
        <v>36883</v>
      </c>
      <c r="E23" s="114">
        <v>63444</v>
      </c>
      <c r="F23" s="114">
        <v>20762</v>
      </c>
      <c r="G23" s="114">
        <v>10943</v>
      </c>
      <c r="H23" s="114">
        <v>23966</v>
      </c>
      <c r="I23" s="115">
        <v>23626</v>
      </c>
      <c r="J23" s="114">
        <v>16694</v>
      </c>
      <c r="K23" s="114">
        <v>6932</v>
      </c>
      <c r="L23" s="423">
        <v>5591</v>
      </c>
      <c r="M23" s="424">
        <v>5057</v>
      </c>
    </row>
    <row r="24" spans="1:13" ht="11.1" customHeight="1" x14ac:dyDescent="0.2">
      <c r="A24" s="422" t="s">
        <v>388</v>
      </c>
      <c r="B24" s="115">
        <v>86420</v>
      </c>
      <c r="C24" s="114">
        <v>48883</v>
      </c>
      <c r="D24" s="114">
        <v>37537</v>
      </c>
      <c r="E24" s="114">
        <v>64593</v>
      </c>
      <c r="F24" s="114">
        <v>20925</v>
      </c>
      <c r="G24" s="114">
        <v>12277</v>
      </c>
      <c r="H24" s="114">
        <v>24272</v>
      </c>
      <c r="I24" s="115">
        <v>23856</v>
      </c>
      <c r="J24" s="114">
        <v>16608</v>
      </c>
      <c r="K24" s="114">
        <v>7248</v>
      </c>
      <c r="L24" s="423">
        <v>8461</v>
      </c>
      <c r="M24" s="424">
        <v>6803</v>
      </c>
    </row>
    <row r="25" spans="1:13" s="110" customFormat="1" ht="11.1" customHeight="1" x14ac:dyDescent="0.2">
      <c r="A25" s="422" t="s">
        <v>389</v>
      </c>
      <c r="B25" s="115">
        <v>85292</v>
      </c>
      <c r="C25" s="114">
        <v>47934</v>
      </c>
      <c r="D25" s="114">
        <v>37358</v>
      </c>
      <c r="E25" s="114">
        <v>63439</v>
      </c>
      <c r="F25" s="114">
        <v>20945</v>
      </c>
      <c r="G25" s="114">
        <v>11764</v>
      </c>
      <c r="H25" s="114">
        <v>24380</v>
      </c>
      <c r="I25" s="115">
        <v>24101</v>
      </c>
      <c r="J25" s="114">
        <v>16892</v>
      </c>
      <c r="K25" s="114">
        <v>7209</v>
      </c>
      <c r="L25" s="423">
        <v>4421</v>
      </c>
      <c r="M25" s="424">
        <v>5615</v>
      </c>
    </row>
    <row r="26" spans="1:13" ht="15" customHeight="1" x14ac:dyDescent="0.2">
      <c r="A26" s="422" t="s">
        <v>393</v>
      </c>
      <c r="B26" s="115">
        <v>85422</v>
      </c>
      <c r="C26" s="114">
        <v>48015</v>
      </c>
      <c r="D26" s="114">
        <v>37407</v>
      </c>
      <c r="E26" s="114">
        <v>63379</v>
      </c>
      <c r="F26" s="114">
        <v>21147</v>
      </c>
      <c r="G26" s="114">
        <v>11367</v>
      </c>
      <c r="H26" s="114">
        <v>24757</v>
      </c>
      <c r="I26" s="115">
        <v>23820</v>
      </c>
      <c r="J26" s="114">
        <v>16608</v>
      </c>
      <c r="K26" s="114">
        <v>7212</v>
      </c>
      <c r="L26" s="423">
        <v>6324</v>
      </c>
      <c r="M26" s="424">
        <v>6352</v>
      </c>
    </row>
    <row r="27" spans="1:13" ht="11.1" customHeight="1" x14ac:dyDescent="0.2">
      <c r="A27" s="422" t="s">
        <v>387</v>
      </c>
      <c r="B27" s="115">
        <v>85945</v>
      </c>
      <c r="C27" s="114">
        <v>48411</v>
      </c>
      <c r="D27" s="114">
        <v>37534</v>
      </c>
      <c r="E27" s="114">
        <v>63634</v>
      </c>
      <c r="F27" s="114">
        <v>21426</v>
      </c>
      <c r="G27" s="114">
        <v>11019</v>
      </c>
      <c r="H27" s="114">
        <v>25372</v>
      </c>
      <c r="I27" s="115">
        <v>24533</v>
      </c>
      <c r="J27" s="114">
        <v>17094</v>
      </c>
      <c r="K27" s="114">
        <v>7439</v>
      </c>
      <c r="L27" s="423">
        <v>5733</v>
      </c>
      <c r="M27" s="424">
        <v>5359</v>
      </c>
    </row>
    <row r="28" spans="1:13" ht="11.1" customHeight="1" x14ac:dyDescent="0.2">
      <c r="A28" s="422" t="s">
        <v>388</v>
      </c>
      <c r="B28" s="115">
        <v>87702</v>
      </c>
      <c r="C28" s="114">
        <v>49474</v>
      </c>
      <c r="D28" s="114">
        <v>38228</v>
      </c>
      <c r="E28" s="114">
        <v>65826</v>
      </c>
      <c r="F28" s="114">
        <v>21790</v>
      </c>
      <c r="G28" s="114">
        <v>12038</v>
      </c>
      <c r="H28" s="114">
        <v>25758</v>
      </c>
      <c r="I28" s="115">
        <v>24503</v>
      </c>
      <c r="J28" s="114">
        <v>16767</v>
      </c>
      <c r="K28" s="114">
        <v>7736</v>
      </c>
      <c r="L28" s="423">
        <v>8213</v>
      </c>
      <c r="M28" s="424">
        <v>6742</v>
      </c>
    </row>
    <row r="29" spans="1:13" s="110" customFormat="1" ht="11.1" customHeight="1" x14ac:dyDescent="0.2">
      <c r="A29" s="422" t="s">
        <v>389</v>
      </c>
      <c r="B29" s="115">
        <v>86896</v>
      </c>
      <c r="C29" s="114">
        <v>48623</v>
      </c>
      <c r="D29" s="114">
        <v>38273</v>
      </c>
      <c r="E29" s="114">
        <v>64876</v>
      </c>
      <c r="F29" s="114">
        <v>21999</v>
      </c>
      <c r="G29" s="114">
        <v>11592</v>
      </c>
      <c r="H29" s="114">
        <v>25776</v>
      </c>
      <c r="I29" s="115">
        <v>24525</v>
      </c>
      <c r="J29" s="114">
        <v>16873</v>
      </c>
      <c r="K29" s="114">
        <v>7652</v>
      </c>
      <c r="L29" s="423">
        <v>4519</v>
      </c>
      <c r="M29" s="424">
        <v>5338</v>
      </c>
    </row>
    <row r="30" spans="1:13" ht="15" customHeight="1" x14ac:dyDescent="0.2">
      <c r="A30" s="422" t="s">
        <v>394</v>
      </c>
      <c r="B30" s="115">
        <v>87357</v>
      </c>
      <c r="C30" s="114">
        <v>48848</v>
      </c>
      <c r="D30" s="114">
        <v>38509</v>
      </c>
      <c r="E30" s="114">
        <v>64879</v>
      </c>
      <c r="F30" s="114">
        <v>22457</v>
      </c>
      <c r="G30" s="114">
        <v>11297</v>
      </c>
      <c r="H30" s="114">
        <v>26219</v>
      </c>
      <c r="I30" s="115">
        <v>23679</v>
      </c>
      <c r="J30" s="114">
        <v>16187</v>
      </c>
      <c r="K30" s="114">
        <v>7492</v>
      </c>
      <c r="L30" s="423">
        <v>6297</v>
      </c>
      <c r="M30" s="424">
        <v>5887</v>
      </c>
    </row>
    <row r="31" spans="1:13" ht="11.1" customHeight="1" x14ac:dyDescent="0.2">
      <c r="A31" s="422" t="s">
        <v>387</v>
      </c>
      <c r="B31" s="115">
        <v>88060</v>
      </c>
      <c r="C31" s="114">
        <v>49375</v>
      </c>
      <c r="D31" s="114">
        <v>38685</v>
      </c>
      <c r="E31" s="114">
        <v>65226</v>
      </c>
      <c r="F31" s="114">
        <v>22814</v>
      </c>
      <c r="G31" s="114">
        <v>10965</v>
      </c>
      <c r="H31" s="114">
        <v>26821</v>
      </c>
      <c r="I31" s="115">
        <v>23884</v>
      </c>
      <c r="J31" s="114">
        <v>16219</v>
      </c>
      <c r="K31" s="114">
        <v>7665</v>
      </c>
      <c r="L31" s="423">
        <v>5577</v>
      </c>
      <c r="M31" s="424">
        <v>4953</v>
      </c>
    </row>
    <row r="32" spans="1:13" ht="11.1" customHeight="1" x14ac:dyDescent="0.2">
      <c r="A32" s="422" t="s">
        <v>388</v>
      </c>
      <c r="B32" s="115">
        <v>89682</v>
      </c>
      <c r="C32" s="114">
        <v>50472</v>
      </c>
      <c r="D32" s="114">
        <v>39210</v>
      </c>
      <c r="E32" s="114">
        <v>66494</v>
      </c>
      <c r="F32" s="114">
        <v>23178</v>
      </c>
      <c r="G32" s="114">
        <v>12005</v>
      </c>
      <c r="H32" s="114">
        <v>27136</v>
      </c>
      <c r="I32" s="115">
        <v>24068</v>
      </c>
      <c r="J32" s="114">
        <v>16073</v>
      </c>
      <c r="K32" s="114">
        <v>7995</v>
      </c>
      <c r="L32" s="423">
        <v>8761</v>
      </c>
      <c r="M32" s="424">
        <v>7257</v>
      </c>
    </row>
    <row r="33" spans="1:13" s="110" customFormat="1" ht="11.1" customHeight="1" x14ac:dyDescent="0.2">
      <c r="A33" s="422" t="s">
        <v>389</v>
      </c>
      <c r="B33" s="115">
        <v>89203</v>
      </c>
      <c r="C33" s="114">
        <v>49832</v>
      </c>
      <c r="D33" s="114">
        <v>39371</v>
      </c>
      <c r="E33" s="114">
        <v>65854</v>
      </c>
      <c r="F33" s="114">
        <v>23341</v>
      </c>
      <c r="G33" s="114">
        <v>11649</v>
      </c>
      <c r="H33" s="114">
        <v>27211</v>
      </c>
      <c r="I33" s="115">
        <v>24250</v>
      </c>
      <c r="J33" s="114">
        <v>16195</v>
      </c>
      <c r="K33" s="114">
        <v>8055</v>
      </c>
      <c r="L33" s="423">
        <v>5300</v>
      </c>
      <c r="M33" s="424">
        <v>5786</v>
      </c>
    </row>
    <row r="34" spans="1:13" ht="15" customHeight="1" x14ac:dyDescent="0.2">
      <c r="A34" s="422" t="s">
        <v>395</v>
      </c>
      <c r="B34" s="115">
        <v>89632</v>
      </c>
      <c r="C34" s="114">
        <v>50138</v>
      </c>
      <c r="D34" s="114">
        <v>39494</v>
      </c>
      <c r="E34" s="114">
        <v>66056</v>
      </c>
      <c r="F34" s="114">
        <v>23573</v>
      </c>
      <c r="G34" s="114">
        <v>11364</v>
      </c>
      <c r="H34" s="114">
        <v>27682</v>
      </c>
      <c r="I34" s="115">
        <v>24008</v>
      </c>
      <c r="J34" s="114">
        <v>15915</v>
      </c>
      <c r="K34" s="114">
        <v>8093</v>
      </c>
      <c r="L34" s="423">
        <v>6511</v>
      </c>
      <c r="M34" s="424">
        <v>6141</v>
      </c>
    </row>
    <row r="35" spans="1:13" ht="11.1" customHeight="1" x14ac:dyDescent="0.2">
      <c r="A35" s="422" t="s">
        <v>387</v>
      </c>
      <c r="B35" s="115">
        <v>90367</v>
      </c>
      <c r="C35" s="114">
        <v>50773</v>
      </c>
      <c r="D35" s="114">
        <v>39594</v>
      </c>
      <c r="E35" s="114">
        <v>66455</v>
      </c>
      <c r="F35" s="114">
        <v>23909</v>
      </c>
      <c r="G35" s="114">
        <v>11017</v>
      </c>
      <c r="H35" s="114">
        <v>28276</v>
      </c>
      <c r="I35" s="115">
        <v>24442</v>
      </c>
      <c r="J35" s="114">
        <v>16174</v>
      </c>
      <c r="K35" s="114">
        <v>8268</v>
      </c>
      <c r="L35" s="423">
        <v>5928</v>
      </c>
      <c r="M35" s="424">
        <v>5276</v>
      </c>
    </row>
    <row r="36" spans="1:13" ht="11.1" customHeight="1" x14ac:dyDescent="0.2">
      <c r="A36" s="422" t="s">
        <v>388</v>
      </c>
      <c r="B36" s="115">
        <v>92039</v>
      </c>
      <c r="C36" s="114">
        <v>51683</v>
      </c>
      <c r="D36" s="114">
        <v>40356</v>
      </c>
      <c r="E36" s="114">
        <v>68026</v>
      </c>
      <c r="F36" s="114">
        <v>24011</v>
      </c>
      <c r="G36" s="114">
        <v>12163</v>
      </c>
      <c r="H36" s="114">
        <v>28634</v>
      </c>
      <c r="I36" s="115">
        <v>24620</v>
      </c>
      <c r="J36" s="114">
        <v>16067</v>
      </c>
      <c r="K36" s="114">
        <v>8553</v>
      </c>
      <c r="L36" s="423">
        <v>9381</v>
      </c>
      <c r="M36" s="424">
        <v>7929</v>
      </c>
    </row>
    <row r="37" spans="1:13" s="110" customFormat="1" ht="11.1" customHeight="1" x14ac:dyDescent="0.2">
      <c r="A37" s="422" t="s">
        <v>389</v>
      </c>
      <c r="B37" s="115">
        <v>91501</v>
      </c>
      <c r="C37" s="114">
        <v>51166</v>
      </c>
      <c r="D37" s="114">
        <v>40335</v>
      </c>
      <c r="E37" s="114">
        <v>67275</v>
      </c>
      <c r="F37" s="114">
        <v>24226</v>
      </c>
      <c r="G37" s="114">
        <v>11877</v>
      </c>
      <c r="H37" s="114">
        <v>28744</v>
      </c>
      <c r="I37" s="115">
        <v>24557</v>
      </c>
      <c r="J37" s="114">
        <v>16082</v>
      </c>
      <c r="K37" s="114">
        <v>8475</v>
      </c>
      <c r="L37" s="423">
        <v>5349</v>
      </c>
      <c r="M37" s="424">
        <v>5989</v>
      </c>
    </row>
    <row r="38" spans="1:13" ht="15" customHeight="1" x14ac:dyDescent="0.2">
      <c r="A38" s="425" t="s">
        <v>396</v>
      </c>
      <c r="B38" s="115">
        <v>91591</v>
      </c>
      <c r="C38" s="114">
        <v>51268</v>
      </c>
      <c r="D38" s="114">
        <v>40323</v>
      </c>
      <c r="E38" s="114">
        <v>67306</v>
      </c>
      <c r="F38" s="114">
        <v>24285</v>
      </c>
      <c r="G38" s="114">
        <v>11451</v>
      </c>
      <c r="H38" s="114">
        <v>29043</v>
      </c>
      <c r="I38" s="115">
        <v>24065</v>
      </c>
      <c r="J38" s="114">
        <v>15642</v>
      </c>
      <c r="K38" s="114">
        <v>8423</v>
      </c>
      <c r="L38" s="423">
        <v>6696</v>
      </c>
      <c r="M38" s="424">
        <v>6763</v>
      </c>
    </row>
    <row r="39" spans="1:13" ht="11.1" customHeight="1" x14ac:dyDescent="0.2">
      <c r="A39" s="422" t="s">
        <v>387</v>
      </c>
      <c r="B39" s="115">
        <v>91884</v>
      </c>
      <c r="C39" s="114">
        <v>51591</v>
      </c>
      <c r="D39" s="114">
        <v>40293</v>
      </c>
      <c r="E39" s="114">
        <v>67330</v>
      </c>
      <c r="F39" s="114">
        <v>24554</v>
      </c>
      <c r="G39" s="114">
        <v>11042</v>
      </c>
      <c r="H39" s="114">
        <v>29500</v>
      </c>
      <c r="I39" s="115">
        <v>24702</v>
      </c>
      <c r="J39" s="114">
        <v>15990</v>
      </c>
      <c r="K39" s="114">
        <v>8712</v>
      </c>
      <c r="L39" s="423">
        <v>6073</v>
      </c>
      <c r="M39" s="424">
        <v>5882</v>
      </c>
    </row>
    <row r="40" spans="1:13" ht="11.1" customHeight="1" x14ac:dyDescent="0.2">
      <c r="A40" s="425" t="s">
        <v>388</v>
      </c>
      <c r="B40" s="115">
        <v>93881</v>
      </c>
      <c r="C40" s="114">
        <v>52694</v>
      </c>
      <c r="D40" s="114">
        <v>41187</v>
      </c>
      <c r="E40" s="114">
        <v>68959</v>
      </c>
      <c r="F40" s="114">
        <v>24922</v>
      </c>
      <c r="G40" s="114">
        <v>12277</v>
      </c>
      <c r="H40" s="114">
        <v>29844</v>
      </c>
      <c r="I40" s="115">
        <v>24661</v>
      </c>
      <c r="J40" s="114">
        <v>15678</v>
      </c>
      <c r="K40" s="114">
        <v>8983</v>
      </c>
      <c r="L40" s="423">
        <v>9516</v>
      </c>
      <c r="M40" s="424">
        <v>7888</v>
      </c>
    </row>
    <row r="41" spans="1:13" s="110" customFormat="1" ht="11.1" customHeight="1" x14ac:dyDescent="0.2">
      <c r="A41" s="422" t="s">
        <v>389</v>
      </c>
      <c r="B41" s="115">
        <v>93286</v>
      </c>
      <c r="C41" s="114">
        <v>52117</v>
      </c>
      <c r="D41" s="114">
        <v>41169</v>
      </c>
      <c r="E41" s="114">
        <v>68196</v>
      </c>
      <c r="F41" s="114">
        <v>25090</v>
      </c>
      <c r="G41" s="114">
        <v>11924</v>
      </c>
      <c r="H41" s="114">
        <v>29957</v>
      </c>
      <c r="I41" s="115">
        <v>24699</v>
      </c>
      <c r="J41" s="114">
        <v>15875</v>
      </c>
      <c r="K41" s="114">
        <v>8824</v>
      </c>
      <c r="L41" s="423">
        <v>5341</v>
      </c>
      <c r="M41" s="424">
        <v>6060</v>
      </c>
    </row>
    <row r="42" spans="1:13" ht="15" customHeight="1" x14ac:dyDescent="0.2">
      <c r="A42" s="422" t="s">
        <v>397</v>
      </c>
      <c r="B42" s="115">
        <v>93112</v>
      </c>
      <c r="C42" s="114">
        <v>52011</v>
      </c>
      <c r="D42" s="114">
        <v>41101</v>
      </c>
      <c r="E42" s="114">
        <v>67931</v>
      </c>
      <c r="F42" s="114">
        <v>25181</v>
      </c>
      <c r="G42" s="114">
        <v>11484</v>
      </c>
      <c r="H42" s="114">
        <v>30163</v>
      </c>
      <c r="I42" s="115">
        <v>24120</v>
      </c>
      <c r="J42" s="114">
        <v>15379</v>
      </c>
      <c r="K42" s="114">
        <v>8741</v>
      </c>
      <c r="L42" s="423">
        <v>7415</v>
      </c>
      <c r="M42" s="424">
        <v>7592</v>
      </c>
    </row>
    <row r="43" spans="1:13" ht="11.1" customHeight="1" x14ac:dyDescent="0.2">
      <c r="A43" s="422" t="s">
        <v>387</v>
      </c>
      <c r="B43" s="115">
        <v>93293</v>
      </c>
      <c r="C43" s="114">
        <v>52245</v>
      </c>
      <c r="D43" s="114">
        <v>41048</v>
      </c>
      <c r="E43" s="114">
        <v>67965</v>
      </c>
      <c r="F43" s="114">
        <v>25328</v>
      </c>
      <c r="G43" s="114">
        <v>11007</v>
      </c>
      <c r="H43" s="114">
        <v>30605</v>
      </c>
      <c r="I43" s="115">
        <v>24728</v>
      </c>
      <c r="J43" s="114">
        <v>15799</v>
      </c>
      <c r="K43" s="114">
        <v>8929</v>
      </c>
      <c r="L43" s="423">
        <v>6446</v>
      </c>
      <c r="M43" s="424">
        <v>6319</v>
      </c>
    </row>
    <row r="44" spans="1:13" ht="11.1" customHeight="1" x14ac:dyDescent="0.2">
      <c r="A44" s="422" t="s">
        <v>388</v>
      </c>
      <c r="B44" s="115">
        <v>95206</v>
      </c>
      <c r="C44" s="114">
        <v>53301</v>
      </c>
      <c r="D44" s="114">
        <v>41905</v>
      </c>
      <c r="E44" s="114">
        <v>69393</v>
      </c>
      <c r="F44" s="114">
        <v>25813</v>
      </c>
      <c r="G44" s="114">
        <v>12319</v>
      </c>
      <c r="H44" s="114">
        <v>30852</v>
      </c>
      <c r="I44" s="115">
        <v>24499</v>
      </c>
      <c r="J44" s="114">
        <v>15336</v>
      </c>
      <c r="K44" s="114">
        <v>9163</v>
      </c>
      <c r="L44" s="423">
        <v>8927</v>
      </c>
      <c r="M44" s="424">
        <v>7268</v>
      </c>
    </row>
    <row r="45" spans="1:13" s="110" customFormat="1" ht="11.1" customHeight="1" x14ac:dyDescent="0.2">
      <c r="A45" s="422" t="s">
        <v>389</v>
      </c>
      <c r="B45" s="115">
        <v>94365</v>
      </c>
      <c r="C45" s="114">
        <v>52520</v>
      </c>
      <c r="D45" s="114">
        <v>41845</v>
      </c>
      <c r="E45" s="114">
        <v>68546</v>
      </c>
      <c r="F45" s="114">
        <v>25819</v>
      </c>
      <c r="G45" s="114">
        <v>11980</v>
      </c>
      <c r="H45" s="114">
        <v>30857</v>
      </c>
      <c r="I45" s="115">
        <v>24550</v>
      </c>
      <c r="J45" s="114">
        <v>15375</v>
      </c>
      <c r="K45" s="114">
        <v>9175</v>
      </c>
      <c r="L45" s="423">
        <v>6042</v>
      </c>
      <c r="M45" s="424">
        <v>6935</v>
      </c>
    </row>
    <row r="46" spans="1:13" ht="15" customHeight="1" x14ac:dyDescent="0.2">
      <c r="A46" s="422" t="s">
        <v>398</v>
      </c>
      <c r="B46" s="115">
        <v>94366</v>
      </c>
      <c r="C46" s="114">
        <v>52468</v>
      </c>
      <c r="D46" s="114">
        <v>41898</v>
      </c>
      <c r="E46" s="114">
        <v>68413</v>
      </c>
      <c r="F46" s="114">
        <v>25953</v>
      </c>
      <c r="G46" s="114">
        <v>11691</v>
      </c>
      <c r="H46" s="114">
        <v>31012</v>
      </c>
      <c r="I46" s="115">
        <v>24307</v>
      </c>
      <c r="J46" s="114">
        <v>15197</v>
      </c>
      <c r="K46" s="114">
        <v>9110</v>
      </c>
      <c r="L46" s="423">
        <v>7091</v>
      </c>
      <c r="M46" s="424">
        <v>7156</v>
      </c>
    </row>
    <row r="47" spans="1:13" ht="11.1" customHeight="1" x14ac:dyDescent="0.2">
      <c r="A47" s="422" t="s">
        <v>387</v>
      </c>
      <c r="B47" s="115">
        <v>94241</v>
      </c>
      <c r="C47" s="114">
        <v>52440</v>
      </c>
      <c r="D47" s="114">
        <v>41801</v>
      </c>
      <c r="E47" s="114">
        <v>67990</v>
      </c>
      <c r="F47" s="114">
        <v>26251</v>
      </c>
      <c r="G47" s="114">
        <v>11213</v>
      </c>
      <c r="H47" s="114">
        <v>31380</v>
      </c>
      <c r="I47" s="115">
        <v>24778</v>
      </c>
      <c r="J47" s="114">
        <v>15516</v>
      </c>
      <c r="K47" s="114">
        <v>9262</v>
      </c>
      <c r="L47" s="423">
        <v>6241</v>
      </c>
      <c r="M47" s="424">
        <v>6429</v>
      </c>
    </row>
    <row r="48" spans="1:13" ht="11.1" customHeight="1" x14ac:dyDescent="0.2">
      <c r="A48" s="422" t="s">
        <v>388</v>
      </c>
      <c r="B48" s="115">
        <v>96338</v>
      </c>
      <c r="C48" s="114">
        <v>53554</v>
      </c>
      <c r="D48" s="114">
        <v>42784</v>
      </c>
      <c r="E48" s="114">
        <v>69530</v>
      </c>
      <c r="F48" s="114">
        <v>26808</v>
      </c>
      <c r="G48" s="114">
        <v>12559</v>
      </c>
      <c r="H48" s="114">
        <v>31761</v>
      </c>
      <c r="I48" s="115">
        <v>24661</v>
      </c>
      <c r="J48" s="114">
        <v>15123</v>
      </c>
      <c r="K48" s="114">
        <v>9538</v>
      </c>
      <c r="L48" s="423">
        <v>8748</v>
      </c>
      <c r="M48" s="424">
        <v>6997</v>
      </c>
    </row>
    <row r="49" spans="1:17" s="110" customFormat="1" ht="11.1" customHeight="1" x14ac:dyDescent="0.2">
      <c r="A49" s="422" t="s">
        <v>389</v>
      </c>
      <c r="B49" s="115">
        <v>95559</v>
      </c>
      <c r="C49" s="114">
        <v>52843</v>
      </c>
      <c r="D49" s="114">
        <v>42716</v>
      </c>
      <c r="E49" s="114">
        <v>68575</v>
      </c>
      <c r="F49" s="114">
        <v>26984</v>
      </c>
      <c r="G49" s="114">
        <v>12073</v>
      </c>
      <c r="H49" s="114">
        <v>31747</v>
      </c>
      <c r="I49" s="115">
        <v>24784</v>
      </c>
      <c r="J49" s="114">
        <v>15291</v>
      </c>
      <c r="K49" s="114">
        <v>9493</v>
      </c>
      <c r="L49" s="423">
        <v>5638</v>
      </c>
      <c r="M49" s="424">
        <v>6555</v>
      </c>
    </row>
    <row r="50" spans="1:17" ht="15" customHeight="1" x14ac:dyDescent="0.2">
      <c r="A50" s="422" t="s">
        <v>399</v>
      </c>
      <c r="B50" s="143">
        <v>94989</v>
      </c>
      <c r="C50" s="144">
        <v>52549</v>
      </c>
      <c r="D50" s="144">
        <v>42440</v>
      </c>
      <c r="E50" s="144">
        <v>68048</v>
      </c>
      <c r="F50" s="144">
        <v>26941</v>
      </c>
      <c r="G50" s="144">
        <v>11624</v>
      </c>
      <c r="H50" s="144">
        <v>31788</v>
      </c>
      <c r="I50" s="143">
        <v>23827</v>
      </c>
      <c r="J50" s="144">
        <v>14698</v>
      </c>
      <c r="K50" s="144">
        <v>9129</v>
      </c>
      <c r="L50" s="426">
        <v>6870</v>
      </c>
      <c r="M50" s="427">
        <v>7512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0.66019540936354193</v>
      </c>
      <c r="C6" s="480">
        <f>'Tabelle 3.3'!J11</f>
        <v>-1.9747397868926646</v>
      </c>
      <c r="D6" s="481">
        <f t="shared" ref="D6:E9" si="0">IF(OR(AND(B6&gt;=-50,B6&lt;=50),ISNUMBER(B6)=FALSE),B6,"")</f>
        <v>0.66019540936354193</v>
      </c>
      <c r="E6" s="481">
        <f t="shared" si="0"/>
        <v>-1.9747397868926646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0.66019540936354193</v>
      </c>
      <c r="C14" s="480">
        <f>'Tabelle 3.3'!J11</f>
        <v>-1.9747397868926646</v>
      </c>
      <c r="D14" s="481">
        <f>IF(OR(AND(B14&gt;=-50,B14&lt;=50),ISNUMBER(B14)=FALSE),B14,"")</f>
        <v>0.66019540936354193</v>
      </c>
      <c r="E14" s="481">
        <f>IF(OR(AND(C14&gt;=-50,C14&lt;=50),ISNUMBER(C14)=FALSE),C14,"")</f>
        <v>-1.9747397868926646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9.9397590361445776</v>
      </c>
      <c r="C15" s="480">
        <f>'Tabelle 3.3'!J12</f>
        <v>4</v>
      </c>
      <c r="D15" s="481">
        <f t="shared" ref="D15:E45" si="3">IF(OR(AND(B15&gt;=-50,B15&lt;=50),ISNUMBER(B15)=FALSE),B15,"")</f>
        <v>9.9397590361445776</v>
      </c>
      <c r="E15" s="481">
        <f t="shared" si="3"/>
        <v>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-0.23900573613766729</v>
      </c>
      <c r="C16" s="480">
        <f>'Tabelle 3.3'!J13</f>
        <v>-4.0462427745664744</v>
      </c>
      <c r="D16" s="481">
        <f t="shared" si="3"/>
        <v>-0.23900573613766729</v>
      </c>
      <c r="E16" s="481">
        <f t="shared" si="3"/>
        <v>-4.0462427745664744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-3.1928161636318282</v>
      </c>
      <c r="C17" s="480">
        <f>'Tabelle 3.3'!J14</f>
        <v>-6.4516129032258061</v>
      </c>
      <c r="D17" s="481">
        <f t="shared" si="3"/>
        <v>-3.1928161636318282</v>
      </c>
      <c r="E17" s="481">
        <f t="shared" si="3"/>
        <v>-6.4516129032258061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0.13966480446927373</v>
      </c>
      <c r="C18" s="480">
        <f>'Tabelle 3.3'!J15</f>
        <v>-5.3916581892166837</v>
      </c>
      <c r="D18" s="481">
        <f t="shared" si="3"/>
        <v>0.13966480446927373</v>
      </c>
      <c r="E18" s="481">
        <f t="shared" si="3"/>
        <v>-5.3916581892166837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-5.5825242718446599</v>
      </c>
      <c r="C19" s="480">
        <f>'Tabelle 3.3'!J16</f>
        <v>-7.5903614457831328</v>
      </c>
      <c r="D19" s="481">
        <f t="shared" si="3"/>
        <v>-5.5825242718446599</v>
      </c>
      <c r="E19" s="481">
        <f t="shared" si="3"/>
        <v>-7.5903614457831328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-2.1675321743057125</v>
      </c>
      <c r="C20" s="480">
        <f>'Tabelle 3.3'!J17</f>
        <v>-6.8181818181818183</v>
      </c>
      <c r="D20" s="481">
        <f t="shared" si="3"/>
        <v>-2.1675321743057125</v>
      </c>
      <c r="E20" s="481">
        <f t="shared" si="3"/>
        <v>-6.8181818181818183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1.2741786920478968</v>
      </c>
      <c r="C21" s="480">
        <f>'Tabelle 3.3'!J18</f>
        <v>5.6007226738934053</v>
      </c>
      <c r="D21" s="481">
        <f t="shared" si="3"/>
        <v>1.2741786920478968</v>
      </c>
      <c r="E21" s="481">
        <f t="shared" si="3"/>
        <v>5.6007226738934053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-0.40225261464199519</v>
      </c>
      <c r="C22" s="480">
        <f>'Tabelle 3.3'!J19</f>
        <v>0.11578541103820919</v>
      </c>
      <c r="D22" s="481">
        <f t="shared" si="3"/>
        <v>-0.40225261464199519</v>
      </c>
      <c r="E22" s="481">
        <f t="shared" si="3"/>
        <v>0.11578541103820919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-0.23602033405954975</v>
      </c>
      <c r="C23" s="480">
        <f>'Tabelle 3.3'!J20</f>
        <v>-1.7770597738287561</v>
      </c>
      <c r="D23" s="481">
        <f t="shared" si="3"/>
        <v>-0.23602033405954975</v>
      </c>
      <c r="E23" s="481">
        <f t="shared" si="3"/>
        <v>-1.7770597738287561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-0.43376710043376709</v>
      </c>
      <c r="C24" s="480">
        <f>'Tabelle 3.3'!J21</f>
        <v>-5.8984493767102464</v>
      </c>
      <c r="D24" s="481">
        <f t="shared" si="3"/>
        <v>-0.43376710043376709</v>
      </c>
      <c r="E24" s="481">
        <f t="shared" si="3"/>
        <v>-5.8984493767102464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0.75014425851125222</v>
      </c>
      <c r="C25" s="480">
        <f>'Tabelle 3.3'!J22</f>
        <v>-4.3636363636363633</v>
      </c>
      <c r="D25" s="481">
        <f t="shared" si="3"/>
        <v>0.75014425851125222</v>
      </c>
      <c r="E25" s="481">
        <f t="shared" si="3"/>
        <v>-4.3636363636363633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1.4814814814814814</v>
      </c>
      <c r="C26" s="480">
        <f>'Tabelle 3.3'!J23</f>
        <v>-4.3321299638989172</v>
      </c>
      <c r="D26" s="481">
        <f t="shared" si="3"/>
        <v>1.4814814814814814</v>
      </c>
      <c r="E26" s="481">
        <f t="shared" si="3"/>
        <v>-4.3321299638989172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8.1128509719222457</v>
      </c>
      <c r="C27" s="480">
        <f>'Tabelle 3.3'!J24</f>
        <v>-0.14316392269148176</v>
      </c>
      <c r="D27" s="481">
        <f t="shared" si="3"/>
        <v>8.1128509719222457</v>
      </c>
      <c r="E27" s="481">
        <f t="shared" si="3"/>
        <v>-0.14316392269148176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v>
      </c>
      <c r="C28" s="480">
        <f>'Tabelle 3.3'!J25</f>
        <v>-4.7078604455653634</v>
      </c>
      <c r="D28" s="481">
        <f t="shared" si="3"/>
        <v>6</v>
      </c>
      <c r="E28" s="481">
        <f t="shared" si="3"/>
        <v>-4.7078604455653634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-8.622171297622458</v>
      </c>
      <c r="C29" s="480">
        <f>'Tabelle 3.3'!J26</f>
        <v>-20.3125</v>
      </c>
      <c r="D29" s="481">
        <f t="shared" si="3"/>
        <v>-8.622171297622458</v>
      </c>
      <c r="E29" s="481">
        <f t="shared" si="3"/>
        <v>-20.3125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3.5016444186496423</v>
      </c>
      <c r="C30" s="480">
        <f>'Tabelle 3.3'!J27</f>
        <v>-2.7906976744186047</v>
      </c>
      <c r="D30" s="481">
        <f t="shared" si="3"/>
        <v>3.5016444186496423</v>
      </c>
      <c r="E30" s="481">
        <f t="shared" si="3"/>
        <v>-2.7906976744186047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5.865580448065173</v>
      </c>
      <c r="C31" s="480">
        <f>'Tabelle 3.3'!J28</f>
        <v>0.43923865300146414</v>
      </c>
      <c r="D31" s="481">
        <f t="shared" si="3"/>
        <v>5.865580448065173</v>
      </c>
      <c r="E31" s="481">
        <f t="shared" si="3"/>
        <v>0.43923865300146414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4.2500685494927337</v>
      </c>
      <c r="C32" s="480">
        <f>'Tabelle 3.3'!J29</f>
        <v>-1.908957415565345</v>
      </c>
      <c r="D32" s="481">
        <f t="shared" si="3"/>
        <v>4.2500685494927337</v>
      </c>
      <c r="E32" s="481">
        <f t="shared" si="3"/>
        <v>-1.908957415565345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0.36144578313253012</v>
      </c>
      <c r="C33" s="480">
        <f>'Tabelle 3.3'!J30</f>
        <v>4.6709129511677281</v>
      </c>
      <c r="D33" s="481">
        <f t="shared" si="3"/>
        <v>0.36144578313253012</v>
      </c>
      <c r="E33" s="481">
        <f t="shared" si="3"/>
        <v>4.6709129511677281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2.1462105969148224</v>
      </c>
      <c r="C34" s="480">
        <f>'Tabelle 3.3'!J31</f>
        <v>-1.0397992111868053</v>
      </c>
      <c r="D34" s="481">
        <f t="shared" si="3"/>
        <v>2.1462105969148224</v>
      </c>
      <c r="E34" s="481">
        <f t="shared" si="3"/>
        <v>-1.0397992111868053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9.9397590361445776</v>
      </c>
      <c r="C37" s="480">
        <f>'Tabelle 3.3'!J34</f>
        <v>4</v>
      </c>
      <c r="D37" s="481">
        <f t="shared" si="3"/>
        <v>9.9397590361445776</v>
      </c>
      <c r="E37" s="481">
        <f t="shared" si="3"/>
        <v>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-1.9615371191232418</v>
      </c>
      <c r="C38" s="480">
        <f>'Tabelle 3.3'!J35</f>
        <v>-2.3532916294310398</v>
      </c>
      <c r="D38" s="481">
        <f t="shared" si="3"/>
        <v>-1.9615371191232418</v>
      </c>
      <c r="E38" s="481">
        <f t="shared" si="3"/>
        <v>-2.3532916294310398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1.7619258828747533</v>
      </c>
      <c r="C39" s="480">
        <f>'Tabelle 3.3'!J36</f>
        <v>-2</v>
      </c>
      <c r="D39" s="481">
        <f t="shared" si="3"/>
        <v>1.7619258828747533</v>
      </c>
      <c r="E39" s="481">
        <f t="shared" si="3"/>
        <v>-2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1.7619258828747533</v>
      </c>
      <c r="C45" s="480">
        <f>'Tabelle 3.3'!J36</f>
        <v>-2</v>
      </c>
      <c r="D45" s="481">
        <f t="shared" si="3"/>
        <v>1.7619258828747533</v>
      </c>
      <c r="E45" s="481">
        <f t="shared" si="3"/>
        <v>-2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85422</v>
      </c>
      <c r="C51" s="487">
        <v>16608</v>
      </c>
      <c r="D51" s="487">
        <v>7212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85945</v>
      </c>
      <c r="C52" s="487">
        <v>17094</v>
      </c>
      <c r="D52" s="487">
        <v>7439</v>
      </c>
      <c r="E52" s="488">
        <f t="shared" ref="E52:G70" si="11">IF($A$51=37802,IF(COUNTBLANK(B$51:B$70)&gt;0,#N/A,B52/B$51*100),IF(COUNTBLANK(B$51:B$75)&gt;0,#N/A,B52/B$51*100))</f>
        <v>100.61225445435602</v>
      </c>
      <c r="F52" s="488">
        <f t="shared" si="11"/>
        <v>102.92630057803468</v>
      </c>
      <c r="G52" s="488">
        <f t="shared" si="11"/>
        <v>103.14753189129229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87702</v>
      </c>
      <c r="C53" s="487">
        <v>16767</v>
      </c>
      <c r="D53" s="487">
        <v>7736</v>
      </c>
      <c r="E53" s="488">
        <f t="shared" si="11"/>
        <v>102.66910163658073</v>
      </c>
      <c r="F53" s="488">
        <f t="shared" si="11"/>
        <v>100.95736994219652</v>
      </c>
      <c r="G53" s="488">
        <f t="shared" si="11"/>
        <v>107.26566833056017</v>
      </c>
      <c r="H53" s="489">
        <f>IF(ISERROR(L53)=TRUE,IF(MONTH(A53)=MONTH(MAX(A$51:A$75)),A53,""),"")</f>
        <v>41883</v>
      </c>
      <c r="I53" s="488">
        <f t="shared" si="12"/>
        <v>102.66910163658073</v>
      </c>
      <c r="J53" s="488">
        <f t="shared" si="10"/>
        <v>100.95736994219652</v>
      </c>
      <c r="K53" s="488">
        <f t="shared" si="10"/>
        <v>107.26566833056017</v>
      </c>
      <c r="L53" s="488" t="e">
        <f t="shared" si="13"/>
        <v>#N/A</v>
      </c>
    </row>
    <row r="54" spans="1:14" ht="15" customHeight="1" x14ac:dyDescent="0.2">
      <c r="A54" s="490" t="s">
        <v>462</v>
      </c>
      <c r="B54" s="487">
        <v>86896</v>
      </c>
      <c r="C54" s="487">
        <v>16873</v>
      </c>
      <c r="D54" s="487">
        <v>7652</v>
      </c>
      <c r="E54" s="488">
        <f t="shared" si="11"/>
        <v>101.72555079487719</v>
      </c>
      <c r="F54" s="488">
        <f t="shared" si="11"/>
        <v>101.59561657032756</v>
      </c>
      <c r="G54" s="488">
        <f t="shared" si="11"/>
        <v>106.10094287298946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87357</v>
      </c>
      <c r="C55" s="487">
        <v>16187</v>
      </c>
      <c r="D55" s="487">
        <v>7492</v>
      </c>
      <c r="E55" s="488">
        <f t="shared" si="11"/>
        <v>102.26522441525603</v>
      </c>
      <c r="F55" s="488">
        <f t="shared" si="11"/>
        <v>97.465077071290935</v>
      </c>
      <c r="G55" s="488">
        <f t="shared" si="11"/>
        <v>103.88241819190239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88060</v>
      </c>
      <c r="C56" s="487">
        <v>16219</v>
      </c>
      <c r="D56" s="487">
        <v>7665</v>
      </c>
      <c r="E56" s="488">
        <f t="shared" si="11"/>
        <v>103.08819741986841</v>
      </c>
      <c r="F56" s="488">
        <f t="shared" si="11"/>
        <v>97.657755298651253</v>
      </c>
      <c r="G56" s="488">
        <f t="shared" si="11"/>
        <v>106.28119800332779</v>
      </c>
      <c r="H56" s="489" t="str">
        <f t="shared" si="14"/>
        <v/>
      </c>
      <c r="I56" s="488" t="str">
        <f t="shared" si="12"/>
        <v/>
      </c>
      <c r="J56" s="488" t="str">
        <f t="shared" si="10"/>
        <v/>
      </c>
      <c r="K56" s="488" t="str">
        <f t="shared" si="10"/>
        <v/>
      </c>
      <c r="L56" s="488" t="e">
        <f t="shared" si="13"/>
        <v>#N/A</v>
      </c>
    </row>
    <row r="57" spans="1:14" ht="15" customHeight="1" x14ac:dyDescent="0.2">
      <c r="A57" s="490">
        <v>42248</v>
      </c>
      <c r="B57" s="487">
        <v>89682</v>
      </c>
      <c r="C57" s="487">
        <v>16073</v>
      </c>
      <c r="D57" s="487">
        <v>7995</v>
      </c>
      <c r="E57" s="488">
        <f t="shared" si="11"/>
        <v>104.98700568940085</v>
      </c>
      <c r="F57" s="488">
        <f t="shared" si="11"/>
        <v>96.778660886319841</v>
      </c>
      <c r="G57" s="488">
        <f t="shared" si="11"/>
        <v>110.85690515806988</v>
      </c>
      <c r="H57" s="489">
        <f t="shared" si="14"/>
        <v>42248</v>
      </c>
      <c r="I57" s="488">
        <f t="shared" si="12"/>
        <v>104.98700568940085</v>
      </c>
      <c r="J57" s="488">
        <f t="shared" si="10"/>
        <v>96.778660886319841</v>
      </c>
      <c r="K57" s="488">
        <f t="shared" si="10"/>
        <v>110.85690515806988</v>
      </c>
      <c r="L57" s="488" t="e">
        <f t="shared" si="13"/>
        <v>#N/A</v>
      </c>
    </row>
    <row r="58" spans="1:14" ht="15" customHeight="1" x14ac:dyDescent="0.2">
      <c r="A58" s="490" t="s">
        <v>465</v>
      </c>
      <c r="B58" s="487">
        <v>89203</v>
      </c>
      <c r="C58" s="487">
        <v>16195</v>
      </c>
      <c r="D58" s="487">
        <v>8055</v>
      </c>
      <c r="E58" s="488">
        <f t="shared" si="11"/>
        <v>104.42626021399639</v>
      </c>
      <c r="F58" s="488">
        <f t="shared" si="11"/>
        <v>97.513246628131029</v>
      </c>
      <c r="G58" s="488">
        <f t="shared" si="11"/>
        <v>111.68885191347752</v>
      </c>
      <c r="H58" s="489" t="str">
        <f t="shared" si="14"/>
        <v/>
      </c>
      <c r="I58" s="488" t="str">
        <f t="shared" si="12"/>
        <v/>
      </c>
      <c r="J58" s="488" t="str">
        <f t="shared" si="10"/>
        <v/>
      </c>
      <c r="K58" s="488" t="str">
        <f t="shared" si="10"/>
        <v/>
      </c>
      <c r="L58" s="488" t="e">
        <f t="shared" si="13"/>
        <v>#N/A</v>
      </c>
    </row>
    <row r="59" spans="1:14" ht="15" customHeight="1" x14ac:dyDescent="0.2">
      <c r="A59" s="490" t="s">
        <v>466</v>
      </c>
      <c r="B59" s="487">
        <v>89632</v>
      </c>
      <c r="C59" s="487">
        <v>15915</v>
      </c>
      <c r="D59" s="487">
        <v>8093</v>
      </c>
      <c r="E59" s="488">
        <f t="shared" si="11"/>
        <v>104.92847275877408</v>
      </c>
      <c r="F59" s="488">
        <f t="shared" si="11"/>
        <v>95.827312138728331</v>
      </c>
      <c r="G59" s="488">
        <f t="shared" si="11"/>
        <v>112.2157515252357</v>
      </c>
      <c r="H59" s="489" t="str">
        <f t="shared" si="14"/>
        <v/>
      </c>
      <c r="I59" s="488" t="str">
        <f t="shared" si="12"/>
        <v/>
      </c>
      <c r="J59" s="488" t="str">
        <f t="shared" si="10"/>
        <v/>
      </c>
      <c r="K59" s="488" t="str">
        <f t="shared" si="10"/>
        <v/>
      </c>
      <c r="L59" s="488" t="e">
        <f t="shared" si="13"/>
        <v>#N/A</v>
      </c>
    </row>
    <row r="60" spans="1:14" ht="15" customHeight="1" x14ac:dyDescent="0.2">
      <c r="A60" s="490" t="s">
        <v>467</v>
      </c>
      <c r="B60" s="487">
        <v>90367</v>
      </c>
      <c r="C60" s="487">
        <v>16174</v>
      </c>
      <c r="D60" s="487">
        <v>8268</v>
      </c>
      <c r="E60" s="488">
        <f t="shared" si="11"/>
        <v>105.7889068389876</v>
      </c>
      <c r="F60" s="488">
        <f t="shared" si="11"/>
        <v>97.386801541425811</v>
      </c>
      <c r="G60" s="488">
        <f t="shared" si="11"/>
        <v>114.64226289517472</v>
      </c>
      <c r="H60" s="489" t="str">
        <f t="shared" si="14"/>
        <v/>
      </c>
      <c r="I60" s="488" t="str">
        <f t="shared" si="12"/>
        <v/>
      </c>
      <c r="J60" s="488" t="str">
        <f t="shared" si="10"/>
        <v/>
      </c>
      <c r="K60" s="488" t="str">
        <f t="shared" si="10"/>
        <v/>
      </c>
      <c r="L60" s="488" t="e">
        <f t="shared" si="13"/>
        <v>#N/A</v>
      </c>
    </row>
    <row r="61" spans="1:14" ht="15" customHeight="1" x14ac:dyDescent="0.2">
      <c r="A61" s="490">
        <v>42614</v>
      </c>
      <c r="B61" s="487">
        <v>92039</v>
      </c>
      <c r="C61" s="487">
        <v>16067</v>
      </c>
      <c r="D61" s="487">
        <v>8553</v>
      </c>
      <c r="E61" s="488">
        <f t="shared" si="11"/>
        <v>107.74624803914683</v>
      </c>
      <c r="F61" s="488">
        <f t="shared" si="11"/>
        <v>96.742533718689785</v>
      </c>
      <c r="G61" s="488">
        <f t="shared" si="11"/>
        <v>118.59400998336108</v>
      </c>
      <c r="H61" s="489">
        <f t="shared" si="14"/>
        <v>42614</v>
      </c>
      <c r="I61" s="488">
        <f t="shared" si="12"/>
        <v>107.74624803914683</v>
      </c>
      <c r="J61" s="488">
        <f t="shared" si="10"/>
        <v>96.742533718689785</v>
      </c>
      <c r="K61" s="488">
        <f t="shared" si="10"/>
        <v>118.59400998336108</v>
      </c>
      <c r="L61" s="488" t="e">
        <f t="shared" si="13"/>
        <v>#N/A</v>
      </c>
    </row>
    <row r="62" spans="1:14" ht="15" customHeight="1" x14ac:dyDescent="0.2">
      <c r="A62" s="490" t="s">
        <v>468</v>
      </c>
      <c r="B62" s="487">
        <v>91501</v>
      </c>
      <c r="C62" s="487">
        <v>16082</v>
      </c>
      <c r="D62" s="487">
        <v>8475</v>
      </c>
      <c r="E62" s="488">
        <f t="shared" si="11"/>
        <v>107.11643370560277</v>
      </c>
      <c r="F62" s="488">
        <f t="shared" si="11"/>
        <v>96.832851637764932</v>
      </c>
      <c r="G62" s="488">
        <f t="shared" si="11"/>
        <v>117.51247920133112</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91591</v>
      </c>
      <c r="C63" s="487">
        <v>15642</v>
      </c>
      <c r="D63" s="487">
        <v>8423</v>
      </c>
      <c r="E63" s="488">
        <f t="shared" si="11"/>
        <v>107.22179298073095</v>
      </c>
      <c r="F63" s="488">
        <f t="shared" si="11"/>
        <v>94.183526011560687</v>
      </c>
      <c r="G63" s="488">
        <f t="shared" si="11"/>
        <v>116.79145867997782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91884</v>
      </c>
      <c r="C64" s="487">
        <v>15990</v>
      </c>
      <c r="D64" s="487">
        <v>8712</v>
      </c>
      <c r="E64" s="488">
        <f t="shared" si="11"/>
        <v>107.56479595420383</v>
      </c>
      <c r="F64" s="488">
        <f t="shared" si="11"/>
        <v>96.278901734104053</v>
      </c>
      <c r="G64" s="488">
        <f t="shared" si="11"/>
        <v>120.79866888519135</v>
      </c>
      <c r="H64" s="489" t="str">
        <f t="shared" si="14"/>
        <v/>
      </c>
      <c r="I64" s="488" t="str">
        <f t="shared" si="12"/>
        <v/>
      </c>
      <c r="J64" s="488" t="str">
        <f t="shared" si="10"/>
        <v/>
      </c>
      <c r="K64" s="488" t="str">
        <f t="shared" si="10"/>
        <v/>
      </c>
      <c r="L64" s="488" t="e">
        <f t="shared" si="13"/>
        <v>#N/A</v>
      </c>
    </row>
    <row r="65" spans="1:12" ht="15" customHeight="1" x14ac:dyDescent="0.2">
      <c r="A65" s="490">
        <v>42979</v>
      </c>
      <c r="B65" s="487">
        <v>93881</v>
      </c>
      <c r="C65" s="487">
        <v>15678</v>
      </c>
      <c r="D65" s="487">
        <v>8983</v>
      </c>
      <c r="E65" s="488">
        <f t="shared" si="11"/>
        <v>109.90260120343704</v>
      </c>
      <c r="F65" s="488">
        <f t="shared" si="11"/>
        <v>94.400289017341038</v>
      </c>
      <c r="G65" s="488">
        <f t="shared" si="11"/>
        <v>124.55629506378258</v>
      </c>
      <c r="H65" s="489">
        <f t="shared" si="14"/>
        <v>42979</v>
      </c>
      <c r="I65" s="488">
        <f t="shared" si="12"/>
        <v>109.90260120343704</v>
      </c>
      <c r="J65" s="488">
        <f t="shared" si="10"/>
        <v>94.400289017341038</v>
      </c>
      <c r="K65" s="488">
        <f t="shared" si="10"/>
        <v>124.55629506378258</v>
      </c>
      <c r="L65" s="488" t="e">
        <f t="shared" si="13"/>
        <v>#N/A</v>
      </c>
    </row>
    <row r="66" spans="1:12" ht="15" customHeight="1" x14ac:dyDescent="0.2">
      <c r="A66" s="490" t="s">
        <v>471</v>
      </c>
      <c r="B66" s="487">
        <v>93286</v>
      </c>
      <c r="C66" s="487">
        <v>15875</v>
      </c>
      <c r="D66" s="487">
        <v>8824</v>
      </c>
      <c r="E66" s="488">
        <f t="shared" si="11"/>
        <v>109.20605932897848</v>
      </c>
      <c r="F66" s="488">
        <f t="shared" si="11"/>
        <v>95.586464354527934</v>
      </c>
      <c r="G66" s="488">
        <f t="shared" si="11"/>
        <v>122.3516361619523</v>
      </c>
      <c r="H66" s="489" t="str">
        <f t="shared" si="14"/>
        <v/>
      </c>
      <c r="I66" s="488" t="str">
        <f t="shared" si="12"/>
        <v/>
      </c>
      <c r="J66" s="488" t="str">
        <f t="shared" si="10"/>
        <v/>
      </c>
      <c r="K66" s="488" t="str">
        <f t="shared" si="10"/>
        <v/>
      </c>
      <c r="L66" s="488" t="e">
        <f t="shared" si="13"/>
        <v>#N/A</v>
      </c>
    </row>
    <row r="67" spans="1:12" ht="15" customHeight="1" x14ac:dyDescent="0.2">
      <c r="A67" s="490" t="s">
        <v>472</v>
      </c>
      <c r="B67" s="487">
        <v>93112</v>
      </c>
      <c r="C67" s="487">
        <v>15379</v>
      </c>
      <c r="D67" s="487">
        <v>8741</v>
      </c>
      <c r="E67" s="488">
        <f t="shared" si="11"/>
        <v>109.00236473039733</v>
      </c>
      <c r="F67" s="488">
        <f t="shared" si="11"/>
        <v>92.59995183044316</v>
      </c>
      <c r="G67" s="488">
        <f t="shared" si="11"/>
        <v>121.20077648363838</v>
      </c>
      <c r="H67" s="489" t="str">
        <f t="shared" si="14"/>
        <v/>
      </c>
      <c r="I67" s="488" t="str">
        <f t="shared" si="12"/>
        <v/>
      </c>
      <c r="J67" s="488" t="str">
        <f t="shared" si="12"/>
        <v/>
      </c>
      <c r="K67" s="488" t="str">
        <f t="shared" si="12"/>
        <v/>
      </c>
      <c r="L67" s="488" t="e">
        <f t="shared" si="13"/>
        <v>#N/A</v>
      </c>
    </row>
    <row r="68" spans="1:12" ht="15" customHeight="1" x14ac:dyDescent="0.2">
      <c r="A68" s="490" t="s">
        <v>473</v>
      </c>
      <c r="B68" s="487">
        <v>93293</v>
      </c>
      <c r="C68" s="487">
        <v>15799</v>
      </c>
      <c r="D68" s="487">
        <v>8929</v>
      </c>
      <c r="E68" s="488">
        <f t="shared" si="11"/>
        <v>109.21425393926623</v>
      </c>
      <c r="F68" s="488">
        <f t="shared" si="11"/>
        <v>95.128853564547214</v>
      </c>
      <c r="G68" s="488">
        <f t="shared" si="11"/>
        <v>123.8075429839157</v>
      </c>
      <c r="H68" s="489" t="str">
        <f t="shared" si="14"/>
        <v/>
      </c>
      <c r="I68" s="488" t="str">
        <f t="shared" si="12"/>
        <v/>
      </c>
      <c r="J68" s="488" t="str">
        <f t="shared" si="12"/>
        <v/>
      </c>
      <c r="K68" s="488" t="str">
        <f t="shared" si="12"/>
        <v/>
      </c>
      <c r="L68" s="488" t="e">
        <f t="shared" si="13"/>
        <v>#N/A</v>
      </c>
    </row>
    <row r="69" spans="1:12" ht="15" customHeight="1" x14ac:dyDescent="0.2">
      <c r="A69" s="490">
        <v>43344</v>
      </c>
      <c r="B69" s="487">
        <v>95206</v>
      </c>
      <c r="C69" s="487">
        <v>15336</v>
      </c>
      <c r="D69" s="487">
        <v>9163</v>
      </c>
      <c r="E69" s="488">
        <f t="shared" si="11"/>
        <v>111.45372386504648</v>
      </c>
      <c r="F69" s="488">
        <f t="shared" si="11"/>
        <v>92.341040462427742</v>
      </c>
      <c r="G69" s="488">
        <f t="shared" si="11"/>
        <v>127.05213533000554</v>
      </c>
      <c r="H69" s="489">
        <f t="shared" si="14"/>
        <v>43344</v>
      </c>
      <c r="I69" s="488">
        <f t="shared" si="12"/>
        <v>111.45372386504648</v>
      </c>
      <c r="J69" s="488">
        <f t="shared" si="12"/>
        <v>92.341040462427742</v>
      </c>
      <c r="K69" s="488">
        <f t="shared" si="12"/>
        <v>127.05213533000554</v>
      </c>
      <c r="L69" s="488" t="e">
        <f t="shared" si="13"/>
        <v>#N/A</v>
      </c>
    </row>
    <row r="70" spans="1:12" ht="15" customHeight="1" x14ac:dyDescent="0.2">
      <c r="A70" s="490" t="s">
        <v>474</v>
      </c>
      <c r="B70" s="487">
        <v>94365</v>
      </c>
      <c r="C70" s="487">
        <v>15375</v>
      </c>
      <c r="D70" s="487">
        <v>9175</v>
      </c>
      <c r="E70" s="488">
        <f t="shared" si="11"/>
        <v>110.46919997190419</v>
      </c>
      <c r="F70" s="488">
        <f t="shared" si="11"/>
        <v>92.575867052023114</v>
      </c>
      <c r="G70" s="488">
        <f t="shared" si="11"/>
        <v>127.21852468108708</v>
      </c>
      <c r="H70" s="489" t="str">
        <f t="shared" si="14"/>
        <v/>
      </c>
      <c r="I70" s="488" t="str">
        <f t="shared" si="12"/>
        <v/>
      </c>
      <c r="J70" s="488" t="str">
        <f t="shared" si="12"/>
        <v/>
      </c>
      <c r="K70" s="488" t="str">
        <f t="shared" si="12"/>
        <v/>
      </c>
      <c r="L70" s="488" t="e">
        <f t="shared" si="13"/>
        <v>#N/A</v>
      </c>
    </row>
    <row r="71" spans="1:12" ht="15" customHeight="1" x14ac:dyDescent="0.2">
      <c r="A71" s="490" t="s">
        <v>475</v>
      </c>
      <c r="B71" s="487">
        <v>94366</v>
      </c>
      <c r="C71" s="487">
        <v>15197</v>
      </c>
      <c r="D71" s="487">
        <v>9110</v>
      </c>
      <c r="E71" s="491">
        <f t="shared" ref="E71:G75" si="15">IF($A$51=37802,IF(COUNTBLANK(B$51:B$70)&gt;0,#N/A,IF(ISBLANK(B71)=FALSE,B71/B$51*100,#N/A)),IF(COUNTBLANK(B$51:B$75)&gt;0,#N/A,B71/B$51*100))</f>
        <v>110.47037063051673</v>
      </c>
      <c r="F71" s="491">
        <f t="shared" si="15"/>
        <v>91.504094412331398</v>
      </c>
      <c r="G71" s="491">
        <f t="shared" si="15"/>
        <v>126.31724902939546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94241</v>
      </c>
      <c r="C72" s="487">
        <v>15516</v>
      </c>
      <c r="D72" s="487">
        <v>9262</v>
      </c>
      <c r="E72" s="491">
        <f t="shared" si="15"/>
        <v>110.32403830394981</v>
      </c>
      <c r="F72" s="491">
        <f t="shared" si="15"/>
        <v>93.424855491329481</v>
      </c>
      <c r="G72" s="491">
        <f t="shared" si="15"/>
        <v>128.42484747642817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96338</v>
      </c>
      <c r="C73" s="487">
        <v>15123</v>
      </c>
      <c r="D73" s="487">
        <v>9538</v>
      </c>
      <c r="E73" s="491">
        <f t="shared" si="15"/>
        <v>112.77890941443655</v>
      </c>
      <c r="F73" s="491">
        <f t="shared" si="15"/>
        <v>91.058526011560687</v>
      </c>
      <c r="G73" s="491">
        <f t="shared" si="15"/>
        <v>132.25180255130337</v>
      </c>
      <c r="H73" s="492">
        <f>IF(A$51=37802,IF(ISERROR(L73)=TRUE,IF(ISBLANK(A73)=FALSE,IF(MONTH(A73)=MONTH(MAX(A$51:A$75)),A73,""),""),""),IF(ISERROR(L73)=TRUE,IF(MONTH(A73)=MONTH(MAX(A$51:A$75)),A73,""),""))</f>
        <v>43709</v>
      </c>
      <c r="I73" s="488">
        <f t="shared" si="12"/>
        <v>112.77890941443655</v>
      </c>
      <c r="J73" s="488">
        <f t="shared" si="12"/>
        <v>91.058526011560687</v>
      </c>
      <c r="K73" s="488">
        <f t="shared" si="12"/>
        <v>132.25180255130337</v>
      </c>
      <c r="L73" s="488" t="e">
        <f t="shared" si="13"/>
        <v>#N/A</v>
      </c>
    </row>
    <row r="74" spans="1:12" ht="15" customHeight="1" x14ac:dyDescent="0.2">
      <c r="A74" s="490" t="s">
        <v>477</v>
      </c>
      <c r="B74" s="487">
        <v>95559</v>
      </c>
      <c r="C74" s="487">
        <v>15291</v>
      </c>
      <c r="D74" s="487">
        <v>9493</v>
      </c>
      <c r="E74" s="491">
        <f t="shared" si="15"/>
        <v>111.86696635527147</v>
      </c>
      <c r="F74" s="491">
        <f t="shared" si="15"/>
        <v>92.070086705202314</v>
      </c>
      <c r="G74" s="491">
        <f t="shared" si="15"/>
        <v>131.62784248474765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94989</v>
      </c>
      <c r="C75" s="493">
        <v>14698</v>
      </c>
      <c r="D75" s="493">
        <v>9129</v>
      </c>
      <c r="E75" s="491">
        <f t="shared" si="15"/>
        <v>111.1996909461263</v>
      </c>
      <c r="F75" s="491">
        <f t="shared" si="15"/>
        <v>88.499518304431604</v>
      </c>
      <c r="G75" s="491">
        <f t="shared" si="15"/>
        <v>126.58069883527455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112.77890941443655</v>
      </c>
      <c r="J77" s="488">
        <f>IF(J75&lt;&gt;"",J75,IF(J74&lt;&gt;"",J74,IF(J73&lt;&gt;"",J73,IF(J72&lt;&gt;"",J72,IF(J71&lt;&gt;"",J71,IF(J70&lt;&gt;"",J70,""))))))</f>
        <v>91.058526011560687</v>
      </c>
      <c r="K77" s="488">
        <f>IF(K75&lt;&gt;"",K75,IF(K74&lt;&gt;"",K74,IF(K73&lt;&gt;"",K73,IF(K72&lt;&gt;"",K72,IF(K71&lt;&gt;"",K71,IF(K70&lt;&gt;"",K70,""))))))</f>
        <v>132.25180255130337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+12,8%</v>
      </c>
      <c r="J79" s="488" t="str">
        <f>"GeB - ausschließlich: "&amp;IF(J77&gt;100,"+","")&amp;TEXT(J77-100,"0,0")&amp;"%"</f>
        <v>GeB - ausschließlich: -8,9%</v>
      </c>
      <c r="K79" s="488" t="str">
        <f>"GeB - im Nebenjob: "&amp;IF(K77&gt;100,"+","")&amp;TEXT(K77-100,"0,0")&amp;"%"</f>
        <v>GeB - im Nebenjob: +32,3%</v>
      </c>
    </row>
    <row r="81" spans="9:9" ht="15" customHeight="1" x14ac:dyDescent="0.2">
      <c r="I81" s="488" t="str">
        <f>IF(ISERROR(HLOOKUP(1,I$78:K$79,2,FALSE)),"",HLOOKUP(1,I$78:K$79,2,FALSE))</f>
        <v>GeB - im Nebenjob: +32,3%</v>
      </c>
    </row>
    <row r="82" spans="9:9" ht="15" customHeight="1" x14ac:dyDescent="0.2">
      <c r="I82" s="488" t="str">
        <f>IF(ISERROR(HLOOKUP(2,I$78:K$79,2,FALSE)),"",HLOOKUP(2,I$78:K$79,2,FALSE))</f>
        <v>SvB: +12,8%</v>
      </c>
    </row>
    <row r="83" spans="9:9" ht="15" customHeight="1" x14ac:dyDescent="0.2">
      <c r="I83" s="488" t="str">
        <f>IF(ISERROR(HLOOKUP(3,I$78:K$79,2,FALSE)),"",HLOOKUP(3,I$78:K$79,2,FALSE))</f>
        <v>GeB - ausschließlich: -8,9%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94989</v>
      </c>
      <c r="E12" s="114">
        <v>95559</v>
      </c>
      <c r="F12" s="114">
        <v>96338</v>
      </c>
      <c r="G12" s="114">
        <v>94241</v>
      </c>
      <c r="H12" s="114">
        <v>94366</v>
      </c>
      <c r="I12" s="115">
        <v>623</v>
      </c>
      <c r="J12" s="116">
        <v>0.66019540936354193</v>
      </c>
      <c r="N12" s="117"/>
    </row>
    <row r="13" spans="1:15" s="110" customFormat="1" ht="13.5" customHeight="1" x14ac:dyDescent="0.2">
      <c r="A13" s="118" t="s">
        <v>105</v>
      </c>
      <c r="B13" s="119" t="s">
        <v>106</v>
      </c>
      <c r="C13" s="113">
        <v>55.321142448072933</v>
      </c>
      <c r="D13" s="114">
        <v>52549</v>
      </c>
      <c r="E13" s="114">
        <v>52843</v>
      </c>
      <c r="F13" s="114">
        <v>53554</v>
      </c>
      <c r="G13" s="114">
        <v>52440</v>
      </c>
      <c r="H13" s="114">
        <v>52468</v>
      </c>
      <c r="I13" s="115">
        <v>81</v>
      </c>
      <c r="J13" s="116">
        <v>0.15437981245711671</v>
      </c>
    </row>
    <row r="14" spans="1:15" s="110" customFormat="1" ht="13.5" customHeight="1" x14ac:dyDescent="0.2">
      <c r="A14" s="120"/>
      <c r="B14" s="119" t="s">
        <v>107</v>
      </c>
      <c r="C14" s="113">
        <v>44.678857551927067</v>
      </c>
      <c r="D14" s="114">
        <v>42440</v>
      </c>
      <c r="E14" s="114">
        <v>42716</v>
      </c>
      <c r="F14" s="114">
        <v>42784</v>
      </c>
      <c r="G14" s="114">
        <v>41801</v>
      </c>
      <c r="H14" s="114">
        <v>41898</v>
      </c>
      <c r="I14" s="115">
        <v>542</v>
      </c>
      <c r="J14" s="116">
        <v>1.2936178337868156</v>
      </c>
    </row>
    <row r="15" spans="1:15" s="110" customFormat="1" ht="13.5" customHeight="1" x14ac:dyDescent="0.2">
      <c r="A15" s="118" t="s">
        <v>105</v>
      </c>
      <c r="B15" s="121" t="s">
        <v>108</v>
      </c>
      <c r="C15" s="113">
        <v>12.23720641337418</v>
      </c>
      <c r="D15" s="114">
        <v>11624</v>
      </c>
      <c r="E15" s="114">
        <v>12073</v>
      </c>
      <c r="F15" s="114">
        <v>12559</v>
      </c>
      <c r="G15" s="114">
        <v>11213</v>
      </c>
      <c r="H15" s="114">
        <v>11691</v>
      </c>
      <c r="I15" s="115">
        <v>-67</v>
      </c>
      <c r="J15" s="116">
        <v>-0.57309041142759387</v>
      </c>
    </row>
    <row r="16" spans="1:15" s="110" customFormat="1" ht="13.5" customHeight="1" x14ac:dyDescent="0.2">
      <c r="A16" s="118"/>
      <c r="B16" s="121" t="s">
        <v>109</v>
      </c>
      <c r="C16" s="113">
        <v>66.788786069965994</v>
      </c>
      <c r="D16" s="114">
        <v>63442</v>
      </c>
      <c r="E16" s="114">
        <v>63641</v>
      </c>
      <c r="F16" s="114">
        <v>64046</v>
      </c>
      <c r="G16" s="114">
        <v>63681</v>
      </c>
      <c r="H16" s="114">
        <v>63731</v>
      </c>
      <c r="I16" s="115">
        <v>-289</v>
      </c>
      <c r="J16" s="116">
        <v>-0.45346848472485918</v>
      </c>
    </row>
    <row r="17" spans="1:10" s="110" customFormat="1" ht="13.5" customHeight="1" x14ac:dyDescent="0.2">
      <c r="A17" s="118"/>
      <c r="B17" s="121" t="s">
        <v>110</v>
      </c>
      <c r="C17" s="113">
        <v>19.919148532988029</v>
      </c>
      <c r="D17" s="114">
        <v>18921</v>
      </c>
      <c r="E17" s="114">
        <v>18827</v>
      </c>
      <c r="F17" s="114">
        <v>18735</v>
      </c>
      <c r="G17" s="114">
        <v>18395</v>
      </c>
      <c r="H17" s="114">
        <v>18019</v>
      </c>
      <c r="I17" s="115">
        <v>902</v>
      </c>
      <c r="J17" s="116">
        <v>5.0058271824185585</v>
      </c>
    </row>
    <row r="18" spans="1:10" s="110" customFormat="1" ht="13.5" customHeight="1" x14ac:dyDescent="0.2">
      <c r="A18" s="120"/>
      <c r="B18" s="121" t="s">
        <v>111</v>
      </c>
      <c r="C18" s="113">
        <v>1.0548589836717936</v>
      </c>
      <c r="D18" s="114">
        <v>1002</v>
      </c>
      <c r="E18" s="114">
        <v>1018</v>
      </c>
      <c r="F18" s="114">
        <v>998</v>
      </c>
      <c r="G18" s="114">
        <v>952</v>
      </c>
      <c r="H18" s="114">
        <v>925</v>
      </c>
      <c r="I18" s="115">
        <v>77</v>
      </c>
      <c r="J18" s="116">
        <v>8.3243243243243246</v>
      </c>
    </row>
    <row r="19" spans="1:10" s="110" customFormat="1" ht="13.5" customHeight="1" x14ac:dyDescent="0.2">
      <c r="A19" s="120"/>
      <c r="B19" s="121" t="s">
        <v>112</v>
      </c>
      <c r="C19" s="113">
        <v>0.26739938308646266</v>
      </c>
      <c r="D19" s="114">
        <v>254</v>
      </c>
      <c r="E19" s="114">
        <v>248</v>
      </c>
      <c r="F19" s="114">
        <v>264</v>
      </c>
      <c r="G19" s="114">
        <v>214</v>
      </c>
      <c r="H19" s="114">
        <v>205</v>
      </c>
      <c r="I19" s="115">
        <v>49</v>
      </c>
      <c r="J19" s="116">
        <v>23.902439024390244</v>
      </c>
    </row>
    <row r="20" spans="1:10" s="110" customFormat="1" ht="13.5" customHeight="1" x14ac:dyDescent="0.2">
      <c r="A20" s="118" t="s">
        <v>113</v>
      </c>
      <c r="B20" s="122" t="s">
        <v>114</v>
      </c>
      <c r="C20" s="113">
        <v>71.637768583730747</v>
      </c>
      <c r="D20" s="114">
        <v>68048</v>
      </c>
      <c r="E20" s="114">
        <v>68575</v>
      </c>
      <c r="F20" s="114">
        <v>69530</v>
      </c>
      <c r="G20" s="114">
        <v>67990</v>
      </c>
      <c r="H20" s="114">
        <v>68413</v>
      </c>
      <c r="I20" s="115">
        <v>-365</v>
      </c>
      <c r="J20" s="116">
        <v>-0.53352433017116629</v>
      </c>
    </row>
    <row r="21" spans="1:10" s="110" customFormat="1" ht="13.5" customHeight="1" x14ac:dyDescent="0.2">
      <c r="A21" s="120"/>
      <c r="B21" s="122" t="s">
        <v>115</v>
      </c>
      <c r="C21" s="113">
        <v>28.362231416269253</v>
      </c>
      <c r="D21" s="114">
        <v>26941</v>
      </c>
      <c r="E21" s="114">
        <v>26984</v>
      </c>
      <c r="F21" s="114">
        <v>26808</v>
      </c>
      <c r="G21" s="114">
        <v>26251</v>
      </c>
      <c r="H21" s="114">
        <v>25953</v>
      </c>
      <c r="I21" s="115">
        <v>988</v>
      </c>
      <c r="J21" s="116">
        <v>3.8068816707124418</v>
      </c>
    </row>
    <row r="22" spans="1:10" s="110" customFormat="1" ht="13.5" customHeight="1" x14ac:dyDescent="0.2">
      <c r="A22" s="118" t="s">
        <v>113</v>
      </c>
      <c r="B22" s="122" t="s">
        <v>116</v>
      </c>
      <c r="C22" s="113">
        <v>90.854730547747636</v>
      </c>
      <c r="D22" s="114">
        <v>86302</v>
      </c>
      <c r="E22" s="114">
        <v>86962</v>
      </c>
      <c r="F22" s="114">
        <v>87748</v>
      </c>
      <c r="G22" s="114">
        <v>86071</v>
      </c>
      <c r="H22" s="114">
        <v>86297</v>
      </c>
      <c r="I22" s="115">
        <v>5</v>
      </c>
      <c r="J22" s="116">
        <v>5.7939441695539825E-3</v>
      </c>
    </row>
    <row r="23" spans="1:10" s="110" customFormat="1" ht="13.5" customHeight="1" x14ac:dyDescent="0.2">
      <c r="A23" s="123"/>
      <c r="B23" s="124" t="s">
        <v>117</v>
      </c>
      <c r="C23" s="125">
        <v>9.1178978618576885</v>
      </c>
      <c r="D23" s="114">
        <v>8661</v>
      </c>
      <c r="E23" s="114">
        <v>8574</v>
      </c>
      <c r="F23" s="114">
        <v>8566</v>
      </c>
      <c r="G23" s="114">
        <v>8150</v>
      </c>
      <c r="H23" s="114">
        <v>8047</v>
      </c>
      <c r="I23" s="115">
        <v>614</v>
      </c>
      <c r="J23" s="116">
        <v>7.6301727351808131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23827</v>
      </c>
      <c r="E26" s="114">
        <v>24784</v>
      </c>
      <c r="F26" s="114">
        <v>24661</v>
      </c>
      <c r="G26" s="114">
        <v>24778</v>
      </c>
      <c r="H26" s="140">
        <v>24307</v>
      </c>
      <c r="I26" s="115">
        <v>-480</v>
      </c>
      <c r="J26" s="116">
        <v>-1.9747397868926646</v>
      </c>
    </row>
    <row r="27" spans="1:10" s="110" customFormat="1" ht="13.5" customHeight="1" x14ac:dyDescent="0.2">
      <c r="A27" s="118" t="s">
        <v>105</v>
      </c>
      <c r="B27" s="119" t="s">
        <v>106</v>
      </c>
      <c r="C27" s="113">
        <v>39.67767658538633</v>
      </c>
      <c r="D27" s="115">
        <v>9454</v>
      </c>
      <c r="E27" s="114">
        <v>9722</v>
      </c>
      <c r="F27" s="114">
        <v>9708</v>
      </c>
      <c r="G27" s="114">
        <v>9728</v>
      </c>
      <c r="H27" s="140">
        <v>9540</v>
      </c>
      <c r="I27" s="115">
        <v>-86</v>
      </c>
      <c r="J27" s="116">
        <v>-0.90146750524109009</v>
      </c>
    </row>
    <row r="28" spans="1:10" s="110" customFormat="1" ht="13.5" customHeight="1" x14ac:dyDescent="0.2">
      <c r="A28" s="120"/>
      <c r="B28" s="119" t="s">
        <v>107</v>
      </c>
      <c r="C28" s="113">
        <v>60.32232341461367</v>
      </c>
      <c r="D28" s="115">
        <v>14373</v>
      </c>
      <c r="E28" s="114">
        <v>15062</v>
      </c>
      <c r="F28" s="114">
        <v>14953</v>
      </c>
      <c r="G28" s="114">
        <v>15050</v>
      </c>
      <c r="H28" s="140">
        <v>14767</v>
      </c>
      <c r="I28" s="115">
        <v>-394</v>
      </c>
      <c r="J28" s="116">
        <v>-2.6681113293153653</v>
      </c>
    </row>
    <row r="29" spans="1:10" s="110" customFormat="1" ht="13.5" customHeight="1" x14ac:dyDescent="0.2">
      <c r="A29" s="118" t="s">
        <v>105</v>
      </c>
      <c r="B29" s="121" t="s">
        <v>108</v>
      </c>
      <c r="C29" s="113">
        <v>17.261929743568221</v>
      </c>
      <c r="D29" s="115">
        <v>4113</v>
      </c>
      <c r="E29" s="114">
        <v>4459</v>
      </c>
      <c r="F29" s="114">
        <v>4364</v>
      </c>
      <c r="G29" s="114">
        <v>4511</v>
      </c>
      <c r="H29" s="140">
        <v>4165</v>
      </c>
      <c r="I29" s="115">
        <v>-52</v>
      </c>
      <c r="J29" s="116">
        <v>-1.2484993997599039</v>
      </c>
    </row>
    <row r="30" spans="1:10" s="110" customFormat="1" ht="13.5" customHeight="1" x14ac:dyDescent="0.2">
      <c r="A30" s="118"/>
      <c r="B30" s="121" t="s">
        <v>109</v>
      </c>
      <c r="C30" s="113">
        <v>47.013891803416293</v>
      </c>
      <c r="D30" s="115">
        <v>11202</v>
      </c>
      <c r="E30" s="114">
        <v>11704</v>
      </c>
      <c r="F30" s="114">
        <v>11697</v>
      </c>
      <c r="G30" s="114">
        <v>11725</v>
      </c>
      <c r="H30" s="140">
        <v>11683</v>
      </c>
      <c r="I30" s="115">
        <v>-481</v>
      </c>
      <c r="J30" s="116">
        <v>-4.1170932123598387</v>
      </c>
    </row>
    <row r="31" spans="1:10" s="110" customFormat="1" ht="13.5" customHeight="1" x14ac:dyDescent="0.2">
      <c r="A31" s="118"/>
      <c r="B31" s="121" t="s">
        <v>110</v>
      </c>
      <c r="C31" s="113">
        <v>20.24593948042137</v>
      </c>
      <c r="D31" s="115">
        <v>4824</v>
      </c>
      <c r="E31" s="114">
        <v>4834</v>
      </c>
      <c r="F31" s="114">
        <v>4861</v>
      </c>
      <c r="G31" s="114">
        <v>4839</v>
      </c>
      <c r="H31" s="140">
        <v>4828</v>
      </c>
      <c r="I31" s="115">
        <v>-4</v>
      </c>
      <c r="J31" s="116">
        <v>-8.2850041425020712E-2</v>
      </c>
    </row>
    <row r="32" spans="1:10" s="110" customFormat="1" ht="13.5" customHeight="1" x14ac:dyDescent="0.2">
      <c r="A32" s="120"/>
      <c r="B32" s="121" t="s">
        <v>111</v>
      </c>
      <c r="C32" s="113">
        <v>15.478238972594117</v>
      </c>
      <c r="D32" s="115">
        <v>3688</v>
      </c>
      <c r="E32" s="114">
        <v>3787</v>
      </c>
      <c r="F32" s="114">
        <v>3739</v>
      </c>
      <c r="G32" s="114">
        <v>3703</v>
      </c>
      <c r="H32" s="140">
        <v>3631</v>
      </c>
      <c r="I32" s="115">
        <v>57</v>
      </c>
      <c r="J32" s="116">
        <v>1.569815477829799</v>
      </c>
    </row>
    <row r="33" spans="1:10" s="110" customFormat="1" ht="13.5" customHeight="1" x14ac:dyDescent="0.2">
      <c r="A33" s="120"/>
      <c r="B33" s="121" t="s">
        <v>112</v>
      </c>
      <c r="C33" s="113">
        <v>1.6242078314517145</v>
      </c>
      <c r="D33" s="115">
        <v>387</v>
      </c>
      <c r="E33" s="114">
        <v>391</v>
      </c>
      <c r="F33" s="114">
        <v>414</v>
      </c>
      <c r="G33" s="114">
        <v>378</v>
      </c>
      <c r="H33" s="140">
        <v>366</v>
      </c>
      <c r="I33" s="115">
        <v>21</v>
      </c>
      <c r="J33" s="116">
        <v>5.7377049180327866</v>
      </c>
    </row>
    <row r="34" spans="1:10" s="110" customFormat="1" ht="13.5" customHeight="1" x14ac:dyDescent="0.2">
      <c r="A34" s="118" t="s">
        <v>113</v>
      </c>
      <c r="B34" s="122" t="s">
        <v>116</v>
      </c>
      <c r="C34" s="113">
        <v>91.715280983757921</v>
      </c>
      <c r="D34" s="115">
        <v>21853</v>
      </c>
      <c r="E34" s="114">
        <v>22778</v>
      </c>
      <c r="F34" s="114">
        <v>22697</v>
      </c>
      <c r="G34" s="114">
        <v>22819</v>
      </c>
      <c r="H34" s="140">
        <v>22465</v>
      </c>
      <c r="I34" s="115">
        <v>-612</v>
      </c>
      <c r="J34" s="116">
        <v>-2.7242377030937015</v>
      </c>
    </row>
    <row r="35" spans="1:10" s="110" customFormat="1" ht="13.5" customHeight="1" x14ac:dyDescent="0.2">
      <c r="A35" s="118"/>
      <c r="B35" s="119" t="s">
        <v>117</v>
      </c>
      <c r="C35" s="113">
        <v>8.1797960297141898</v>
      </c>
      <c r="D35" s="115">
        <v>1949</v>
      </c>
      <c r="E35" s="114">
        <v>1977</v>
      </c>
      <c r="F35" s="114">
        <v>1939</v>
      </c>
      <c r="G35" s="114">
        <v>1934</v>
      </c>
      <c r="H35" s="140">
        <v>1814</v>
      </c>
      <c r="I35" s="115">
        <v>135</v>
      </c>
      <c r="J35" s="116">
        <v>7.4421168687982355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14698</v>
      </c>
      <c r="E37" s="114">
        <v>15291</v>
      </c>
      <c r="F37" s="114">
        <v>15123</v>
      </c>
      <c r="G37" s="114">
        <v>15516</v>
      </c>
      <c r="H37" s="140">
        <v>15197</v>
      </c>
      <c r="I37" s="115">
        <v>-499</v>
      </c>
      <c r="J37" s="116">
        <v>-3.2835428045008883</v>
      </c>
    </row>
    <row r="38" spans="1:10" s="110" customFormat="1" ht="13.5" customHeight="1" x14ac:dyDescent="0.2">
      <c r="A38" s="118" t="s">
        <v>105</v>
      </c>
      <c r="B38" s="119" t="s">
        <v>106</v>
      </c>
      <c r="C38" s="113">
        <v>35.998094978908696</v>
      </c>
      <c r="D38" s="115">
        <v>5291</v>
      </c>
      <c r="E38" s="114">
        <v>5410</v>
      </c>
      <c r="F38" s="114">
        <v>5315</v>
      </c>
      <c r="G38" s="114">
        <v>5490</v>
      </c>
      <c r="H38" s="140">
        <v>5364</v>
      </c>
      <c r="I38" s="115">
        <v>-73</v>
      </c>
      <c r="J38" s="116">
        <v>-1.3609246830723341</v>
      </c>
    </row>
    <row r="39" spans="1:10" s="110" customFormat="1" ht="13.5" customHeight="1" x14ac:dyDescent="0.2">
      <c r="A39" s="120"/>
      <c r="B39" s="119" t="s">
        <v>107</v>
      </c>
      <c r="C39" s="113">
        <v>64.001905021091304</v>
      </c>
      <c r="D39" s="115">
        <v>9407</v>
      </c>
      <c r="E39" s="114">
        <v>9881</v>
      </c>
      <c r="F39" s="114">
        <v>9808</v>
      </c>
      <c r="G39" s="114">
        <v>10026</v>
      </c>
      <c r="H39" s="140">
        <v>9833</v>
      </c>
      <c r="I39" s="115">
        <v>-426</v>
      </c>
      <c r="J39" s="116">
        <v>-4.3323502491609887</v>
      </c>
    </row>
    <row r="40" spans="1:10" s="110" customFormat="1" ht="13.5" customHeight="1" x14ac:dyDescent="0.2">
      <c r="A40" s="118" t="s">
        <v>105</v>
      </c>
      <c r="B40" s="121" t="s">
        <v>108</v>
      </c>
      <c r="C40" s="113">
        <v>20.764729895223841</v>
      </c>
      <c r="D40" s="115">
        <v>3052</v>
      </c>
      <c r="E40" s="114">
        <v>3217</v>
      </c>
      <c r="F40" s="114">
        <v>3080</v>
      </c>
      <c r="G40" s="114">
        <v>3385</v>
      </c>
      <c r="H40" s="140">
        <v>3027</v>
      </c>
      <c r="I40" s="115">
        <v>25</v>
      </c>
      <c r="J40" s="116">
        <v>0.8259002312520648</v>
      </c>
    </row>
    <row r="41" spans="1:10" s="110" customFormat="1" ht="13.5" customHeight="1" x14ac:dyDescent="0.2">
      <c r="A41" s="118"/>
      <c r="B41" s="121" t="s">
        <v>109</v>
      </c>
      <c r="C41" s="113">
        <v>32.228874676826777</v>
      </c>
      <c r="D41" s="115">
        <v>4737</v>
      </c>
      <c r="E41" s="114">
        <v>5077</v>
      </c>
      <c r="F41" s="114">
        <v>5052</v>
      </c>
      <c r="G41" s="114">
        <v>5147</v>
      </c>
      <c r="H41" s="140">
        <v>5219</v>
      </c>
      <c r="I41" s="115">
        <v>-482</v>
      </c>
      <c r="J41" s="116">
        <v>-9.2354857252347191</v>
      </c>
    </row>
    <row r="42" spans="1:10" s="110" customFormat="1" ht="13.5" customHeight="1" x14ac:dyDescent="0.2">
      <c r="A42" s="118"/>
      <c r="B42" s="121" t="s">
        <v>110</v>
      </c>
      <c r="C42" s="113">
        <v>22.513267111171587</v>
      </c>
      <c r="D42" s="115">
        <v>3309</v>
      </c>
      <c r="E42" s="114">
        <v>3298</v>
      </c>
      <c r="F42" s="114">
        <v>3336</v>
      </c>
      <c r="G42" s="114">
        <v>3372</v>
      </c>
      <c r="H42" s="140">
        <v>3416</v>
      </c>
      <c r="I42" s="115">
        <v>-107</v>
      </c>
      <c r="J42" s="116">
        <v>-3.13231850117096</v>
      </c>
    </row>
    <row r="43" spans="1:10" s="110" customFormat="1" ht="13.5" customHeight="1" x14ac:dyDescent="0.2">
      <c r="A43" s="120"/>
      <c r="B43" s="121" t="s">
        <v>111</v>
      </c>
      <c r="C43" s="113">
        <v>24.493128316777792</v>
      </c>
      <c r="D43" s="115">
        <v>3600</v>
      </c>
      <c r="E43" s="114">
        <v>3699</v>
      </c>
      <c r="F43" s="114">
        <v>3655</v>
      </c>
      <c r="G43" s="114">
        <v>3612</v>
      </c>
      <c r="H43" s="140">
        <v>3535</v>
      </c>
      <c r="I43" s="115">
        <v>65</v>
      </c>
      <c r="J43" s="116">
        <v>1.8387553041018387</v>
      </c>
    </row>
    <row r="44" spans="1:10" s="110" customFormat="1" ht="13.5" customHeight="1" x14ac:dyDescent="0.2">
      <c r="A44" s="120"/>
      <c r="B44" s="121" t="s">
        <v>112</v>
      </c>
      <c r="C44" s="113">
        <v>2.5105456524697236</v>
      </c>
      <c r="D44" s="115">
        <v>369</v>
      </c>
      <c r="E44" s="114">
        <v>377</v>
      </c>
      <c r="F44" s="114">
        <v>395</v>
      </c>
      <c r="G44" s="114">
        <v>357</v>
      </c>
      <c r="H44" s="140">
        <v>342</v>
      </c>
      <c r="I44" s="115">
        <v>27</v>
      </c>
      <c r="J44" s="116">
        <v>7.8947368421052628</v>
      </c>
    </row>
    <row r="45" spans="1:10" s="110" customFormat="1" ht="13.5" customHeight="1" x14ac:dyDescent="0.2">
      <c r="A45" s="118" t="s">
        <v>113</v>
      </c>
      <c r="B45" s="122" t="s">
        <v>116</v>
      </c>
      <c r="C45" s="113">
        <v>92.066947884065854</v>
      </c>
      <c r="D45" s="115">
        <v>13532</v>
      </c>
      <c r="E45" s="114">
        <v>14087</v>
      </c>
      <c r="F45" s="114">
        <v>13966</v>
      </c>
      <c r="G45" s="114">
        <v>14322</v>
      </c>
      <c r="H45" s="140">
        <v>14046</v>
      </c>
      <c r="I45" s="115">
        <v>-514</v>
      </c>
      <c r="J45" s="116">
        <v>-3.6594048127580807</v>
      </c>
    </row>
    <row r="46" spans="1:10" s="110" customFormat="1" ht="13.5" customHeight="1" x14ac:dyDescent="0.2">
      <c r="A46" s="118"/>
      <c r="B46" s="119" t="s">
        <v>117</v>
      </c>
      <c r="C46" s="113">
        <v>7.7629609470676284</v>
      </c>
      <c r="D46" s="115">
        <v>1141</v>
      </c>
      <c r="E46" s="114">
        <v>1175</v>
      </c>
      <c r="F46" s="114">
        <v>1132</v>
      </c>
      <c r="G46" s="114">
        <v>1169</v>
      </c>
      <c r="H46" s="140">
        <v>1123</v>
      </c>
      <c r="I46" s="115">
        <v>18</v>
      </c>
      <c r="J46" s="116">
        <v>1.6028495102404274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9129</v>
      </c>
      <c r="E48" s="114">
        <v>9493</v>
      </c>
      <c r="F48" s="114">
        <v>9538</v>
      </c>
      <c r="G48" s="114">
        <v>9262</v>
      </c>
      <c r="H48" s="140">
        <v>9110</v>
      </c>
      <c r="I48" s="115">
        <v>19</v>
      </c>
      <c r="J48" s="116">
        <v>0.20856201975850713</v>
      </c>
    </row>
    <row r="49" spans="1:12" s="110" customFormat="1" ht="13.5" customHeight="1" x14ac:dyDescent="0.2">
      <c r="A49" s="118" t="s">
        <v>105</v>
      </c>
      <c r="B49" s="119" t="s">
        <v>106</v>
      </c>
      <c r="C49" s="113">
        <v>45.601927922006794</v>
      </c>
      <c r="D49" s="115">
        <v>4163</v>
      </c>
      <c r="E49" s="114">
        <v>4312</v>
      </c>
      <c r="F49" s="114">
        <v>4393</v>
      </c>
      <c r="G49" s="114">
        <v>4238</v>
      </c>
      <c r="H49" s="140">
        <v>4176</v>
      </c>
      <c r="I49" s="115">
        <v>-13</v>
      </c>
      <c r="J49" s="116">
        <v>-0.31130268199233718</v>
      </c>
    </row>
    <row r="50" spans="1:12" s="110" customFormat="1" ht="13.5" customHeight="1" x14ac:dyDescent="0.2">
      <c r="A50" s="120"/>
      <c r="B50" s="119" t="s">
        <v>107</v>
      </c>
      <c r="C50" s="113">
        <v>54.398072077993206</v>
      </c>
      <c r="D50" s="115">
        <v>4966</v>
      </c>
      <c r="E50" s="114">
        <v>5181</v>
      </c>
      <c r="F50" s="114">
        <v>5145</v>
      </c>
      <c r="G50" s="114">
        <v>5024</v>
      </c>
      <c r="H50" s="140">
        <v>4934</v>
      </c>
      <c r="I50" s="115">
        <v>32</v>
      </c>
      <c r="J50" s="116">
        <v>0.64856100526955818</v>
      </c>
    </row>
    <row r="51" spans="1:12" s="110" customFormat="1" ht="13.5" customHeight="1" x14ac:dyDescent="0.2">
      <c r="A51" s="118" t="s">
        <v>105</v>
      </c>
      <c r="B51" s="121" t="s">
        <v>108</v>
      </c>
      <c r="C51" s="113">
        <v>11.622302552305838</v>
      </c>
      <c r="D51" s="115">
        <v>1061</v>
      </c>
      <c r="E51" s="114">
        <v>1242</v>
      </c>
      <c r="F51" s="114">
        <v>1284</v>
      </c>
      <c r="G51" s="114">
        <v>1126</v>
      </c>
      <c r="H51" s="140">
        <v>1138</v>
      </c>
      <c r="I51" s="115">
        <v>-77</v>
      </c>
      <c r="J51" s="116">
        <v>-6.7662565905096663</v>
      </c>
    </row>
    <row r="52" spans="1:12" s="110" customFormat="1" ht="13.5" customHeight="1" x14ac:dyDescent="0.2">
      <c r="A52" s="118"/>
      <c r="B52" s="121" t="s">
        <v>109</v>
      </c>
      <c r="C52" s="113">
        <v>70.818271442655274</v>
      </c>
      <c r="D52" s="115">
        <v>6465</v>
      </c>
      <c r="E52" s="114">
        <v>6627</v>
      </c>
      <c r="F52" s="114">
        <v>6645</v>
      </c>
      <c r="G52" s="114">
        <v>6578</v>
      </c>
      <c r="H52" s="140">
        <v>6464</v>
      </c>
      <c r="I52" s="115">
        <v>1</v>
      </c>
      <c r="J52" s="116">
        <v>1.547029702970297E-2</v>
      </c>
    </row>
    <row r="53" spans="1:12" s="110" customFormat="1" ht="13.5" customHeight="1" x14ac:dyDescent="0.2">
      <c r="A53" s="118"/>
      <c r="B53" s="121" t="s">
        <v>110</v>
      </c>
      <c r="C53" s="113">
        <v>16.595465001643117</v>
      </c>
      <c r="D53" s="115">
        <v>1515</v>
      </c>
      <c r="E53" s="114">
        <v>1536</v>
      </c>
      <c r="F53" s="114">
        <v>1525</v>
      </c>
      <c r="G53" s="114">
        <v>1467</v>
      </c>
      <c r="H53" s="140">
        <v>1412</v>
      </c>
      <c r="I53" s="115">
        <v>103</v>
      </c>
      <c r="J53" s="116">
        <v>7.2946175637393766</v>
      </c>
    </row>
    <row r="54" spans="1:12" s="110" customFormat="1" ht="13.5" customHeight="1" x14ac:dyDescent="0.2">
      <c r="A54" s="120"/>
      <c r="B54" s="121" t="s">
        <v>111</v>
      </c>
      <c r="C54" s="113">
        <v>0.96396100339577173</v>
      </c>
      <c r="D54" s="115">
        <v>88</v>
      </c>
      <c r="E54" s="114">
        <v>88</v>
      </c>
      <c r="F54" s="114">
        <v>84</v>
      </c>
      <c r="G54" s="114">
        <v>91</v>
      </c>
      <c r="H54" s="140">
        <v>96</v>
      </c>
      <c r="I54" s="115">
        <v>-8</v>
      </c>
      <c r="J54" s="116">
        <v>-8.3333333333333339</v>
      </c>
    </row>
    <row r="55" spans="1:12" s="110" customFormat="1" ht="13.5" customHeight="1" x14ac:dyDescent="0.2">
      <c r="A55" s="120"/>
      <c r="B55" s="121" t="s">
        <v>112</v>
      </c>
      <c r="C55" s="113">
        <v>0.19717384160368057</v>
      </c>
      <c r="D55" s="115">
        <v>18</v>
      </c>
      <c r="E55" s="114">
        <v>14</v>
      </c>
      <c r="F55" s="114">
        <v>19</v>
      </c>
      <c r="G55" s="114">
        <v>21</v>
      </c>
      <c r="H55" s="140">
        <v>24</v>
      </c>
      <c r="I55" s="115">
        <v>-6</v>
      </c>
      <c r="J55" s="116">
        <v>-25</v>
      </c>
    </row>
    <row r="56" spans="1:12" s="110" customFormat="1" ht="13.5" customHeight="1" x14ac:dyDescent="0.2">
      <c r="A56" s="118" t="s">
        <v>113</v>
      </c>
      <c r="B56" s="122" t="s">
        <v>116</v>
      </c>
      <c r="C56" s="113">
        <v>91.149085332457005</v>
      </c>
      <c r="D56" s="115">
        <v>8321</v>
      </c>
      <c r="E56" s="114">
        <v>8691</v>
      </c>
      <c r="F56" s="114">
        <v>8731</v>
      </c>
      <c r="G56" s="114">
        <v>8497</v>
      </c>
      <c r="H56" s="140">
        <v>8419</v>
      </c>
      <c r="I56" s="115">
        <v>-98</v>
      </c>
      <c r="J56" s="116">
        <v>-1.1640337332224731</v>
      </c>
    </row>
    <row r="57" spans="1:12" s="110" customFormat="1" ht="13.5" customHeight="1" x14ac:dyDescent="0.2">
      <c r="A57" s="142"/>
      <c r="B57" s="124" t="s">
        <v>117</v>
      </c>
      <c r="C57" s="125">
        <v>8.8509146675429946</v>
      </c>
      <c r="D57" s="143">
        <v>808</v>
      </c>
      <c r="E57" s="144">
        <v>802</v>
      </c>
      <c r="F57" s="144">
        <v>807</v>
      </c>
      <c r="G57" s="144">
        <v>765</v>
      </c>
      <c r="H57" s="145">
        <v>691</v>
      </c>
      <c r="I57" s="143">
        <v>117</v>
      </c>
      <c r="J57" s="146">
        <v>16.931982633863964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94989</v>
      </c>
      <c r="E12" s="236">
        <v>95559</v>
      </c>
      <c r="F12" s="114">
        <v>96338</v>
      </c>
      <c r="G12" s="114">
        <v>94241</v>
      </c>
      <c r="H12" s="140">
        <v>94366</v>
      </c>
      <c r="I12" s="115">
        <v>623</v>
      </c>
      <c r="J12" s="116">
        <v>0.66019540936354193</v>
      </c>
    </row>
    <row r="13" spans="1:15" s="110" customFormat="1" ht="12" customHeight="1" x14ac:dyDescent="0.2">
      <c r="A13" s="118" t="s">
        <v>105</v>
      </c>
      <c r="B13" s="119" t="s">
        <v>106</v>
      </c>
      <c r="C13" s="113">
        <v>55.321142448072933</v>
      </c>
      <c r="D13" s="115">
        <v>52549</v>
      </c>
      <c r="E13" s="114">
        <v>52843</v>
      </c>
      <c r="F13" s="114">
        <v>53554</v>
      </c>
      <c r="G13" s="114">
        <v>52440</v>
      </c>
      <c r="H13" s="140">
        <v>52468</v>
      </c>
      <c r="I13" s="115">
        <v>81</v>
      </c>
      <c r="J13" s="116">
        <v>0.15437981245711671</v>
      </c>
    </row>
    <row r="14" spans="1:15" s="110" customFormat="1" ht="12" customHeight="1" x14ac:dyDescent="0.2">
      <c r="A14" s="118"/>
      <c r="B14" s="119" t="s">
        <v>107</v>
      </c>
      <c r="C14" s="113">
        <v>44.678857551927067</v>
      </c>
      <c r="D14" s="115">
        <v>42440</v>
      </c>
      <c r="E14" s="114">
        <v>42716</v>
      </c>
      <c r="F14" s="114">
        <v>42784</v>
      </c>
      <c r="G14" s="114">
        <v>41801</v>
      </c>
      <c r="H14" s="140">
        <v>41898</v>
      </c>
      <c r="I14" s="115">
        <v>542</v>
      </c>
      <c r="J14" s="116">
        <v>1.2936178337868156</v>
      </c>
    </row>
    <row r="15" spans="1:15" s="110" customFormat="1" ht="12" customHeight="1" x14ac:dyDescent="0.2">
      <c r="A15" s="118" t="s">
        <v>105</v>
      </c>
      <c r="B15" s="121" t="s">
        <v>108</v>
      </c>
      <c r="C15" s="113">
        <v>12.23720641337418</v>
      </c>
      <c r="D15" s="115">
        <v>11624</v>
      </c>
      <c r="E15" s="114">
        <v>12073</v>
      </c>
      <c r="F15" s="114">
        <v>12559</v>
      </c>
      <c r="G15" s="114">
        <v>11213</v>
      </c>
      <c r="H15" s="140">
        <v>11691</v>
      </c>
      <c r="I15" s="115">
        <v>-67</v>
      </c>
      <c r="J15" s="116">
        <v>-0.57309041142759387</v>
      </c>
    </row>
    <row r="16" spans="1:15" s="110" customFormat="1" ht="12" customHeight="1" x14ac:dyDescent="0.2">
      <c r="A16" s="118"/>
      <c r="B16" s="121" t="s">
        <v>109</v>
      </c>
      <c r="C16" s="113">
        <v>66.788786069965994</v>
      </c>
      <c r="D16" s="115">
        <v>63442</v>
      </c>
      <c r="E16" s="114">
        <v>63641</v>
      </c>
      <c r="F16" s="114">
        <v>64046</v>
      </c>
      <c r="G16" s="114">
        <v>63681</v>
      </c>
      <c r="H16" s="140">
        <v>63731</v>
      </c>
      <c r="I16" s="115">
        <v>-289</v>
      </c>
      <c r="J16" s="116">
        <v>-0.45346848472485918</v>
      </c>
    </row>
    <row r="17" spans="1:10" s="110" customFormat="1" ht="12" customHeight="1" x14ac:dyDescent="0.2">
      <c r="A17" s="118"/>
      <c r="B17" s="121" t="s">
        <v>110</v>
      </c>
      <c r="C17" s="113">
        <v>19.919148532988029</v>
      </c>
      <c r="D17" s="115">
        <v>18921</v>
      </c>
      <c r="E17" s="114">
        <v>18827</v>
      </c>
      <c r="F17" s="114">
        <v>18735</v>
      </c>
      <c r="G17" s="114">
        <v>18395</v>
      </c>
      <c r="H17" s="140">
        <v>18019</v>
      </c>
      <c r="I17" s="115">
        <v>902</v>
      </c>
      <c r="J17" s="116">
        <v>5.0058271824185585</v>
      </c>
    </row>
    <row r="18" spans="1:10" s="110" customFormat="1" ht="12" customHeight="1" x14ac:dyDescent="0.2">
      <c r="A18" s="120"/>
      <c r="B18" s="121" t="s">
        <v>111</v>
      </c>
      <c r="C18" s="113">
        <v>1.0548589836717936</v>
      </c>
      <c r="D18" s="115">
        <v>1002</v>
      </c>
      <c r="E18" s="114">
        <v>1018</v>
      </c>
      <c r="F18" s="114">
        <v>998</v>
      </c>
      <c r="G18" s="114">
        <v>952</v>
      </c>
      <c r="H18" s="140">
        <v>925</v>
      </c>
      <c r="I18" s="115">
        <v>77</v>
      </c>
      <c r="J18" s="116">
        <v>8.3243243243243246</v>
      </c>
    </row>
    <row r="19" spans="1:10" s="110" customFormat="1" ht="12" customHeight="1" x14ac:dyDescent="0.2">
      <c r="A19" s="120"/>
      <c r="B19" s="121" t="s">
        <v>112</v>
      </c>
      <c r="C19" s="113">
        <v>0.26739938308646266</v>
      </c>
      <c r="D19" s="115">
        <v>254</v>
      </c>
      <c r="E19" s="114">
        <v>248</v>
      </c>
      <c r="F19" s="114">
        <v>264</v>
      </c>
      <c r="G19" s="114">
        <v>214</v>
      </c>
      <c r="H19" s="140">
        <v>205</v>
      </c>
      <c r="I19" s="115">
        <v>49</v>
      </c>
      <c r="J19" s="116">
        <v>23.902439024390244</v>
      </c>
    </row>
    <row r="20" spans="1:10" s="110" customFormat="1" ht="12" customHeight="1" x14ac:dyDescent="0.2">
      <c r="A20" s="118" t="s">
        <v>113</v>
      </c>
      <c r="B20" s="119" t="s">
        <v>181</v>
      </c>
      <c r="C20" s="113">
        <v>71.637768583730747</v>
      </c>
      <c r="D20" s="115">
        <v>68048</v>
      </c>
      <c r="E20" s="114">
        <v>68575</v>
      </c>
      <c r="F20" s="114">
        <v>69530</v>
      </c>
      <c r="G20" s="114">
        <v>67990</v>
      </c>
      <c r="H20" s="140">
        <v>68413</v>
      </c>
      <c r="I20" s="115">
        <v>-365</v>
      </c>
      <c r="J20" s="116">
        <v>-0.53352433017116629</v>
      </c>
    </row>
    <row r="21" spans="1:10" s="110" customFormat="1" ht="12" customHeight="1" x14ac:dyDescent="0.2">
      <c r="A21" s="118"/>
      <c r="B21" s="119" t="s">
        <v>182</v>
      </c>
      <c r="C21" s="113">
        <v>28.362231416269253</v>
      </c>
      <c r="D21" s="115">
        <v>26941</v>
      </c>
      <c r="E21" s="114">
        <v>26984</v>
      </c>
      <c r="F21" s="114">
        <v>26808</v>
      </c>
      <c r="G21" s="114">
        <v>26251</v>
      </c>
      <c r="H21" s="140">
        <v>25953</v>
      </c>
      <c r="I21" s="115">
        <v>988</v>
      </c>
      <c r="J21" s="116">
        <v>3.8068816707124418</v>
      </c>
    </row>
    <row r="22" spans="1:10" s="110" customFormat="1" ht="12" customHeight="1" x14ac:dyDescent="0.2">
      <c r="A22" s="118" t="s">
        <v>113</v>
      </c>
      <c r="B22" s="119" t="s">
        <v>116</v>
      </c>
      <c r="C22" s="113">
        <v>90.854730547747636</v>
      </c>
      <c r="D22" s="115">
        <v>86302</v>
      </c>
      <c r="E22" s="114">
        <v>86962</v>
      </c>
      <c r="F22" s="114">
        <v>87748</v>
      </c>
      <c r="G22" s="114">
        <v>86071</v>
      </c>
      <c r="H22" s="140">
        <v>86297</v>
      </c>
      <c r="I22" s="115">
        <v>5</v>
      </c>
      <c r="J22" s="116">
        <v>5.7939441695539825E-3</v>
      </c>
    </row>
    <row r="23" spans="1:10" s="110" customFormat="1" ht="12" customHeight="1" x14ac:dyDescent="0.2">
      <c r="A23" s="118"/>
      <c r="B23" s="119" t="s">
        <v>117</v>
      </c>
      <c r="C23" s="113">
        <v>9.1178978618576885</v>
      </c>
      <c r="D23" s="115">
        <v>8661</v>
      </c>
      <c r="E23" s="114">
        <v>8574</v>
      </c>
      <c r="F23" s="114">
        <v>8566</v>
      </c>
      <c r="G23" s="114">
        <v>8150</v>
      </c>
      <c r="H23" s="140">
        <v>8047</v>
      </c>
      <c r="I23" s="115">
        <v>614</v>
      </c>
      <c r="J23" s="116">
        <v>7.6301727351808131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90474</v>
      </c>
      <c r="E64" s="236">
        <v>91013</v>
      </c>
      <c r="F64" s="236">
        <v>91569</v>
      </c>
      <c r="G64" s="236">
        <v>89702</v>
      </c>
      <c r="H64" s="140">
        <v>89560</v>
      </c>
      <c r="I64" s="115">
        <v>914</v>
      </c>
      <c r="J64" s="116">
        <v>1.0205448861098705</v>
      </c>
    </row>
    <row r="65" spans="1:12" s="110" customFormat="1" ht="12" customHeight="1" x14ac:dyDescent="0.2">
      <c r="A65" s="118" t="s">
        <v>105</v>
      </c>
      <c r="B65" s="119" t="s">
        <v>106</v>
      </c>
      <c r="C65" s="113">
        <v>54.696376859650286</v>
      </c>
      <c r="D65" s="235">
        <v>49486</v>
      </c>
      <c r="E65" s="236">
        <v>49785</v>
      </c>
      <c r="F65" s="236">
        <v>50288</v>
      </c>
      <c r="G65" s="236">
        <v>49288</v>
      </c>
      <c r="H65" s="140">
        <v>49141</v>
      </c>
      <c r="I65" s="115">
        <v>345</v>
      </c>
      <c r="J65" s="116">
        <v>0.70206141511161757</v>
      </c>
    </row>
    <row r="66" spans="1:12" s="110" customFormat="1" ht="12" customHeight="1" x14ac:dyDescent="0.2">
      <c r="A66" s="118"/>
      <c r="B66" s="119" t="s">
        <v>107</v>
      </c>
      <c r="C66" s="113">
        <v>45.303623140349714</v>
      </c>
      <c r="D66" s="235">
        <v>40988</v>
      </c>
      <c r="E66" s="236">
        <v>41228</v>
      </c>
      <c r="F66" s="236">
        <v>41281</v>
      </c>
      <c r="G66" s="236">
        <v>40414</v>
      </c>
      <c r="H66" s="140">
        <v>40419</v>
      </c>
      <c r="I66" s="115">
        <v>569</v>
      </c>
      <c r="J66" s="116">
        <v>1.4077537791632648</v>
      </c>
    </row>
    <row r="67" spans="1:12" s="110" customFormat="1" ht="12" customHeight="1" x14ac:dyDescent="0.2">
      <c r="A67" s="118" t="s">
        <v>105</v>
      </c>
      <c r="B67" s="121" t="s">
        <v>108</v>
      </c>
      <c r="C67" s="113">
        <v>12.057607710502465</v>
      </c>
      <c r="D67" s="235">
        <v>10909</v>
      </c>
      <c r="E67" s="236">
        <v>11456</v>
      </c>
      <c r="F67" s="236">
        <v>11817</v>
      </c>
      <c r="G67" s="236">
        <v>10618</v>
      </c>
      <c r="H67" s="140">
        <v>11014</v>
      </c>
      <c r="I67" s="115">
        <v>-105</v>
      </c>
      <c r="J67" s="116">
        <v>-0.95333212275285995</v>
      </c>
    </row>
    <row r="68" spans="1:12" s="110" customFormat="1" ht="12" customHeight="1" x14ac:dyDescent="0.2">
      <c r="A68" s="118"/>
      <c r="B68" s="121" t="s">
        <v>109</v>
      </c>
      <c r="C68" s="113">
        <v>67.448106638371243</v>
      </c>
      <c r="D68" s="235">
        <v>61023</v>
      </c>
      <c r="E68" s="236">
        <v>61121</v>
      </c>
      <c r="F68" s="236">
        <v>61477</v>
      </c>
      <c r="G68" s="236">
        <v>61139</v>
      </c>
      <c r="H68" s="140">
        <v>60967</v>
      </c>
      <c r="I68" s="115">
        <v>56</v>
      </c>
      <c r="J68" s="116">
        <v>9.1852969639313067E-2</v>
      </c>
    </row>
    <row r="69" spans="1:12" s="110" customFormat="1" ht="12" customHeight="1" x14ac:dyDescent="0.2">
      <c r="A69" s="118"/>
      <c r="B69" s="121" t="s">
        <v>110</v>
      </c>
      <c r="C69" s="113">
        <v>19.419943851272187</v>
      </c>
      <c r="D69" s="235">
        <v>17570</v>
      </c>
      <c r="E69" s="236">
        <v>17459</v>
      </c>
      <c r="F69" s="236">
        <v>17328</v>
      </c>
      <c r="G69" s="236">
        <v>17034</v>
      </c>
      <c r="H69" s="140">
        <v>16702</v>
      </c>
      <c r="I69" s="115">
        <v>868</v>
      </c>
      <c r="J69" s="116">
        <v>5.1969823973176865</v>
      </c>
    </row>
    <row r="70" spans="1:12" s="110" customFormat="1" ht="12" customHeight="1" x14ac:dyDescent="0.2">
      <c r="A70" s="120"/>
      <c r="B70" s="121" t="s">
        <v>111</v>
      </c>
      <c r="C70" s="113">
        <v>1.0743417998541018</v>
      </c>
      <c r="D70" s="235">
        <v>972</v>
      </c>
      <c r="E70" s="236">
        <v>977</v>
      </c>
      <c r="F70" s="236">
        <v>947</v>
      </c>
      <c r="G70" s="236">
        <v>911</v>
      </c>
      <c r="H70" s="140">
        <v>877</v>
      </c>
      <c r="I70" s="115">
        <v>95</v>
      </c>
      <c r="J70" s="116">
        <v>10.832383124287343</v>
      </c>
    </row>
    <row r="71" spans="1:12" s="110" customFormat="1" ht="12" customHeight="1" x14ac:dyDescent="0.2">
      <c r="A71" s="120"/>
      <c r="B71" s="121" t="s">
        <v>112</v>
      </c>
      <c r="C71" s="113">
        <v>0.27079602979861617</v>
      </c>
      <c r="D71" s="235">
        <v>245</v>
      </c>
      <c r="E71" s="236">
        <v>246</v>
      </c>
      <c r="F71" s="236">
        <v>263</v>
      </c>
      <c r="G71" s="236">
        <v>224</v>
      </c>
      <c r="H71" s="140">
        <v>205</v>
      </c>
      <c r="I71" s="115">
        <v>40</v>
      </c>
      <c r="J71" s="116">
        <v>19.512195121951219</v>
      </c>
    </row>
    <row r="72" spans="1:12" s="110" customFormat="1" ht="12" customHeight="1" x14ac:dyDescent="0.2">
      <c r="A72" s="118" t="s">
        <v>113</v>
      </c>
      <c r="B72" s="119" t="s">
        <v>181</v>
      </c>
      <c r="C72" s="113">
        <v>71.288989101841409</v>
      </c>
      <c r="D72" s="235">
        <v>64498</v>
      </c>
      <c r="E72" s="236">
        <v>64980</v>
      </c>
      <c r="F72" s="236">
        <v>65687</v>
      </c>
      <c r="G72" s="236">
        <v>64269</v>
      </c>
      <c r="H72" s="140">
        <v>64360</v>
      </c>
      <c r="I72" s="115">
        <v>138</v>
      </c>
      <c r="J72" s="116">
        <v>0.2144188937228092</v>
      </c>
    </row>
    <row r="73" spans="1:12" s="110" customFormat="1" ht="12" customHeight="1" x14ac:dyDescent="0.2">
      <c r="A73" s="118"/>
      <c r="B73" s="119" t="s">
        <v>182</v>
      </c>
      <c r="C73" s="113">
        <v>28.711010898158587</v>
      </c>
      <c r="D73" s="115">
        <v>25976</v>
      </c>
      <c r="E73" s="114">
        <v>26033</v>
      </c>
      <c r="F73" s="114">
        <v>25882</v>
      </c>
      <c r="G73" s="114">
        <v>25433</v>
      </c>
      <c r="H73" s="140">
        <v>25200</v>
      </c>
      <c r="I73" s="115">
        <v>776</v>
      </c>
      <c r="J73" s="116">
        <v>3.0793650793650795</v>
      </c>
    </row>
    <row r="74" spans="1:12" s="110" customFormat="1" ht="12" customHeight="1" x14ac:dyDescent="0.2">
      <c r="A74" s="118" t="s">
        <v>113</v>
      </c>
      <c r="B74" s="119" t="s">
        <v>116</v>
      </c>
      <c r="C74" s="113">
        <v>90.54535004531688</v>
      </c>
      <c r="D74" s="115">
        <v>81920</v>
      </c>
      <c r="E74" s="114">
        <v>82534</v>
      </c>
      <c r="F74" s="114">
        <v>83116</v>
      </c>
      <c r="G74" s="114">
        <v>81684</v>
      </c>
      <c r="H74" s="140">
        <v>81756</v>
      </c>
      <c r="I74" s="115">
        <v>164</v>
      </c>
      <c r="J74" s="116">
        <v>0.20059689808699055</v>
      </c>
    </row>
    <row r="75" spans="1:12" s="110" customFormat="1" ht="12" customHeight="1" x14ac:dyDescent="0.2">
      <c r="A75" s="142"/>
      <c r="B75" s="124" t="s">
        <v>117</v>
      </c>
      <c r="C75" s="125">
        <v>9.4203859672392074</v>
      </c>
      <c r="D75" s="143">
        <v>8523</v>
      </c>
      <c r="E75" s="144">
        <v>8454</v>
      </c>
      <c r="F75" s="144">
        <v>8428</v>
      </c>
      <c r="G75" s="144">
        <v>7997</v>
      </c>
      <c r="H75" s="145">
        <v>7783</v>
      </c>
      <c r="I75" s="143">
        <v>740</v>
      </c>
      <c r="J75" s="146">
        <v>9.507901837337787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94989</v>
      </c>
      <c r="G11" s="114">
        <v>95559</v>
      </c>
      <c r="H11" s="114">
        <v>96338</v>
      </c>
      <c r="I11" s="114">
        <v>94241</v>
      </c>
      <c r="J11" s="140">
        <v>94366</v>
      </c>
      <c r="K11" s="114">
        <v>623</v>
      </c>
      <c r="L11" s="116">
        <v>0.66019540936354193</v>
      </c>
    </row>
    <row r="12" spans="1:17" s="110" customFormat="1" ht="24.95" customHeight="1" x14ac:dyDescent="0.2">
      <c r="A12" s="604" t="s">
        <v>185</v>
      </c>
      <c r="B12" s="605"/>
      <c r="C12" s="605"/>
      <c r="D12" s="606"/>
      <c r="E12" s="113">
        <v>55.321142448072933</v>
      </c>
      <c r="F12" s="115">
        <v>52549</v>
      </c>
      <c r="G12" s="114">
        <v>52843</v>
      </c>
      <c r="H12" s="114">
        <v>53554</v>
      </c>
      <c r="I12" s="114">
        <v>52440</v>
      </c>
      <c r="J12" s="140">
        <v>52468</v>
      </c>
      <c r="K12" s="114">
        <v>81</v>
      </c>
      <c r="L12" s="116">
        <v>0.15437981245711671</v>
      </c>
    </row>
    <row r="13" spans="1:17" s="110" customFormat="1" ht="15" customHeight="1" x14ac:dyDescent="0.2">
      <c r="A13" s="120"/>
      <c r="B13" s="612" t="s">
        <v>107</v>
      </c>
      <c r="C13" s="612"/>
      <c r="E13" s="113">
        <v>44.678857551927067</v>
      </c>
      <c r="F13" s="115">
        <v>42440</v>
      </c>
      <c r="G13" s="114">
        <v>42716</v>
      </c>
      <c r="H13" s="114">
        <v>42784</v>
      </c>
      <c r="I13" s="114">
        <v>41801</v>
      </c>
      <c r="J13" s="140">
        <v>41898</v>
      </c>
      <c r="K13" s="114">
        <v>542</v>
      </c>
      <c r="L13" s="116">
        <v>1.2936178337868156</v>
      </c>
    </row>
    <row r="14" spans="1:17" s="110" customFormat="1" ht="24.95" customHeight="1" x14ac:dyDescent="0.2">
      <c r="A14" s="604" t="s">
        <v>186</v>
      </c>
      <c r="B14" s="605"/>
      <c r="C14" s="605"/>
      <c r="D14" s="606"/>
      <c r="E14" s="113">
        <v>12.23720641337418</v>
      </c>
      <c r="F14" s="115">
        <v>11624</v>
      </c>
      <c r="G14" s="114">
        <v>12073</v>
      </c>
      <c r="H14" s="114">
        <v>12559</v>
      </c>
      <c r="I14" s="114">
        <v>11213</v>
      </c>
      <c r="J14" s="140">
        <v>11691</v>
      </c>
      <c r="K14" s="114">
        <v>-67</v>
      </c>
      <c r="L14" s="116">
        <v>-0.57309041142759387</v>
      </c>
    </row>
    <row r="15" spans="1:17" s="110" customFormat="1" ht="15" customHeight="1" x14ac:dyDescent="0.2">
      <c r="A15" s="120"/>
      <c r="B15" s="119"/>
      <c r="C15" s="258" t="s">
        <v>106</v>
      </c>
      <c r="E15" s="113">
        <v>58.663110805230559</v>
      </c>
      <c r="F15" s="115">
        <v>6819</v>
      </c>
      <c r="G15" s="114">
        <v>7024</v>
      </c>
      <c r="H15" s="114">
        <v>7334</v>
      </c>
      <c r="I15" s="114">
        <v>6529</v>
      </c>
      <c r="J15" s="140">
        <v>6820</v>
      </c>
      <c r="K15" s="114">
        <v>-1</v>
      </c>
      <c r="L15" s="116">
        <v>-1.466275659824047E-2</v>
      </c>
    </row>
    <row r="16" spans="1:17" s="110" customFormat="1" ht="15" customHeight="1" x14ac:dyDescent="0.2">
      <c r="A16" s="120"/>
      <c r="B16" s="119"/>
      <c r="C16" s="258" t="s">
        <v>107</v>
      </c>
      <c r="E16" s="113">
        <v>41.336889194769441</v>
      </c>
      <c r="F16" s="115">
        <v>4805</v>
      </c>
      <c r="G16" s="114">
        <v>5049</v>
      </c>
      <c r="H16" s="114">
        <v>5225</v>
      </c>
      <c r="I16" s="114">
        <v>4684</v>
      </c>
      <c r="J16" s="140">
        <v>4871</v>
      </c>
      <c r="K16" s="114">
        <v>-66</v>
      </c>
      <c r="L16" s="116">
        <v>-1.3549579141859989</v>
      </c>
    </row>
    <row r="17" spans="1:12" s="110" customFormat="1" ht="15" customHeight="1" x14ac:dyDescent="0.2">
      <c r="A17" s="120"/>
      <c r="B17" s="121" t="s">
        <v>109</v>
      </c>
      <c r="C17" s="258"/>
      <c r="E17" s="113">
        <v>66.788786069965994</v>
      </c>
      <c r="F17" s="115">
        <v>63442</v>
      </c>
      <c r="G17" s="114">
        <v>63641</v>
      </c>
      <c r="H17" s="114">
        <v>64046</v>
      </c>
      <c r="I17" s="114">
        <v>63681</v>
      </c>
      <c r="J17" s="140">
        <v>63731</v>
      </c>
      <c r="K17" s="114">
        <v>-289</v>
      </c>
      <c r="L17" s="116">
        <v>-0.45346848472485918</v>
      </c>
    </row>
    <row r="18" spans="1:12" s="110" customFormat="1" ht="15" customHeight="1" x14ac:dyDescent="0.2">
      <c r="A18" s="120"/>
      <c r="B18" s="119"/>
      <c r="C18" s="258" t="s">
        <v>106</v>
      </c>
      <c r="E18" s="113">
        <v>54.900539075060685</v>
      </c>
      <c r="F18" s="115">
        <v>34830</v>
      </c>
      <c r="G18" s="114">
        <v>34951</v>
      </c>
      <c r="H18" s="114">
        <v>35333</v>
      </c>
      <c r="I18" s="114">
        <v>35187</v>
      </c>
      <c r="J18" s="140">
        <v>35140</v>
      </c>
      <c r="K18" s="114">
        <v>-310</v>
      </c>
      <c r="L18" s="116">
        <v>-0.88218554354012524</v>
      </c>
    </row>
    <row r="19" spans="1:12" s="110" customFormat="1" ht="15" customHeight="1" x14ac:dyDescent="0.2">
      <c r="A19" s="120"/>
      <c r="B19" s="119"/>
      <c r="C19" s="258" t="s">
        <v>107</v>
      </c>
      <c r="E19" s="113">
        <v>45.099460924939315</v>
      </c>
      <c r="F19" s="115">
        <v>28612</v>
      </c>
      <c r="G19" s="114">
        <v>28690</v>
      </c>
      <c r="H19" s="114">
        <v>28713</v>
      </c>
      <c r="I19" s="114">
        <v>28494</v>
      </c>
      <c r="J19" s="140">
        <v>28591</v>
      </c>
      <c r="K19" s="114">
        <v>21</v>
      </c>
      <c r="L19" s="116">
        <v>7.344968696442937E-2</v>
      </c>
    </row>
    <row r="20" spans="1:12" s="110" customFormat="1" ht="15" customHeight="1" x14ac:dyDescent="0.2">
      <c r="A20" s="120"/>
      <c r="B20" s="121" t="s">
        <v>110</v>
      </c>
      <c r="C20" s="258"/>
      <c r="E20" s="113">
        <v>19.919148532988029</v>
      </c>
      <c r="F20" s="115">
        <v>18921</v>
      </c>
      <c r="G20" s="114">
        <v>18827</v>
      </c>
      <c r="H20" s="114">
        <v>18735</v>
      </c>
      <c r="I20" s="114">
        <v>18395</v>
      </c>
      <c r="J20" s="140">
        <v>18019</v>
      </c>
      <c r="K20" s="114">
        <v>902</v>
      </c>
      <c r="L20" s="116">
        <v>5.0058271824185585</v>
      </c>
    </row>
    <row r="21" spans="1:12" s="110" customFormat="1" ht="15" customHeight="1" x14ac:dyDescent="0.2">
      <c r="A21" s="120"/>
      <c r="B21" s="119"/>
      <c r="C21" s="258" t="s">
        <v>106</v>
      </c>
      <c r="E21" s="113">
        <v>54.362877226362244</v>
      </c>
      <c r="F21" s="115">
        <v>10286</v>
      </c>
      <c r="G21" s="114">
        <v>10237</v>
      </c>
      <c r="H21" s="114">
        <v>10267</v>
      </c>
      <c r="I21" s="114">
        <v>10136</v>
      </c>
      <c r="J21" s="140">
        <v>9931</v>
      </c>
      <c r="K21" s="114">
        <v>355</v>
      </c>
      <c r="L21" s="116">
        <v>3.5746651898096871</v>
      </c>
    </row>
    <row r="22" spans="1:12" s="110" customFormat="1" ht="15" customHeight="1" x14ac:dyDescent="0.2">
      <c r="A22" s="120"/>
      <c r="B22" s="119"/>
      <c r="C22" s="258" t="s">
        <v>107</v>
      </c>
      <c r="E22" s="113">
        <v>45.637122773637756</v>
      </c>
      <c r="F22" s="115">
        <v>8635</v>
      </c>
      <c r="G22" s="114">
        <v>8590</v>
      </c>
      <c r="H22" s="114">
        <v>8468</v>
      </c>
      <c r="I22" s="114">
        <v>8259</v>
      </c>
      <c r="J22" s="140">
        <v>8088</v>
      </c>
      <c r="K22" s="114">
        <v>547</v>
      </c>
      <c r="L22" s="116">
        <v>6.7631058358061322</v>
      </c>
    </row>
    <row r="23" spans="1:12" s="110" customFormat="1" ht="15" customHeight="1" x14ac:dyDescent="0.2">
      <c r="A23" s="120"/>
      <c r="B23" s="121" t="s">
        <v>111</v>
      </c>
      <c r="C23" s="258"/>
      <c r="E23" s="113">
        <v>1.0548589836717936</v>
      </c>
      <c r="F23" s="115">
        <v>1002</v>
      </c>
      <c r="G23" s="114">
        <v>1018</v>
      </c>
      <c r="H23" s="114">
        <v>998</v>
      </c>
      <c r="I23" s="114">
        <v>952</v>
      </c>
      <c r="J23" s="140">
        <v>925</v>
      </c>
      <c r="K23" s="114">
        <v>77</v>
      </c>
      <c r="L23" s="116">
        <v>8.3243243243243246</v>
      </c>
    </row>
    <row r="24" spans="1:12" s="110" customFormat="1" ht="15" customHeight="1" x14ac:dyDescent="0.2">
      <c r="A24" s="120"/>
      <c r="B24" s="119"/>
      <c r="C24" s="258" t="s">
        <v>106</v>
      </c>
      <c r="E24" s="113">
        <v>61.277445109780437</v>
      </c>
      <c r="F24" s="115">
        <v>614</v>
      </c>
      <c r="G24" s="114">
        <v>631</v>
      </c>
      <c r="H24" s="114">
        <v>620</v>
      </c>
      <c r="I24" s="114">
        <v>588</v>
      </c>
      <c r="J24" s="140">
        <v>577</v>
      </c>
      <c r="K24" s="114">
        <v>37</v>
      </c>
      <c r="L24" s="116">
        <v>6.4124783362218372</v>
      </c>
    </row>
    <row r="25" spans="1:12" s="110" customFormat="1" ht="15" customHeight="1" x14ac:dyDescent="0.2">
      <c r="A25" s="120"/>
      <c r="B25" s="119"/>
      <c r="C25" s="258" t="s">
        <v>107</v>
      </c>
      <c r="E25" s="113">
        <v>38.722554890219563</v>
      </c>
      <c r="F25" s="115">
        <v>388</v>
      </c>
      <c r="G25" s="114">
        <v>387</v>
      </c>
      <c r="H25" s="114">
        <v>378</v>
      </c>
      <c r="I25" s="114">
        <v>364</v>
      </c>
      <c r="J25" s="140">
        <v>348</v>
      </c>
      <c r="K25" s="114">
        <v>40</v>
      </c>
      <c r="L25" s="116">
        <v>11.494252873563218</v>
      </c>
    </row>
    <row r="26" spans="1:12" s="110" customFormat="1" ht="15" customHeight="1" x14ac:dyDescent="0.2">
      <c r="A26" s="120"/>
      <c r="C26" s="121" t="s">
        <v>187</v>
      </c>
      <c r="D26" s="110" t="s">
        <v>188</v>
      </c>
      <c r="E26" s="113">
        <v>0.26739938308646266</v>
      </c>
      <c r="F26" s="115">
        <v>254</v>
      </c>
      <c r="G26" s="114">
        <v>248</v>
      </c>
      <c r="H26" s="114">
        <v>264</v>
      </c>
      <c r="I26" s="114">
        <v>214</v>
      </c>
      <c r="J26" s="140">
        <v>205</v>
      </c>
      <c r="K26" s="114">
        <v>49</v>
      </c>
      <c r="L26" s="116">
        <v>23.902439024390244</v>
      </c>
    </row>
    <row r="27" spans="1:12" s="110" customFormat="1" ht="15" customHeight="1" x14ac:dyDescent="0.2">
      <c r="A27" s="120"/>
      <c r="B27" s="119"/>
      <c r="D27" s="259" t="s">
        <v>106</v>
      </c>
      <c r="E27" s="113">
        <v>52.362204724409452</v>
      </c>
      <c r="F27" s="115">
        <v>133</v>
      </c>
      <c r="G27" s="114">
        <v>129</v>
      </c>
      <c r="H27" s="114">
        <v>133</v>
      </c>
      <c r="I27" s="114">
        <v>99</v>
      </c>
      <c r="J27" s="140">
        <v>106</v>
      </c>
      <c r="K27" s="114">
        <v>27</v>
      </c>
      <c r="L27" s="116">
        <v>25.471698113207548</v>
      </c>
    </row>
    <row r="28" spans="1:12" s="110" customFormat="1" ht="15" customHeight="1" x14ac:dyDescent="0.2">
      <c r="A28" s="120"/>
      <c r="B28" s="119"/>
      <c r="D28" s="259" t="s">
        <v>107</v>
      </c>
      <c r="E28" s="113">
        <v>47.637795275590548</v>
      </c>
      <c r="F28" s="115">
        <v>121</v>
      </c>
      <c r="G28" s="114">
        <v>119</v>
      </c>
      <c r="H28" s="114">
        <v>131</v>
      </c>
      <c r="I28" s="114">
        <v>115</v>
      </c>
      <c r="J28" s="140">
        <v>99</v>
      </c>
      <c r="K28" s="114">
        <v>22</v>
      </c>
      <c r="L28" s="116">
        <v>22.222222222222221</v>
      </c>
    </row>
    <row r="29" spans="1:12" s="110" customFormat="1" ht="24.95" customHeight="1" x14ac:dyDescent="0.2">
      <c r="A29" s="604" t="s">
        <v>189</v>
      </c>
      <c r="B29" s="605"/>
      <c r="C29" s="605"/>
      <c r="D29" s="606"/>
      <c r="E29" s="113">
        <v>90.854730547747636</v>
      </c>
      <c r="F29" s="115">
        <v>86302</v>
      </c>
      <c r="G29" s="114">
        <v>86962</v>
      </c>
      <c r="H29" s="114">
        <v>87748</v>
      </c>
      <c r="I29" s="114">
        <v>86071</v>
      </c>
      <c r="J29" s="140">
        <v>86297</v>
      </c>
      <c r="K29" s="114">
        <v>5</v>
      </c>
      <c r="L29" s="116">
        <v>5.7939441695539825E-3</v>
      </c>
    </row>
    <row r="30" spans="1:12" s="110" customFormat="1" ht="15" customHeight="1" x14ac:dyDescent="0.2">
      <c r="A30" s="120"/>
      <c r="B30" s="119"/>
      <c r="C30" s="258" t="s">
        <v>106</v>
      </c>
      <c r="E30" s="113">
        <v>53.895622349424116</v>
      </c>
      <c r="F30" s="115">
        <v>46513</v>
      </c>
      <c r="G30" s="114">
        <v>46865</v>
      </c>
      <c r="H30" s="114">
        <v>47526</v>
      </c>
      <c r="I30" s="114">
        <v>46710</v>
      </c>
      <c r="J30" s="140">
        <v>46842</v>
      </c>
      <c r="K30" s="114">
        <v>-329</v>
      </c>
      <c r="L30" s="116">
        <v>-0.70236112890141322</v>
      </c>
    </row>
    <row r="31" spans="1:12" s="110" customFormat="1" ht="15" customHeight="1" x14ac:dyDescent="0.2">
      <c r="A31" s="120"/>
      <c r="B31" s="119"/>
      <c r="C31" s="258" t="s">
        <v>107</v>
      </c>
      <c r="E31" s="113">
        <v>46.104377650575884</v>
      </c>
      <c r="F31" s="115">
        <v>39789</v>
      </c>
      <c r="G31" s="114">
        <v>40097</v>
      </c>
      <c r="H31" s="114">
        <v>40222</v>
      </c>
      <c r="I31" s="114">
        <v>39361</v>
      </c>
      <c r="J31" s="140">
        <v>39455</v>
      </c>
      <c r="K31" s="114">
        <v>334</v>
      </c>
      <c r="L31" s="116">
        <v>0.84653402610569006</v>
      </c>
    </row>
    <row r="32" spans="1:12" s="110" customFormat="1" ht="15" customHeight="1" x14ac:dyDescent="0.2">
      <c r="A32" s="120"/>
      <c r="B32" s="119" t="s">
        <v>117</v>
      </c>
      <c r="C32" s="258"/>
      <c r="E32" s="113">
        <v>9.1178978618576885</v>
      </c>
      <c r="F32" s="115">
        <v>8661</v>
      </c>
      <c r="G32" s="114">
        <v>8574</v>
      </c>
      <c r="H32" s="114">
        <v>8566</v>
      </c>
      <c r="I32" s="114">
        <v>8150</v>
      </c>
      <c r="J32" s="140">
        <v>8047</v>
      </c>
      <c r="K32" s="114">
        <v>614</v>
      </c>
      <c r="L32" s="116">
        <v>7.6301727351808131</v>
      </c>
    </row>
    <row r="33" spans="1:12" s="110" customFormat="1" ht="15" customHeight="1" x14ac:dyDescent="0.2">
      <c r="A33" s="120"/>
      <c r="B33" s="119"/>
      <c r="C33" s="258" t="s">
        <v>106</v>
      </c>
      <c r="E33" s="113">
        <v>69.483893314859714</v>
      </c>
      <c r="F33" s="115">
        <v>6018</v>
      </c>
      <c r="G33" s="114">
        <v>5962</v>
      </c>
      <c r="H33" s="114">
        <v>6011</v>
      </c>
      <c r="I33" s="114">
        <v>5716</v>
      </c>
      <c r="J33" s="140">
        <v>5613</v>
      </c>
      <c r="K33" s="114">
        <v>405</v>
      </c>
      <c r="L33" s="116">
        <v>7.215392838054516</v>
      </c>
    </row>
    <row r="34" spans="1:12" s="110" customFormat="1" ht="15" customHeight="1" x14ac:dyDescent="0.2">
      <c r="A34" s="120"/>
      <c r="B34" s="119"/>
      <c r="C34" s="258" t="s">
        <v>107</v>
      </c>
      <c r="E34" s="113">
        <v>30.516106685140283</v>
      </c>
      <c r="F34" s="115">
        <v>2643</v>
      </c>
      <c r="G34" s="114">
        <v>2612</v>
      </c>
      <c r="H34" s="114">
        <v>2555</v>
      </c>
      <c r="I34" s="114">
        <v>2434</v>
      </c>
      <c r="J34" s="140">
        <v>2434</v>
      </c>
      <c r="K34" s="114">
        <v>209</v>
      </c>
      <c r="L34" s="116">
        <v>8.5866885784716516</v>
      </c>
    </row>
    <row r="35" spans="1:12" s="110" customFormat="1" ht="24.95" customHeight="1" x14ac:dyDescent="0.2">
      <c r="A35" s="604" t="s">
        <v>190</v>
      </c>
      <c r="B35" s="605"/>
      <c r="C35" s="605"/>
      <c r="D35" s="606"/>
      <c r="E35" s="113">
        <v>71.637768583730747</v>
      </c>
      <c r="F35" s="115">
        <v>68048</v>
      </c>
      <c r="G35" s="114">
        <v>68575</v>
      </c>
      <c r="H35" s="114">
        <v>69530</v>
      </c>
      <c r="I35" s="114">
        <v>67990</v>
      </c>
      <c r="J35" s="140">
        <v>68413</v>
      </c>
      <c r="K35" s="114">
        <v>-365</v>
      </c>
      <c r="L35" s="116">
        <v>-0.53352433017116629</v>
      </c>
    </row>
    <row r="36" spans="1:12" s="110" customFormat="1" ht="15" customHeight="1" x14ac:dyDescent="0.2">
      <c r="A36" s="120"/>
      <c r="B36" s="119"/>
      <c r="C36" s="258" t="s">
        <v>106</v>
      </c>
      <c r="E36" s="113">
        <v>70.628086056901012</v>
      </c>
      <c r="F36" s="115">
        <v>48061</v>
      </c>
      <c r="G36" s="114">
        <v>48340</v>
      </c>
      <c r="H36" s="114">
        <v>49107</v>
      </c>
      <c r="I36" s="114">
        <v>48114</v>
      </c>
      <c r="J36" s="140">
        <v>48308</v>
      </c>
      <c r="K36" s="114">
        <v>-247</v>
      </c>
      <c r="L36" s="116">
        <v>-0.51130247578040899</v>
      </c>
    </row>
    <row r="37" spans="1:12" s="110" customFormat="1" ht="15" customHeight="1" x14ac:dyDescent="0.2">
      <c r="A37" s="120"/>
      <c r="B37" s="119"/>
      <c r="C37" s="258" t="s">
        <v>107</v>
      </c>
      <c r="E37" s="113">
        <v>29.371913943098988</v>
      </c>
      <c r="F37" s="115">
        <v>19987</v>
      </c>
      <c r="G37" s="114">
        <v>20235</v>
      </c>
      <c r="H37" s="114">
        <v>20423</v>
      </c>
      <c r="I37" s="114">
        <v>19876</v>
      </c>
      <c r="J37" s="140">
        <v>20105</v>
      </c>
      <c r="K37" s="114">
        <v>-118</v>
      </c>
      <c r="L37" s="116">
        <v>-0.58691867694603328</v>
      </c>
    </row>
    <row r="38" spans="1:12" s="110" customFormat="1" ht="15" customHeight="1" x14ac:dyDescent="0.2">
      <c r="A38" s="120"/>
      <c r="B38" s="119" t="s">
        <v>182</v>
      </c>
      <c r="C38" s="258"/>
      <c r="E38" s="113">
        <v>28.362231416269253</v>
      </c>
      <c r="F38" s="115">
        <v>26941</v>
      </c>
      <c r="G38" s="114">
        <v>26984</v>
      </c>
      <c r="H38" s="114">
        <v>26808</v>
      </c>
      <c r="I38" s="114">
        <v>26251</v>
      </c>
      <c r="J38" s="140">
        <v>25953</v>
      </c>
      <c r="K38" s="114">
        <v>988</v>
      </c>
      <c r="L38" s="116">
        <v>3.8068816707124418</v>
      </c>
    </row>
    <row r="39" spans="1:12" s="110" customFormat="1" ht="15" customHeight="1" x14ac:dyDescent="0.2">
      <c r="A39" s="120"/>
      <c r="B39" s="119"/>
      <c r="C39" s="258" t="s">
        <v>106</v>
      </c>
      <c r="E39" s="113">
        <v>16.658624401469879</v>
      </c>
      <c r="F39" s="115">
        <v>4488</v>
      </c>
      <c r="G39" s="114">
        <v>4503</v>
      </c>
      <c r="H39" s="114">
        <v>4447</v>
      </c>
      <c r="I39" s="114">
        <v>4326</v>
      </c>
      <c r="J39" s="140">
        <v>4160</v>
      </c>
      <c r="K39" s="114">
        <v>328</v>
      </c>
      <c r="L39" s="116">
        <v>7.884615384615385</v>
      </c>
    </row>
    <row r="40" spans="1:12" s="110" customFormat="1" ht="15" customHeight="1" x14ac:dyDescent="0.2">
      <c r="A40" s="120"/>
      <c r="B40" s="119"/>
      <c r="C40" s="258" t="s">
        <v>107</v>
      </c>
      <c r="E40" s="113">
        <v>83.341375598530121</v>
      </c>
      <c r="F40" s="115">
        <v>22453</v>
      </c>
      <c r="G40" s="114">
        <v>22481</v>
      </c>
      <c r="H40" s="114">
        <v>22361</v>
      </c>
      <c r="I40" s="114">
        <v>21925</v>
      </c>
      <c r="J40" s="140">
        <v>21793</v>
      </c>
      <c r="K40" s="114">
        <v>660</v>
      </c>
      <c r="L40" s="116">
        <v>3.0284953884274768</v>
      </c>
    </row>
    <row r="41" spans="1:12" s="110" customFormat="1" ht="24.75" customHeight="1" x14ac:dyDescent="0.2">
      <c r="A41" s="604" t="s">
        <v>517</v>
      </c>
      <c r="B41" s="605"/>
      <c r="C41" s="605"/>
      <c r="D41" s="606"/>
      <c r="E41" s="113">
        <v>5.7143458716272413</v>
      </c>
      <c r="F41" s="115">
        <v>5428</v>
      </c>
      <c r="G41" s="114">
        <v>6022</v>
      </c>
      <c r="H41" s="114">
        <v>6130</v>
      </c>
      <c r="I41" s="114">
        <v>4803</v>
      </c>
      <c r="J41" s="140">
        <v>5457</v>
      </c>
      <c r="K41" s="114">
        <v>-29</v>
      </c>
      <c r="L41" s="116">
        <v>-0.53142752428074036</v>
      </c>
    </row>
    <row r="42" spans="1:12" s="110" customFormat="1" ht="15" customHeight="1" x14ac:dyDescent="0.2">
      <c r="A42" s="120"/>
      <c r="B42" s="119"/>
      <c r="C42" s="258" t="s">
        <v>106</v>
      </c>
      <c r="E42" s="113">
        <v>59.395725865880621</v>
      </c>
      <c r="F42" s="115">
        <v>3224</v>
      </c>
      <c r="G42" s="114">
        <v>3649</v>
      </c>
      <c r="H42" s="114">
        <v>3737</v>
      </c>
      <c r="I42" s="114">
        <v>2835</v>
      </c>
      <c r="J42" s="140">
        <v>3193</v>
      </c>
      <c r="K42" s="114">
        <v>31</v>
      </c>
      <c r="L42" s="116">
        <v>0.970873786407767</v>
      </c>
    </row>
    <row r="43" spans="1:12" s="110" customFormat="1" ht="15" customHeight="1" x14ac:dyDescent="0.2">
      <c r="A43" s="123"/>
      <c r="B43" s="124"/>
      <c r="C43" s="260" t="s">
        <v>107</v>
      </c>
      <c r="D43" s="261"/>
      <c r="E43" s="125">
        <v>40.604274134119379</v>
      </c>
      <c r="F43" s="143">
        <v>2204</v>
      </c>
      <c r="G43" s="144">
        <v>2373</v>
      </c>
      <c r="H43" s="144">
        <v>2393</v>
      </c>
      <c r="I43" s="144">
        <v>1968</v>
      </c>
      <c r="J43" s="145">
        <v>2264</v>
      </c>
      <c r="K43" s="144">
        <v>-60</v>
      </c>
      <c r="L43" s="146">
        <v>-2.6501766784452299</v>
      </c>
    </row>
    <row r="44" spans="1:12" s="110" customFormat="1" ht="45.75" customHeight="1" x14ac:dyDescent="0.2">
      <c r="A44" s="604" t="s">
        <v>191</v>
      </c>
      <c r="B44" s="605"/>
      <c r="C44" s="605"/>
      <c r="D44" s="606"/>
      <c r="E44" s="113">
        <v>1.0211708724168063</v>
      </c>
      <c r="F44" s="115">
        <v>970</v>
      </c>
      <c r="G44" s="114">
        <v>983</v>
      </c>
      <c r="H44" s="114">
        <v>994</v>
      </c>
      <c r="I44" s="114">
        <v>953</v>
      </c>
      <c r="J44" s="140">
        <v>967</v>
      </c>
      <c r="K44" s="114">
        <v>3</v>
      </c>
      <c r="L44" s="116">
        <v>0.31023784901758017</v>
      </c>
    </row>
    <row r="45" spans="1:12" s="110" customFormat="1" ht="15" customHeight="1" x14ac:dyDescent="0.2">
      <c r="A45" s="120"/>
      <c r="B45" s="119"/>
      <c r="C45" s="258" t="s">
        <v>106</v>
      </c>
      <c r="E45" s="113">
        <v>56.597938144329895</v>
      </c>
      <c r="F45" s="115">
        <v>549</v>
      </c>
      <c r="G45" s="114">
        <v>554</v>
      </c>
      <c r="H45" s="114">
        <v>555</v>
      </c>
      <c r="I45" s="114">
        <v>534</v>
      </c>
      <c r="J45" s="140">
        <v>541</v>
      </c>
      <c r="K45" s="114">
        <v>8</v>
      </c>
      <c r="L45" s="116">
        <v>1.478743068391867</v>
      </c>
    </row>
    <row r="46" spans="1:12" s="110" customFormat="1" ht="15" customHeight="1" x14ac:dyDescent="0.2">
      <c r="A46" s="123"/>
      <c r="B46" s="124"/>
      <c r="C46" s="260" t="s">
        <v>107</v>
      </c>
      <c r="D46" s="261"/>
      <c r="E46" s="125">
        <v>43.402061855670105</v>
      </c>
      <c r="F46" s="143">
        <v>421</v>
      </c>
      <c r="G46" s="144">
        <v>429</v>
      </c>
      <c r="H46" s="144">
        <v>439</v>
      </c>
      <c r="I46" s="144">
        <v>419</v>
      </c>
      <c r="J46" s="145">
        <v>426</v>
      </c>
      <c r="K46" s="144">
        <v>-5</v>
      </c>
      <c r="L46" s="146">
        <v>-1.1737089201877935</v>
      </c>
    </row>
    <row r="47" spans="1:12" s="110" customFormat="1" ht="39" customHeight="1" x14ac:dyDescent="0.2">
      <c r="A47" s="604" t="s">
        <v>518</v>
      </c>
      <c r="B47" s="607"/>
      <c r="C47" s="607"/>
      <c r="D47" s="608"/>
      <c r="E47" s="113">
        <v>0.2168672162039815</v>
      </c>
      <c r="F47" s="115">
        <v>206</v>
      </c>
      <c r="G47" s="114">
        <v>220</v>
      </c>
      <c r="H47" s="114">
        <v>216</v>
      </c>
      <c r="I47" s="114">
        <v>222</v>
      </c>
      <c r="J47" s="140">
        <v>252</v>
      </c>
      <c r="K47" s="114">
        <v>-46</v>
      </c>
      <c r="L47" s="116">
        <v>-18.253968253968253</v>
      </c>
    </row>
    <row r="48" spans="1:12" s="110" customFormat="1" ht="15" customHeight="1" x14ac:dyDescent="0.2">
      <c r="A48" s="120"/>
      <c r="B48" s="119"/>
      <c r="C48" s="258" t="s">
        <v>106</v>
      </c>
      <c r="E48" s="113">
        <v>37.378640776699029</v>
      </c>
      <c r="F48" s="115">
        <v>77</v>
      </c>
      <c r="G48" s="114">
        <v>77</v>
      </c>
      <c r="H48" s="114">
        <v>74</v>
      </c>
      <c r="I48" s="114">
        <v>77</v>
      </c>
      <c r="J48" s="140">
        <v>92</v>
      </c>
      <c r="K48" s="114">
        <v>-15</v>
      </c>
      <c r="L48" s="116">
        <v>-16.304347826086957</v>
      </c>
    </row>
    <row r="49" spans="1:12" s="110" customFormat="1" ht="15" customHeight="1" x14ac:dyDescent="0.2">
      <c r="A49" s="123"/>
      <c r="B49" s="124"/>
      <c r="C49" s="260" t="s">
        <v>107</v>
      </c>
      <c r="D49" s="261"/>
      <c r="E49" s="125">
        <v>62.621359223300971</v>
      </c>
      <c r="F49" s="143">
        <v>129</v>
      </c>
      <c r="G49" s="144">
        <v>143</v>
      </c>
      <c r="H49" s="144">
        <v>142</v>
      </c>
      <c r="I49" s="144">
        <v>145</v>
      </c>
      <c r="J49" s="145">
        <v>160</v>
      </c>
      <c r="K49" s="144">
        <v>-31</v>
      </c>
      <c r="L49" s="146">
        <v>-19.375</v>
      </c>
    </row>
    <row r="50" spans="1:12" s="110" customFormat="1" ht="24.95" customHeight="1" x14ac:dyDescent="0.2">
      <c r="A50" s="609" t="s">
        <v>192</v>
      </c>
      <c r="B50" s="610"/>
      <c r="C50" s="610"/>
      <c r="D50" s="611"/>
      <c r="E50" s="262">
        <v>12.333006979755551</v>
      </c>
      <c r="F50" s="263">
        <v>11715</v>
      </c>
      <c r="G50" s="264">
        <v>12331</v>
      </c>
      <c r="H50" s="264">
        <v>12561</v>
      </c>
      <c r="I50" s="264">
        <v>11184</v>
      </c>
      <c r="J50" s="265">
        <v>11393</v>
      </c>
      <c r="K50" s="263">
        <v>322</v>
      </c>
      <c r="L50" s="266">
        <v>2.826296848942333</v>
      </c>
    </row>
    <row r="51" spans="1:12" s="110" customFormat="1" ht="15" customHeight="1" x14ac:dyDescent="0.2">
      <c r="A51" s="120"/>
      <c r="B51" s="119"/>
      <c r="C51" s="258" t="s">
        <v>106</v>
      </c>
      <c r="E51" s="113">
        <v>60.341442594963723</v>
      </c>
      <c r="F51" s="115">
        <v>7069</v>
      </c>
      <c r="G51" s="114">
        <v>7364</v>
      </c>
      <c r="H51" s="114">
        <v>7510</v>
      </c>
      <c r="I51" s="114">
        <v>6661</v>
      </c>
      <c r="J51" s="140">
        <v>6750</v>
      </c>
      <c r="K51" s="114">
        <v>319</v>
      </c>
      <c r="L51" s="116">
        <v>4.7259259259259263</v>
      </c>
    </row>
    <row r="52" spans="1:12" s="110" customFormat="1" ht="15" customHeight="1" x14ac:dyDescent="0.2">
      <c r="A52" s="120"/>
      <c r="B52" s="119"/>
      <c r="C52" s="258" t="s">
        <v>107</v>
      </c>
      <c r="E52" s="113">
        <v>39.658557405036277</v>
      </c>
      <c r="F52" s="115">
        <v>4646</v>
      </c>
      <c r="G52" s="114">
        <v>4967</v>
      </c>
      <c r="H52" s="114">
        <v>5051</v>
      </c>
      <c r="I52" s="114">
        <v>4523</v>
      </c>
      <c r="J52" s="140">
        <v>4643</v>
      </c>
      <c r="K52" s="114">
        <v>3</v>
      </c>
      <c r="L52" s="116">
        <v>6.4613396510876595E-2</v>
      </c>
    </row>
    <row r="53" spans="1:12" s="110" customFormat="1" ht="15" customHeight="1" x14ac:dyDescent="0.2">
      <c r="A53" s="120"/>
      <c r="B53" s="119"/>
      <c r="C53" s="258" t="s">
        <v>187</v>
      </c>
      <c r="D53" s="110" t="s">
        <v>193</v>
      </c>
      <c r="E53" s="113">
        <v>33.333333333333336</v>
      </c>
      <c r="F53" s="115">
        <v>3905</v>
      </c>
      <c r="G53" s="114">
        <v>4528</v>
      </c>
      <c r="H53" s="114">
        <v>4710</v>
      </c>
      <c r="I53" s="114">
        <v>3496</v>
      </c>
      <c r="J53" s="140">
        <v>3836</v>
      </c>
      <c r="K53" s="114">
        <v>69</v>
      </c>
      <c r="L53" s="116">
        <v>1.7987486965589154</v>
      </c>
    </row>
    <row r="54" spans="1:12" s="110" customFormat="1" ht="15" customHeight="1" x14ac:dyDescent="0.2">
      <c r="A54" s="120"/>
      <c r="B54" s="119"/>
      <c r="D54" s="267" t="s">
        <v>194</v>
      </c>
      <c r="E54" s="113">
        <v>62.407170294494236</v>
      </c>
      <c r="F54" s="115">
        <v>2437</v>
      </c>
      <c r="G54" s="114">
        <v>2785</v>
      </c>
      <c r="H54" s="114">
        <v>2917</v>
      </c>
      <c r="I54" s="114">
        <v>2157</v>
      </c>
      <c r="J54" s="140">
        <v>2342</v>
      </c>
      <c r="K54" s="114">
        <v>95</v>
      </c>
      <c r="L54" s="116">
        <v>4.0563620836891543</v>
      </c>
    </row>
    <row r="55" spans="1:12" s="110" customFormat="1" ht="15" customHeight="1" x14ac:dyDescent="0.2">
      <c r="A55" s="120"/>
      <c r="B55" s="119"/>
      <c r="D55" s="267" t="s">
        <v>195</v>
      </c>
      <c r="E55" s="113">
        <v>37.592829705505764</v>
      </c>
      <c r="F55" s="115">
        <v>1468</v>
      </c>
      <c r="G55" s="114">
        <v>1743</v>
      </c>
      <c r="H55" s="114">
        <v>1793</v>
      </c>
      <c r="I55" s="114">
        <v>1339</v>
      </c>
      <c r="J55" s="140">
        <v>1494</v>
      </c>
      <c r="K55" s="114">
        <v>-26</v>
      </c>
      <c r="L55" s="116">
        <v>-1.7402945113788488</v>
      </c>
    </row>
    <row r="56" spans="1:12" s="110" customFormat="1" ht="15" customHeight="1" x14ac:dyDescent="0.2">
      <c r="A56" s="120"/>
      <c r="B56" s="119" t="s">
        <v>196</v>
      </c>
      <c r="C56" s="258"/>
      <c r="E56" s="113">
        <v>69.848087673309536</v>
      </c>
      <c r="F56" s="115">
        <v>66348</v>
      </c>
      <c r="G56" s="114">
        <v>66227</v>
      </c>
      <c r="H56" s="114">
        <v>66744</v>
      </c>
      <c r="I56" s="114">
        <v>66290</v>
      </c>
      <c r="J56" s="140">
        <v>66365</v>
      </c>
      <c r="K56" s="114">
        <v>-17</v>
      </c>
      <c r="L56" s="116">
        <v>-2.5615912001808183E-2</v>
      </c>
    </row>
    <row r="57" spans="1:12" s="110" customFormat="1" ht="15" customHeight="1" x14ac:dyDescent="0.2">
      <c r="A57" s="120"/>
      <c r="B57" s="119"/>
      <c r="C57" s="258" t="s">
        <v>106</v>
      </c>
      <c r="E57" s="113">
        <v>54.286489419424854</v>
      </c>
      <c r="F57" s="115">
        <v>36018</v>
      </c>
      <c r="G57" s="114">
        <v>35950</v>
      </c>
      <c r="H57" s="114">
        <v>36425</v>
      </c>
      <c r="I57" s="114">
        <v>36255</v>
      </c>
      <c r="J57" s="140">
        <v>36309</v>
      </c>
      <c r="K57" s="114">
        <v>-291</v>
      </c>
      <c r="L57" s="116">
        <v>-0.80145418491283149</v>
      </c>
    </row>
    <row r="58" spans="1:12" s="110" customFormat="1" ht="15" customHeight="1" x14ac:dyDescent="0.2">
      <c r="A58" s="120"/>
      <c r="B58" s="119"/>
      <c r="C58" s="258" t="s">
        <v>107</v>
      </c>
      <c r="E58" s="113">
        <v>45.713510580575146</v>
      </c>
      <c r="F58" s="115">
        <v>30330</v>
      </c>
      <c r="G58" s="114">
        <v>30277</v>
      </c>
      <c r="H58" s="114">
        <v>30319</v>
      </c>
      <c r="I58" s="114">
        <v>30035</v>
      </c>
      <c r="J58" s="140">
        <v>30056</v>
      </c>
      <c r="K58" s="114">
        <v>274</v>
      </c>
      <c r="L58" s="116">
        <v>0.91163162097418149</v>
      </c>
    </row>
    <row r="59" spans="1:12" s="110" customFormat="1" ht="15" customHeight="1" x14ac:dyDescent="0.2">
      <c r="A59" s="120"/>
      <c r="B59" s="119"/>
      <c r="C59" s="258" t="s">
        <v>105</v>
      </c>
      <c r="D59" s="110" t="s">
        <v>197</v>
      </c>
      <c r="E59" s="113">
        <v>90.754807982154702</v>
      </c>
      <c r="F59" s="115">
        <v>60214</v>
      </c>
      <c r="G59" s="114">
        <v>60058</v>
      </c>
      <c r="H59" s="114">
        <v>60529</v>
      </c>
      <c r="I59" s="114">
        <v>60176</v>
      </c>
      <c r="J59" s="140">
        <v>60281</v>
      </c>
      <c r="K59" s="114">
        <v>-67</v>
      </c>
      <c r="L59" s="116">
        <v>-0.11114613228048639</v>
      </c>
    </row>
    <row r="60" spans="1:12" s="110" customFormat="1" ht="15" customHeight="1" x14ac:dyDescent="0.2">
      <c r="A60" s="120"/>
      <c r="B60" s="119"/>
      <c r="C60" s="258"/>
      <c r="D60" s="267" t="s">
        <v>198</v>
      </c>
      <c r="E60" s="113">
        <v>52.092536619390842</v>
      </c>
      <c r="F60" s="115">
        <v>31367</v>
      </c>
      <c r="G60" s="114">
        <v>31248</v>
      </c>
      <c r="H60" s="114">
        <v>31676</v>
      </c>
      <c r="I60" s="114">
        <v>31552</v>
      </c>
      <c r="J60" s="140">
        <v>31637</v>
      </c>
      <c r="K60" s="114">
        <v>-270</v>
      </c>
      <c r="L60" s="116">
        <v>-0.85343110914435627</v>
      </c>
    </row>
    <row r="61" spans="1:12" s="110" customFormat="1" ht="15" customHeight="1" x14ac:dyDescent="0.2">
      <c r="A61" s="120"/>
      <c r="B61" s="119"/>
      <c r="C61" s="258"/>
      <c r="D61" s="267" t="s">
        <v>199</v>
      </c>
      <c r="E61" s="113">
        <v>47.907463380609158</v>
      </c>
      <c r="F61" s="115">
        <v>28847</v>
      </c>
      <c r="G61" s="114">
        <v>28810</v>
      </c>
      <c r="H61" s="114">
        <v>28853</v>
      </c>
      <c r="I61" s="114">
        <v>28624</v>
      </c>
      <c r="J61" s="140">
        <v>28644</v>
      </c>
      <c r="K61" s="114">
        <v>203</v>
      </c>
      <c r="L61" s="116">
        <v>0.70869990224828938</v>
      </c>
    </row>
    <row r="62" spans="1:12" s="110" customFormat="1" ht="15" customHeight="1" x14ac:dyDescent="0.2">
      <c r="A62" s="120"/>
      <c r="B62" s="119"/>
      <c r="C62" s="258"/>
      <c r="D62" s="258" t="s">
        <v>200</v>
      </c>
      <c r="E62" s="113">
        <v>9.2451920178452998</v>
      </c>
      <c r="F62" s="115">
        <v>6134</v>
      </c>
      <c r="G62" s="114">
        <v>6169</v>
      </c>
      <c r="H62" s="114">
        <v>6215</v>
      </c>
      <c r="I62" s="114">
        <v>6114</v>
      </c>
      <c r="J62" s="140">
        <v>6084</v>
      </c>
      <c r="K62" s="114">
        <v>50</v>
      </c>
      <c r="L62" s="116">
        <v>0.82182774490466803</v>
      </c>
    </row>
    <row r="63" spans="1:12" s="110" customFormat="1" ht="15" customHeight="1" x14ac:dyDescent="0.2">
      <c r="A63" s="120"/>
      <c r="B63" s="119"/>
      <c r="C63" s="258"/>
      <c r="D63" s="267" t="s">
        <v>198</v>
      </c>
      <c r="E63" s="113">
        <v>75.823280078252367</v>
      </c>
      <c r="F63" s="115">
        <v>4651</v>
      </c>
      <c r="G63" s="114">
        <v>4702</v>
      </c>
      <c r="H63" s="114">
        <v>4749</v>
      </c>
      <c r="I63" s="114">
        <v>4703</v>
      </c>
      <c r="J63" s="140">
        <v>4672</v>
      </c>
      <c r="K63" s="114">
        <v>-21</v>
      </c>
      <c r="L63" s="116">
        <v>-0.44948630136986301</v>
      </c>
    </row>
    <row r="64" spans="1:12" s="110" customFormat="1" ht="15" customHeight="1" x14ac:dyDescent="0.2">
      <c r="A64" s="120"/>
      <c r="B64" s="119"/>
      <c r="C64" s="258"/>
      <c r="D64" s="267" t="s">
        <v>199</v>
      </c>
      <c r="E64" s="113">
        <v>24.176719921747637</v>
      </c>
      <c r="F64" s="115">
        <v>1483</v>
      </c>
      <c r="G64" s="114">
        <v>1467</v>
      </c>
      <c r="H64" s="114">
        <v>1466</v>
      </c>
      <c r="I64" s="114">
        <v>1411</v>
      </c>
      <c r="J64" s="140">
        <v>1412</v>
      </c>
      <c r="K64" s="114">
        <v>71</v>
      </c>
      <c r="L64" s="116">
        <v>5.0283286118980168</v>
      </c>
    </row>
    <row r="65" spans="1:12" s="110" customFormat="1" ht="15" customHeight="1" x14ac:dyDescent="0.2">
      <c r="A65" s="120"/>
      <c r="B65" s="119" t="s">
        <v>201</v>
      </c>
      <c r="C65" s="258"/>
      <c r="E65" s="113">
        <v>11.662403015085957</v>
      </c>
      <c r="F65" s="115">
        <v>11078</v>
      </c>
      <c r="G65" s="114">
        <v>11059</v>
      </c>
      <c r="H65" s="114">
        <v>10953</v>
      </c>
      <c r="I65" s="114">
        <v>10781</v>
      </c>
      <c r="J65" s="140">
        <v>10589</v>
      </c>
      <c r="K65" s="114">
        <v>489</v>
      </c>
      <c r="L65" s="116">
        <v>4.6179998111247524</v>
      </c>
    </row>
    <row r="66" spans="1:12" s="110" customFormat="1" ht="15" customHeight="1" x14ac:dyDescent="0.2">
      <c r="A66" s="120"/>
      <c r="B66" s="119"/>
      <c r="C66" s="258" t="s">
        <v>106</v>
      </c>
      <c r="E66" s="113">
        <v>53.294818559306734</v>
      </c>
      <c r="F66" s="115">
        <v>5904</v>
      </c>
      <c r="G66" s="114">
        <v>5915</v>
      </c>
      <c r="H66" s="114">
        <v>5900</v>
      </c>
      <c r="I66" s="114">
        <v>5848</v>
      </c>
      <c r="J66" s="140">
        <v>5749</v>
      </c>
      <c r="K66" s="114">
        <v>155</v>
      </c>
      <c r="L66" s="116">
        <v>2.6961210645329623</v>
      </c>
    </row>
    <row r="67" spans="1:12" s="110" customFormat="1" ht="15" customHeight="1" x14ac:dyDescent="0.2">
      <c r="A67" s="120"/>
      <c r="B67" s="119"/>
      <c r="C67" s="258" t="s">
        <v>107</v>
      </c>
      <c r="E67" s="113">
        <v>46.705181440693266</v>
      </c>
      <c r="F67" s="115">
        <v>5174</v>
      </c>
      <c r="G67" s="114">
        <v>5144</v>
      </c>
      <c r="H67" s="114">
        <v>5053</v>
      </c>
      <c r="I67" s="114">
        <v>4933</v>
      </c>
      <c r="J67" s="140">
        <v>4840</v>
      </c>
      <c r="K67" s="114">
        <v>334</v>
      </c>
      <c r="L67" s="116">
        <v>6.9008264462809921</v>
      </c>
    </row>
    <row r="68" spans="1:12" s="110" customFormat="1" ht="15" customHeight="1" x14ac:dyDescent="0.2">
      <c r="A68" s="120"/>
      <c r="B68" s="119"/>
      <c r="C68" s="258" t="s">
        <v>105</v>
      </c>
      <c r="D68" s="110" t="s">
        <v>202</v>
      </c>
      <c r="E68" s="113">
        <v>24.544141541794549</v>
      </c>
      <c r="F68" s="115">
        <v>2719</v>
      </c>
      <c r="G68" s="114">
        <v>2705</v>
      </c>
      <c r="H68" s="114">
        <v>2622</v>
      </c>
      <c r="I68" s="114">
        <v>2570</v>
      </c>
      <c r="J68" s="140">
        <v>2440</v>
      </c>
      <c r="K68" s="114">
        <v>279</v>
      </c>
      <c r="L68" s="116">
        <v>11.434426229508198</v>
      </c>
    </row>
    <row r="69" spans="1:12" s="110" customFormat="1" ht="15" customHeight="1" x14ac:dyDescent="0.2">
      <c r="A69" s="120"/>
      <c r="B69" s="119"/>
      <c r="C69" s="258"/>
      <c r="D69" s="267" t="s">
        <v>198</v>
      </c>
      <c r="E69" s="113">
        <v>51.636631114380286</v>
      </c>
      <c r="F69" s="115">
        <v>1404</v>
      </c>
      <c r="G69" s="114">
        <v>1409</v>
      </c>
      <c r="H69" s="114">
        <v>1387</v>
      </c>
      <c r="I69" s="114">
        <v>1375</v>
      </c>
      <c r="J69" s="140">
        <v>1300</v>
      </c>
      <c r="K69" s="114">
        <v>104</v>
      </c>
      <c r="L69" s="116">
        <v>8</v>
      </c>
    </row>
    <row r="70" spans="1:12" s="110" customFormat="1" ht="15" customHeight="1" x14ac:dyDescent="0.2">
      <c r="A70" s="120"/>
      <c r="B70" s="119"/>
      <c r="C70" s="258"/>
      <c r="D70" s="267" t="s">
        <v>199</v>
      </c>
      <c r="E70" s="113">
        <v>48.363368885619714</v>
      </c>
      <c r="F70" s="115">
        <v>1315</v>
      </c>
      <c r="G70" s="114">
        <v>1296</v>
      </c>
      <c r="H70" s="114">
        <v>1235</v>
      </c>
      <c r="I70" s="114">
        <v>1195</v>
      </c>
      <c r="J70" s="140">
        <v>1140</v>
      </c>
      <c r="K70" s="114">
        <v>175</v>
      </c>
      <c r="L70" s="116">
        <v>15.350877192982455</v>
      </c>
    </row>
    <row r="71" spans="1:12" s="110" customFormat="1" ht="15" customHeight="1" x14ac:dyDescent="0.2">
      <c r="A71" s="120"/>
      <c r="B71" s="119"/>
      <c r="C71" s="258"/>
      <c r="D71" s="110" t="s">
        <v>203</v>
      </c>
      <c r="E71" s="113">
        <v>69.714749954865496</v>
      </c>
      <c r="F71" s="115">
        <v>7723</v>
      </c>
      <c r="G71" s="114">
        <v>7730</v>
      </c>
      <c r="H71" s="114">
        <v>7708</v>
      </c>
      <c r="I71" s="114">
        <v>7603</v>
      </c>
      <c r="J71" s="140">
        <v>7550</v>
      </c>
      <c r="K71" s="114">
        <v>173</v>
      </c>
      <c r="L71" s="116">
        <v>2.2913907284768213</v>
      </c>
    </row>
    <row r="72" spans="1:12" s="110" customFormat="1" ht="15" customHeight="1" x14ac:dyDescent="0.2">
      <c r="A72" s="120"/>
      <c r="B72" s="119"/>
      <c r="C72" s="258"/>
      <c r="D72" s="267" t="s">
        <v>198</v>
      </c>
      <c r="E72" s="113">
        <v>53.347144891881392</v>
      </c>
      <c r="F72" s="115">
        <v>4120</v>
      </c>
      <c r="G72" s="114">
        <v>4138</v>
      </c>
      <c r="H72" s="114">
        <v>4142</v>
      </c>
      <c r="I72" s="114">
        <v>4115</v>
      </c>
      <c r="J72" s="140">
        <v>4093</v>
      </c>
      <c r="K72" s="114">
        <v>27</v>
      </c>
      <c r="L72" s="116">
        <v>0.65966283899340339</v>
      </c>
    </row>
    <row r="73" spans="1:12" s="110" customFormat="1" ht="15" customHeight="1" x14ac:dyDescent="0.2">
      <c r="A73" s="120"/>
      <c r="B73" s="119"/>
      <c r="C73" s="258"/>
      <c r="D73" s="267" t="s">
        <v>199</v>
      </c>
      <c r="E73" s="113">
        <v>46.652855108118608</v>
      </c>
      <c r="F73" s="115">
        <v>3603</v>
      </c>
      <c r="G73" s="114">
        <v>3592</v>
      </c>
      <c r="H73" s="114">
        <v>3566</v>
      </c>
      <c r="I73" s="114">
        <v>3488</v>
      </c>
      <c r="J73" s="140">
        <v>3457</v>
      </c>
      <c r="K73" s="114">
        <v>146</v>
      </c>
      <c r="L73" s="116">
        <v>4.2233150130170669</v>
      </c>
    </row>
    <row r="74" spans="1:12" s="110" customFormat="1" ht="15" customHeight="1" x14ac:dyDescent="0.2">
      <c r="A74" s="120"/>
      <c r="B74" s="119"/>
      <c r="C74" s="258"/>
      <c r="D74" s="110" t="s">
        <v>204</v>
      </c>
      <c r="E74" s="113">
        <v>5.7411085033399534</v>
      </c>
      <c r="F74" s="115">
        <v>636</v>
      </c>
      <c r="G74" s="114">
        <v>624</v>
      </c>
      <c r="H74" s="114">
        <v>623</v>
      </c>
      <c r="I74" s="114">
        <v>608</v>
      </c>
      <c r="J74" s="140">
        <v>599</v>
      </c>
      <c r="K74" s="114">
        <v>37</v>
      </c>
      <c r="L74" s="116">
        <v>6.1769616026711187</v>
      </c>
    </row>
    <row r="75" spans="1:12" s="110" customFormat="1" ht="15" customHeight="1" x14ac:dyDescent="0.2">
      <c r="A75" s="120"/>
      <c r="B75" s="119"/>
      <c r="C75" s="258"/>
      <c r="D75" s="267" t="s">
        <v>198</v>
      </c>
      <c r="E75" s="113">
        <v>59.748427672955977</v>
      </c>
      <c r="F75" s="115">
        <v>380</v>
      </c>
      <c r="G75" s="114">
        <v>368</v>
      </c>
      <c r="H75" s="114">
        <v>371</v>
      </c>
      <c r="I75" s="114">
        <v>358</v>
      </c>
      <c r="J75" s="140">
        <v>356</v>
      </c>
      <c r="K75" s="114">
        <v>24</v>
      </c>
      <c r="L75" s="116">
        <v>6.7415730337078648</v>
      </c>
    </row>
    <row r="76" spans="1:12" s="110" customFormat="1" ht="15" customHeight="1" x14ac:dyDescent="0.2">
      <c r="A76" s="120"/>
      <c r="B76" s="119"/>
      <c r="C76" s="258"/>
      <c r="D76" s="267" t="s">
        <v>199</v>
      </c>
      <c r="E76" s="113">
        <v>40.251572327044023</v>
      </c>
      <c r="F76" s="115">
        <v>256</v>
      </c>
      <c r="G76" s="114">
        <v>256</v>
      </c>
      <c r="H76" s="114">
        <v>252</v>
      </c>
      <c r="I76" s="114">
        <v>250</v>
      </c>
      <c r="J76" s="140">
        <v>243</v>
      </c>
      <c r="K76" s="114">
        <v>13</v>
      </c>
      <c r="L76" s="116">
        <v>5.3497942386831276</v>
      </c>
    </row>
    <row r="77" spans="1:12" s="110" customFormat="1" ht="15" customHeight="1" x14ac:dyDescent="0.2">
      <c r="A77" s="534"/>
      <c r="B77" s="119" t="s">
        <v>205</v>
      </c>
      <c r="C77" s="268"/>
      <c r="D77" s="182"/>
      <c r="E77" s="113">
        <v>6.1565023318489507</v>
      </c>
      <c r="F77" s="115">
        <v>5848</v>
      </c>
      <c r="G77" s="114">
        <v>5942</v>
      </c>
      <c r="H77" s="114">
        <v>6080</v>
      </c>
      <c r="I77" s="114">
        <v>5986</v>
      </c>
      <c r="J77" s="140">
        <v>6019</v>
      </c>
      <c r="K77" s="114">
        <v>-171</v>
      </c>
      <c r="L77" s="116">
        <v>-2.8410034889516531</v>
      </c>
    </row>
    <row r="78" spans="1:12" s="110" customFormat="1" ht="15" customHeight="1" x14ac:dyDescent="0.2">
      <c r="A78" s="120"/>
      <c r="B78" s="119"/>
      <c r="C78" s="268" t="s">
        <v>106</v>
      </c>
      <c r="D78" s="182"/>
      <c r="E78" s="113">
        <v>60.841313269493845</v>
      </c>
      <c r="F78" s="115">
        <v>3558</v>
      </c>
      <c r="G78" s="114">
        <v>3614</v>
      </c>
      <c r="H78" s="114">
        <v>3719</v>
      </c>
      <c r="I78" s="114">
        <v>3676</v>
      </c>
      <c r="J78" s="140">
        <v>3660</v>
      </c>
      <c r="K78" s="114">
        <v>-102</v>
      </c>
      <c r="L78" s="116">
        <v>-2.7868852459016393</v>
      </c>
    </row>
    <row r="79" spans="1:12" s="110" customFormat="1" ht="15" customHeight="1" x14ac:dyDescent="0.2">
      <c r="A79" s="123"/>
      <c r="B79" s="124"/>
      <c r="C79" s="260" t="s">
        <v>107</v>
      </c>
      <c r="D79" s="261"/>
      <c r="E79" s="125">
        <v>39.158686730506155</v>
      </c>
      <c r="F79" s="143">
        <v>2290</v>
      </c>
      <c r="G79" s="144">
        <v>2328</v>
      </c>
      <c r="H79" s="144">
        <v>2361</v>
      </c>
      <c r="I79" s="144">
        <v>2310</v>
      </c>
      <c r="J79" s="145">
        <v>2359</v>
      </c>
      <c r="K79" s="144">
        <v>-69</v>
      </c>
      <c r="L79" s="146">
        <v>-2.9249682068673168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94989</v>
      </c>
      <c r="E11" s="114">
        <v>95559</v>
      </c>
      <c r="F11" s="114">
        <v>96338</v>
      </c>
      <c r="G11" s="114">
        <v>94241</v>
      </c>
      <c r="H11" s="140">
        <v>94366</v>
      </c>
      <c r="I11" s="115">
        <v>623</v>
      </c>
      <c r="J11" s="116">
        <v>0.66019540936354193</v>
      </c>
    </row>
    <row r="12" spans="1:15" s="110" customFormat="1" ht="24.95" customHeight="1" x14ac:dyDescent="0.2">
      <c r="A12" s="193" t="s">
        <v>132</v>
      </c>
      <c r="B12" s="194" t="s">
        <v>133</v>
      </c>
      <c r="C12" s="113">
        <v>0.38425501900220027</v>
      </c>
      <c r="D12" s="115">
        <v>365</v>
      </c>
      <c r="E12" s="114">
        <v>362</v>
      </c>
      <c r="F12" s="114">
        <v>365</v>
      </c>
      <c r="G12" s="114">
        <v>351</v>
      </c>
      <c r="H12" s="140">
        <v>332</v>
      </c>
      <c r="I12" s="115">
        <v>33</v>
      </c>
      <c r="J12" s="116">
        <v>9.9397590361445776</v>
      </c>
    </row>
    <row r="13" spans="1:15" s="110" customFormat="1" ht="24.95" customHeight="1" x14ac:dyDescent="0.2">
      <c r="A13" s="193" t="s">
        <v>134</v>
      </c>
      <c r="B13" s="199" t="s">
        <v>214</v>
      </c>
      <c r="C13" s="113">
        <v>2.1970965059112109</v>
      </c>
      <c r="D13" s="115">
        <v>2087</v>
      </c>
      <c r="E13" s="114">
        <v>2079</v>
      </c>
      <c r="F13" s="114">
        <v>2089</v>
      </c>
      <c r="G13" s="114">
        <v>2069</v>
      </c>
      <c r="H13" s="140">
        <v>2092</v>
      </c>
      <c r="I13" s="115">
        <v>-5</v>
      </c>
      <c r="J13" s="116">
        <v>-0.23900573613766729</v>
      </c>
    </row>
    <row r="14" spans="1:15" s="287" customFormat="1" ht="24" customHeight="1" x14ac:dyDescent="0.2">
      <c r="A14" s="193" t="s">
        <v>215</v>
      </c>
      <c r="B14" s="199" t="s">
        <v>137</v>
      </c>
      <c r="C14" s="113">
        <v>20.428681215719713</v>
      </c>
      <c r="D14" s="115">
        <v>19405</v>
      </c>
      <c r="E14" s="114">
        <v>19938</v>
      </c>
      <c r="F14" s="114">
        <v>20137</v>
      </c>
      <c r="G14" s="114">
        <v>19934</v>
      </c>
      <c r="H14" s="140">
        <v>20045</v>
      </c>
      <c r="I14" s="115">
        <v>-640</v>
      </c>
      <c r="J14" s="116">
        <v>-3.1928161636318282</v>
      </c>
      <c r="K14" s="110"/>
      <c r="L14" s="110"/>
      <c r="M14" s="110"/>
      <c r="N14" s="110"/>
      <c r="O14" s="110"/>
    </row>
    <row r="15" spans="1:15" s="110" customFormat="1" ht="24.75" customHeight="1" x14ac:dyDescent="0.2">
      <c r="A15" s="193" t="s">
        <v>216</v>
      </c>
      <c r="B15" s="199" t="s">
        <v>217</v>
      </c>
      <c r="C15" s="113">
        <v>6.0385939424564947</v>
      </c>
      <c r="D15" s="115">
        <v>5736</v>
      </c>
      <c r="E15" s="114">
        <v>5761</v>
      </c>
      <c r="F15" s="114">
        <v>5780</v>
      </c>
      <c r="G15" s="114">
        <v>5711</v>
      </c>
      <c r="H15" s="140">
        <v>5728</v>
      </c>
      <c r="I15" s="115">
        <v>8</v>
      </c>
      <c r="J15" s="116">
        <v>0.13966480446927373</v>
      </c>
    </row>
    <row r="16" spans="1:15" s="287" customFormat="1" ht="24.95" customHeight="1" x14ac:dyDescent="0.2">
      <c r="A16" s="193" t="s">
        <v>218</v>
      </c>
      <c r="B16" s="199" t="s">
        <v>141</v>
      </c>
      <c r="C16" s="113">
        <v>9.828506458642579</v>
      </c>
      <c r="D16" s="115">
        <v>9336</v>
      </c>
      <c r="E16" s="114">
        <v>9817</v>
      </c>
      <c r="F16" s="114">
        <v>9935</v>
      </c>
      <c r="G16" s="114">
        <v>9814</v>
      </c>
      <c r="H16" s="140">
        <v>9888</v>
      </c>
      <c r="I16" s="115">
        <v>-552</v>
      </c>
      <c r="J16" s="116">
        <v>-5.5825242718446599</v>
      </c>
      <c r="K16" s="110"/>
      <c r="L16" s="110"/>
      <c r="M16" s="110"/>
      <c r="N16" s="110"/>
      <c r="O16" s="110"/>
    </row>
    <row r="17" spans="1:15" s="110" customFormat="1" ht="24.95" customHeight="1" x14ac:dyDescent="0.2">
      <c r="A17" s="193" t="s">
        <v>219</v>
      </c>
      <c r="B17" s="199" t="s">
        <v>220</v>
      </c>
      <c r="C17" s="113">
        <v>4.5615808146206405</v>
      </c>
      <c r="D17" s="115">
        <v>4333</v>
      </c>
      <c r="E17" s="114">
        <v>4360</v>
      </c>
      <c r="F17" s="114">
        <v>4422</v>
      </c>
      <c r="G17" s="114">
        <v>4409</v>
      </c>
      <c r="H17" s="140">
        <v>4429</v>
      </c>
      <c r="I17" s="115">
        <v>-96</v>
      </c>
      <c r="J17" s="116">
        <v>-2.1675321743057125</v>
      </c>
    </row>
    <row r="18" spans="1:15" s="287" customFormat="1" ht="24.95" customHeight="1" x14ac:dyDescent="0.2">
      <c r="A18" s="201" t="s">
        <v>144</v>
      </c>
      <c r="B18" s="202" t="s">
        <v>145</v>
      </c>
      <c r="C18" s="113">
        <v>6.9450146859110005</v>
      </c>
      <c r="D18" s="115">
        <v>6597</v>
      </c>
      <c r="E18" s="114">
        <v>6526</v>
      </c>
      <c r="F18" s="114">
        <v>6762</v>
      </c>
      <c r="G18" s="114">
        <v>6556</v>
      </c>
      <c r="H18" s="140">
        <v>6514</v>
      </c>
      <c r="I18" s="115">
        <v>83</v>
      </c>
      <c r="J18" s="116">
        <v>1.2741786920478968</v>
      </c>
      <c r="K18" s="110"/>
      <c r="L18" s="110"/>
      <c r="M18" s="110"/>
      <c r="N18" s="110"/>
      <c r="O18" s="110"/>
    </row>
    <row r="19" spans="1:15" s="110" customFormat="1" ht="24.95" customHeight="1" x14ac:dyDescent="0.2">
      <c r="A19" s="193" t="s">
        <v>146</v>
      </c>
      <c r="B19" s="199" t="s">
        <v>147</v>
      </c>
      <c r="C19" s="113">
        <v>15.63970565012791</v>
      </c>
      <c r="D19" s="115">
        <v>14856</v>
      </c>
      <c r="E19" s="114">
        <v>14930</v>
      </c>
      <c r="F19" s="114">
        <v>15109</v>
      </c>
      <c r="G19" s="114">
        <v>14750</v>
      </c>
      <c r="H19" s="140">
        <v>14916</v>
      </c>
      <c r="I19" s="115">
        <v>-60</v>
      </c>
      <c r="J19" s="116">
        <v>-0.40225261464199519</v>
      </c>
    </row>
    <row r="20" spans="1:15" s="287" customFormat="1" ht="24.95" customHeight="1" x14ac:dyDescent="0.2">
      <c r="A20" s="193" t="s">
        <v>148</v>
      </c>
      <c r="B20" s="199" t="s">
        <v>149</v>
      </c>
      <c r="C20" s="113">
        <v>5.7848803545673713</v>
      </c>
      <c r="D20" s="115">
        <v>5495</v>
      </c>
      <c r="E20" s="114">
        <v>5513</v>
      </c>
      <c r="F20" s="114">
        <v>5730</v>
      </c>
      <c r="G20" s="114">
        <v>5589</v>
      </c>
      <c r="H20" s="140">
        <v>5508</v>
      </c>
      <c r="I20" s="115">
        <v>-13</v>
      </c>
      <c r="J20" s="116">
        <v>-0.23602033405954975</v>
      </c>
      <c r="K20" s="110"/>
      <c r="L20" s="110"/>
      <c r="M20" s="110"/>
      <c r="N20" s="110"/>
      <c r="O20" s="110"/>
    </row>
    <row r="21" spans="1:15" s="110" customFormat="1" ht="24.95" customHeight="1" x14ac:dyDescent="0.2">
      <c r="A21" s="201" t="s">
        <v>150</v>
      </c>
      <c r="B21" s="202" t="s">
        <v>151</v>
      </c>
      <c r="C21" s="113">
        <v>3.1414163745275769</v>
      </c>
      <c r="D21" s="115">
        <v>2984</v>
      </c>
      <c r="E21" s="114">
        <v>3029</v>
      </c>
      <c r="F21" s="114">
        <v>3108</v>
      </c>
      <c r="G21" s="114">
        <v>3019</v>
      </c>
      <c r="H21" s="140">
        <v>2997</v>
      </c>
      <c r="I21" s="115">
        <v>-13</v>
      </c>
      <c r="J21" s="116">
        <v>-0.43376710043376709</v>
      </c>
    </row>
    <row r="22" spans="1:15" s="110" customFormat="1" ht="24.95" customHeight="1" x14ac:dyDescent="0.2">
      <c r="A22" s="201" t="s">
        <v>152</v>
      </c>
      <c r="B22" s="199" t="s">
        <v>153</v>
      </c>
      <c r="C22" s="113">
        <v>1.8381075703502512</v>
      </c>
      <c r="D22" s="115">
        <v>1746</v>
      </c>
      <c r="E22" s="114">
        <v>1783</v>
      </c>
      <c r="F22" s="114">
        <v>1788</v>
      </c>
      <c r="G22" s="114">
        <v>1731</v>
      </c>
      <c r="H22" s="140">
        <v>1733</v>
      </c>
      <c r="I22" s="115">
        <v>13</v>
      </c>
      <c r="J22" s="116">
        <v>0.75014425851125222</v>
      </c>
    </row>
    <row r="23" spans="1:15" s="110" customFormat="1" ht="24.95" customHeight="1" x14ac:dyDescent="0.2">
      <c r="A23" s="193" t="s">
        <v>154</v>
      </c>
      <c r="B23" s="199" t="s">
        <v>155</v>
      </c>
      <c r="C23" s="113">
        <v>2.0191811683458085</v>
      </c>
      <c r="D23" s="115">
        <v>1918</v>
      </c>
      <c r="E23" s="114">
        <v>1932</v>
      </c>
      <c r="F23" s="114">
        <v>1948</v>
      </c>
      <c r="G23" s="114">
        <v>1870</v>
      </c>
      <c r="H23" s="140">
        <v>1890</v>
      </c>
      <c r="I23" s="115">
        <v>28</v>
      </c>
      <c r="J23" s="116">
        <v>1.4814814814814814</v>
      </c>
    </row>
    <row r="24" spans="1:15" s="110" customFormat="1" ht="24.95" customHeight="1" x14ac:dyDescent="0.2">
      <c r="A24" s="193" t="s">
        <v>156</v>
      </c>
      <c r="B24" s="199" t="s">
        <v>221</v>
      </c>
      <c r="C24" s="113">
        <v>8.4315025950373208</v>
      </c>
      <c r="D24" s="115">
        <v>8009</v>
      </c>
      <c r="E24" s="114">
        <v>7687</v>
      </c>
      <c r="F24" s="114">
        <v>7687</v>
      </c>
      <c r="G24" s="114">
        <v>7382</v>
      </c>
      <c r="H24" s="140">
        <v>7408</v>
      </c>
      <c r="I24" s="115">
        <v>601</v>
      </c>
      <c r="J24" s="116">
        <v>8.1128509719222457</v>
      </c>
    </row>
    <row r="25" spans="1:15" s="110" customFormat="1" ht="24.95" customHeight="1" x14ac:dyDescent="0.2">
      <c r="A25" s="193" t="s">
        <v>222</v>
      </c>
      <c r="B25" s="204" t="s">
        <v>159</v>
      </c>
      <c r="C25" s="113">
        <v>3.2361641874322289</v>
      </c>
      <c r="D25" s="115">
        <v>3074</v>
      </c>
      <c r="E25" s="114">
        <v>3011</v>
      </c>
      <c r="F25" s="114">
        <v>3046</v>
      </c>
      <c r="G25" s="114">
        <v>2991</v>
      </c>
      <c r="H25" s="140">
        <v>2900</v>
      </c>
      <c r="I25" s="115">
        <v>174</v>
      </c>
      <c r="J25" s="116">
        <v>6</v>
      </c>
    </row>
    <row r="26" spans="1:15" s="110" customFormat="1" ht="24.95" customHeight="1" x14ac:dyDescent="0.2">
      <c r="A26" s="201">
        <v>782.78300000000002</v>
      </c>
      <c r="B26" s="203" t="s">
        <v>160</v>
      </c>
      <c r="C26" s="113">
        <v>3.3582835907315585</v>
      </c>
      <c r="D26" s="115">
        <v>3190</v>
      </c>
      <c r="E26" s="114">
        <v>3383</v>
      </c>
      <c r="F26" s="114">
        <v>3337</v>
      </c>
      <c r="G26" s="114">
        <v>3322</v>
      </c>
      <c r="H26" s="140">
        <v>3491</v>
      </c>
      <c r="I26" s="115">
        <v>-301</v>
      </c>
      <c r="J26" s="116">
        <v>-8.622171297622458</v>
      </c>
    </row>
    <row r="27" spans="1:15" s="110" customFormat="1" ht="24.95" customHeight="1" x14ac:dyDescent="0.2">
      <c r="A27" s="193" t="s">
        <v>161</v>
      </c>
      <c r="B27" s="199" t="s">
        <v>223</v>
      </c>
      <c r="C27" s="113">
        <v>5.6322311004432093</v>
      </c>
      <c r="D27" s="115">
        <v>5350</v>
      </c>
      <c r="E27" s="114">
        <v>5342</v>
      </c>
      <c r="F27" s="114">
        <v>5365</v>
      </c>
      <c r="G27" s="114">
        <v>5240</v>
      </c>
      <c r="H27" s="140">
        <v>5169</v>
      </c>
      <c r="I27" s="115">
        <v>181</v>
      </c>
      <c r="J27" s="116">
        <v>3.5016444186496423</v>
      </c>
    </row>
    <row r="28" spans="1:15" s="110" customFormat="1" ht="24.95" customHeight="1" x14ac:dyDescent="0.2">
      <c r="A28" s="193" t="s">
        <v>163</v>
      </c>
      <c r="B28" s="199" t="s">
        <v>164</v>
      </c>
      <c r="C28" s="113">
        <v>2.7361062859910095</v>
      </c>
      <c r="D28" s="115">
        <v>2599</v>
      </c>
      <c r="E28" s="114">
        <v>2613</v>
      </c>
      <c r="F28" s="114">
        <v>2588</v>
      </c>
      <c r="G28" s="114">
        <v>2472</v>
      </c>
      <c r="H28" s="140">
        <v>2455</v>
      </c>
      <c r="I28" s="115">
        <v>144</v>
      </c>
      <c r="J28" s="116">
        <v>5.865580448065173</v>
      </c>
    </row>
    <row r="29" spans="1:15" s="110" customFormat="1" ht="24.95" customHeight="1" x14ac:dyDescent="0.2">
      <c r="A29" s="193">
        <v>86</v>
      </c>
      <c r="B29" s="199" t="s">
        <v>165</v>
      </c>
      <c r="C29" s="113">
        <v>8.0051374369663861</v>
      </c>
      <c r="D29" s="115">
        <v>7604</v>
      </c>
      <c r="E29" s="114">
        <v>7552</v>
      </c>
      <c r="F29" s="114">
        <v>7505</v>
      </c>
      <c r="G29" s="114">
        <v>7287</v>
      </c>
      <c r="H29" s="140">
        <v>7294</v>
      </c>
      <c r="I29" s="115">
        <v>310</v>
      </c>
      <c r="J29" s="116">
        <v>4.2500685494927337</v>
      </c>
    </row>
    <row r="30" spans="1:15" s="110" customFormat="1" ht="24.95" customHeight="1" x14ac:dyDescent="0.2">
      <c r="A30" s="193">
        <v>87.88</v>
      </c>
      <c r="B30" s="204" t="s">
        <v>166</v>
      </c>
      <c r="C30" s="113">
        <v>7.0155491688511304</v>
      </c>
      <c r="D30" s="115">
        <v>6664</v>
      </c>
      <c r="E30" s="114">
        <v>6798</v>
      </c>
      <c r="F30" s="114">
        <v>6737</v>
      </c>
      <c r="G30" s="114">
        <v>6647</v>
      </c>
      <c r="H30" s="140">
        <v>6640</v>
      </c>
      <c r="I30" s="115">
        <v>24</v>
      </c>
      <c r="J30" s="116">
        <v>0.36144578313253012</v>
      </c>
    </row>
    <row r="31" spans="1:15" s="110" customFormat="1" ht="24.95" customHeight="1" x14ac:dyDescent="0.2">
      <c r="A31" s="193" t="s">
        <v>167</v>
      </c>
      <c r="B31" s="199" t="s">
        <v>168</v>
      </c>
      <c r="C31" s="113">
        <v>3.2066870900841149</v>
      </c>
      <c r="D31" s="115">
        <v>3046</v>
      </c>
      <c r="E31" s="114">
        <v>3081</v>
      </c>
      <c r="F31" s="114">
        <v>3037</v>
      </c>
      <c r="G31" s="114">
        <v>3031</v>
      </c>
      <c r="H31" s="140">
        <v>2982</v>
      </c>
      <c r="I31" s="115">
        <v>64</v>
      </c>
      <c r="J31" s="116">
        <v>2.1462105969148224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0.38425501900220027</v>
      </c>
      <c r="D34" s="115">
        <v>365</v>
      </c>
      <c r="E34" s="114">
        <v>362</v>
      </c>
      <c r="F34" s="114">
        <v>365</v>
      </c>
      <c r="G34" s="114">
        <v>351</v>
      </c>
      <c r="H34" s="140">
        <v>332</v>
      </c>
      <c r="I34" s="115">
        <v>33</v>
      </c>
      <c r="J34" s="116">
        <v>9.9397590361445776</v>
      </c>
    </row>
    <row r="35" spans="1:10" s="110" customFormat="1" ht="24.95" customHeight="1" x14ac:dyDescent="0.2">
      <c r="A35" s="292" t="s">
        <v>171</v>
      </c>
      <c r="B35" s="293" t="s">
        <v>172</v>
      </c>
      <c r="C35" s="113">
        <v>29.570792407541926</v>
      </c>
      <c r="D35" s="115">
        <v>28089</v>
      </c>
      <c r="E35" s="114">
        <v>28543</v>
      </c>
      <c r="F35" s="114">
        <v>28988</v>
      </c>
      <c r="G35" s="114">
        <v>28559</v>
      </c>
      <c r="H35" s="140">
        <v>28651</v>
      </c>
      <c r="I35" s="115">
        <v>-562</v>
      </c>
      <c r="J35" s="116">
        <v>-1.9615371191232418</v>
      </c>
    </row>
    <row r="36" spans="1:10" s="110" customFormat="1" ht="24.95" customHeight="1" x14ac:dyDescent="0.2">
      <c r="A36" s="294" t="s">
        <v>173</v>
      </c>
      <c r="B36" s="295" t="s">
        <v>174</v>
      </c>
      <c r="C36" s="125">
        <v>70.044952573455873</v>
      </c>
      <c r="D36" s="143">
        <v>66535</v>
      </c>
      <c r="E36" s="144">
        <v>66654</v>
      </c>
      <c r="F36" s="144">
        <v>66985</v>
      </c>
      <c r="G36" s="144">
        <v>65331</v>
      </c>
      <c r="H36" s="145">
        <v>65383</v>
      </c>
      <c r="I36" s="143">
        <v>1152</v>
      </c>
      <c r="J36" s="146">
        <v>1.7619258828747533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2020-09-25T08:56:31Z</dcterms:created>
  <dcterms:modified xsi:type="dcterms:W3CDTF">2020-09-28T08:08:40Z</dcterms:modified>
</cp:coreProperties>
</file>