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H44" i="24"/>
  <c r="D44" i="24"/>
  <c r="C44" i="24"/>
  <c r="M44" i="24" s="1"/>
  <c r="B44" i="24"/>
  <c r="J44" i="24" s="1"/>
  <c r="M43" i="24"/>
  <c r="K43" i="24"/>
  <c r="H43" i="24"/>
  <c r="G43" i="24"/>
  <c r="F43" i="24"/>
  <c r="E43" i="24"/>
  <c r="D43" i="24"/>
  <c r="C43" i="24"/>
  <c r="I43" i="24" s="1"/>
  <c r="B43" i="24"/>
  <c r="J43" i="24" s="1"/>
  <c r="K42" i="24"/>
  <c r="I42" i="24"/>
  <c r="H42" i="24"/>
  <c r="D42" i="24"/>
  <c r="C42" i="24"/>
  <c r="M42" i="24" s="1"/>
  <c r="B42" i="24"/>
  <c r="J42" i="24" s="1"/>
  <c r="M41" i="24"/>
  <c r="L41" i="24"/>
  <c r="K41" i="24"/>
  <c r="H41" i="24"/>
  <c r="G41" i="24"/>
  <c r="F41" i="24"/>
  <c r="E41" i="24"/>
  <c r="D41" i="24"/>
  <c r="C41" i="24"/>
  <c r="I41" i="24" s="1"/>
  <c r="B41" i="24"/>
  <c r="J41" i="24" s="1"/>
  <c r="K40" i="24"/>
  <c r="I40" i="24"/>
  <c r="H40" i="24"/>
  <c r="D40" i="24"/>
  <c r="C40" i="24"/>
  <c r="M40" i="24" s="1"/>
  <c r="B40" i="24"/>
  <c r="J40" i="24" s="1"/>
  <c r="M36" i="24"/>
  <c r="L36" i="24"/>
  <c r="K36" i="24"/>
  <c r="J36" i="24"/>
  <c r="I36" i="24"/>
  <c r="H36" i="24"/>
  <c r="G36" i="24"/>
  <c r="F36" i="24"/>
  <c r="E36" i="24"/>
  <c r="D36" i="24"/>
  <c r="L57" i="15"/>
  <c r="K57" i="15"/>
  <c r="C38" i="24"/>
  <c r="I38" i="24" s="1"/>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H8" i="24"/>
  <c r="F8" i="24"/>
  <c r="D8" i="24"/>
  <c r="J8" i="24"/>
  <c r="D7" i="24"/>
  <c r="J7" i="24"/>
  <c r="H7" i="24"/>
  <c r="K7" i="24"/>
  <c r="F7" i="24"/>
  <c r="D15" i="24"/>
  <c r="J15" i="24"/>
  <c r="H15" i="24"/>
  <c r="K15" i="24"/>
  <c r="F15" i="24"/>
  <c r="K28" i="24"/>
  <c r="J28" i="24"/>
  <c r="H28" i="24"/>
  <c r="F28" i="24"/>
  <c r="D28" i="24"/>
  <c r="F31" i="24"/>
  <c r="D31" i="24"/>
  <c r="J31" i="24"/>
  <c r="H31" i="24"/>
  <c r="K31" i="24"/>
  <c r="M26" i="24"/>
  <c r="E26" i="24"/>
  <c r="L26" i="24"/>
  <c r="I26" i="24"/>
  <c r="G26" i="24"/>
  <c r="G29" i="24"/>
  <c r="L29" i="24"/>
  <c r="I29" i="24"/>
  <c r="M29" i="24"/>
  <c r="E29" i="24"/>
  <c r="D9" i="24"/>
  <c r="J9" i="24"/>
  <c r="H9" i="24"/>
  <c r="K9" i="24"/>
  <c r="F9" i="24"/>
  <c r="K22" i="24"/>
  <c r="J22" i="24"/>
  <c r="H22" i="24"/>
  <c r="F22" i="24"/>
  <c r="D22" i="24"/>
  <c r="F25" i="24"/>
  <c r="D25" i="24"/>
  <c r="J25" i="24"/>
  <c r="H25" i="24"/>
  <c r="K25" i="24"/>
  <c r="B45" i="24"/>
  <c r="B39" i="24"/>
  <c r="M20" i="24"/>
  <c r="E20" i="24"/>
  <c r="L20" i="24"/>
  <c r="I20" i="24"/>
  <c r="G20" i="24"/>
  <c r="G23" i="24"/>
  <c r="L23" i="24"/>
  <c r="I23" i="24"/>
  <c r="E23" i="24"/>
  <c r="M23" i="24"/>
  <c r="I37" i="24"/>
  <c r="G37" i="24"/>
  <c r="L37" i="24"/>
  <c r="M37" i="24"/>
  <c r="E37" i="24"/>
  <c r="K16" i="24"/>
  <c r="H16" i="24"/>
  <c r="F16" i="24"/>
  <c r="D16" i="24"/>
  <c r="J16" i="24"/>
  <c r="F19" i="24"/>
  <c r="D19" i="24"/>
  <c r="J19" i="24"/>
  <c r="H19" i="24"/>
  <c r="K19" i="24"/>
  <c r="K32" i="24"/>
  <c r="J32" i="24"/>
  <c r="H32" i="24"/>
  <c r="F32" i="24"/>
  <c r="D32" i="24"/>
  <c r="F35" i="24"/>
  <c r="D35" i="24"/>
  <c r="J35" i="24"/>
  <c r="H35" i="24"/>
  <c r="K35" i="24"/>
  <c r="M8" i="24"/>
  <c r="E8" i="24"/>
  <c r="L8" i="24"/>
  <c r="I8" i="24"/>
  <c r="G8" i="24"/>
  <c r="C14" i="24"/>
  <c r="C6" i="24"/>
  <c r="G17" i="24"/>
  <c r="L17" i="24"/>
  <c r="I17" i="24"/>
  <c r="M17" i="24"/>
  <c r="E17" i="24"/>
  <c r="M30" i="24"/>
  <c r="E30" i="24"/>
  <c r="L30" i="24"/>
  <c r="I30" i="24"/>
  <c r="G30" i="24"/>
  <c r="G33" i="24"/>
  <c r="L33" i="24"/>
  <c r="I33" i="24"/>
  <c r="M33" i="24"/>
  <c r="E33" i="24"/>
  <c r="K26" i="24"/>
  <c r="J26" i="24"/>
  <c r="H26" i="24"/>
  <c r="F26" i="24"/>
  <c r="D26" i="24"/>
  <c r="F29" i="24"/>
  <c r="D29" i="24"/>
  <c r="J29" i="24"/>
  <c r="H29" i="24"/>
  <c r="K29" i="24"/>
  <c r="G7" i="24"/>
  <c r="L7" i="24"/>
  <c r="I7" i="24"/>
  <c r="M7" i="24"/>
  <c r="E7" i="24"/>
  <c r="G9" i="24"/>
  <c r="L9" i="24"/>
  <c r="I9" i="24"/>
  <c r="M9" i="24"/>
  <c r="E9" i="24"/>
  <c r="M24" i="24"/>
  <c r="E24" i="24"/>
  <c r="L24" i="24"/>
  <c r="I24" i="24"/>
  <c r="G24" i="24"/>
  <c r="G27" i="24"/>
  <c r="L27" i="24"/>
  <c r="I27" i="24"/>
  <c r="M27" i="24"/>
  <c r="E27" i="24"/>
  <c r="K20" i="24"/>
  <c r="J20" i="24"/>
  <c r="H20" i="24"/>
  <c r="F20" i="24"/>
  <c r="D20" i="24"/>
  <c r="F23" i="24"/>
  <c r="D23" i="24"/>
  <c r="J23" i="24"/>
  <c r="H23" i="24"/>
  <c r="K23" i="24"/>
  <c r="H37" i="24"/>
  <c r="F37" i="24"/>
  <c r="D37" i="24"/>
  <c r="K37" i="24"/>
  <c r="J37" i="24"/>
  <c r="M18" i="24"/>
  <c r="E18" i="24"/>
  <c r="L18" i="24"/>
  <c r="I18" i="24"/>
  <c r="G18" i="24"/>
  <c r="G21" i="24"/>
  <c r="L21" i="24"/>
  <c r="I21" i="24"/>
  <c r="M21" i="24"/>
  <c r="E21" i="24"/>
  <c r="M34" i="24"/>
  <c r="E34" i="24"/>
  <c r="L34" i="24"/>
  <c r="I34" i="24"/>
  <c r="G34" i="24"/>
  <c r="B14" i="24"/>
  <c r="B6" i="24"/>
  <c r="D17" i="24"/>
  <c r="J17" i="24"/>
  <c r="H17" i="24"/>
  <c r="K17" i="24"/>
  <c r="F17" i="24"/>
  <c r="K30" i="24"/>
  <c r="J30" i="24"/>
  <c r="H30" i="24"/>
  <c r="F30" i="24"/>
  <c r="D30" i="24"/>
  <c r="F33" i="24"/>
  <c r="D33" i="24"/>
  <c r="J33" i="24"/>
  <c r="H33" i="24"/>
  <c r="K33" i="24"/>
  <c r="G15" i="24"/>
  <c r="L15" i="24"/>
  <c r="I15" i="24"/>
  <c r="M15" i="24"/>
  <c r="E15" i="24"/>
  <c r="M28" i="24"/>
  <c r="E28" i="24"/>
  <c r="L28" i="24"/>
  <c r="I28" i="24"/>
  <c r="G28" i="24"/>
  <c r="G31" i="24"/>
  <c r="L31" i="24"/>
  <c r="I31" i="24"/>
  <c r="E31" i="24"/>
  <c r="M31" i="24"/>
  <c r="K24" i="24"/>
  <c r="J24" i="24"/>
  <c r="H24" i="24"/>
  <c r="F24" i="24"/>
  <c r="D24" i="24"/>
  <c r="F27" i="24"/>
  <c r="D27" i="24"/>
  <c r="J27" i="24"/>
  <c r="H27" i="24"/>
  <c r="K27" i="24"/>
  <c r="M22" i="24"/>
  <c r="E22" i="24"/>
  <c r="L22" i="24"/>
  <c r="I22" i="24"/>
  <c r="G22" i="24"/>
  <c r="G25" i="24"/>
  <c r="L25" i="24"/>
  <c r="I25" i="24"/>
  <c r="M25" i="24"/>
  <c r="E25" i="24"/>
  <c r="C45" i="24"/>
  <c r="C39" i="24"/>
  <c r="K18" i="24"/>
  <c r="J18" i="24"/>
  <c r="H18" i="24"/>
  <c r="F18" i="24"/>
  <c r="D18" i="24"/>
  <c r="F21" i="24"/>
  <c r="D21" i="24"/>
  <c r="J21" i="24"/>
  <c r="H21" i="24"/>
  <c r="K21" i="24"/>
  <c r="K34" i="24"/>
  <c r="J34" i="24"/>
  <c r="H34" i="24"/>
  <c r="F34" i="24"/>
  <c r="D34" i="24"/>
  <c r="D38" i="24"/>
  <c r="K38" i="24"/>
  <c r="J38" i="24"/>
  <c r="H38" i="24"/>
  <c r="F38" i="24"/>
  <c r="M16" i="24"/>
  <c r="E16" i="24"/>
  <c r="L16" i="24"/>
  <c r="I16" i="24"/>
  <c r="G16" i="24"/>
  <c r="G19" i="24"/>
  <c r="L19" i="24"/>
  <c r="I19" i="24"/>
  <c r="M19" i="24"/>
  <c r="E19" i="24"/>
  <c r="M32" i="24"/>
  <c r="E32" i="24"/>
  <c r="L32" i="24"/>
  <c r="I32" i="24"/>
  <c r="G32" i="24"/>
  <c r="G35" i="24"/>
  <c r="L35" i="24"/>
  <c r="I35" i="24"/>
  <c r="M35" i="24"/>
  <c r="E35"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38" i="24"/>
  <c r="E38" i="24"/>
  <c r="L38" i="24"/>
  <c r="G3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F40" i="24"/>
  <c r="F42" i="24"/>
  <c r="F44" i="24"/>
  <c r="G40" i="24"/>
  <c r="G42" i="24"/>
  <c r="G44" i="24"/>
  <c r="L43" i="24"/>
  <c r="L40" i="24"/>
  <c r="L42" i="24"/>
  <c r="L44" i="24"/>
  <c r="E40" i="24"/>
  <c r="E42" i="24"/>
  <c r="E44" i="24"/>
  <c r="K6" i="24" l="1"/>
  <c r="H6" i="24"/>
  <c r="F6" i="24"/>
  <c r="D6" i="24"/>
  <c r="J6" i="24"/>
  <c r="H45" i="24"/>
  <c r="F45" i="24"/>
  <c r="D45" i="24"/>
  <c r="K45" i="24"/>
  <c r="J45" i="24"/>
  <c r="I39" i="24"/>
  <c r="G39" i="24"/>
  <c r="L39" i="24"/>
  <c r="M39" i="24"/>
  <c r="E39" i="24"/>
  <c r="I77" i="24"/>
  <c r="I45" i="24"/>
  <c r="G45" i="24"/>
  <c r="L45" i="24"/>
  <c r="M45" i="24"/>
  <c r="E45" i="24"/>
  <c r="M6" i="24"/>
  <c r="E6" i="24"/>
  <c r="L6" i="24"/>
  <c r="I6" i="24"/>
  <c r="G6" i="24"/>
  <c r="J77" i="24"/>
  <c r="M14" i="24"/>
  <c r="E14" i="24"/>
  <c r="L14" i="24"/>
  <c r="G14" i="24"/>
  <c r="I14" i="24"/>
  <c r="K79" i="24"/>
  <c r="H39" i="24"/>
  <c r="F39" i="24"/>
  <c r="D39" i="24"/>
  <c r="K39" i="24"/>
  <c r="J39" i="24"/>
  <c r="K14" i="24"/>
  <c r="H14" i="24"/>
  <c r="F14" i="24"/>
  <c r="D14" i="24"/>
  <c r="J14" i="24"/>
  <c r="J79" i="24" l="1"/>
  <c r="J78" i="24"/>
  <c r="I78" i="24"/>
  <c r="I79" i="24"/>
  <c r="K78" i="24"/>
  <c r="I83" i="24" l="1"/>
  <c r="I82" i="24"/>
  <c r="I81" i="24"/>
</calcChain>
</file>

<file path=xl/sharedStrings.xml><?xml version="1.0" encoding="utf-8"?>
<sst xmlns="http://schemas.openxmlformats.org/spreadsheetml/2006/main" count="1706" uniqueCount="520">
  <si>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</si>
  <si>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</si>
  <si>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</si>
  <si>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</si>
  <si>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</si>
  <si>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</si>
  <si>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</si>
  <si>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</si>
  <si>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</si>
  <si>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</si>
  <si>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</si>
  <si>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</si>
  <si>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</si>
  <si>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Hersfeld-Rotenburg (06632)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</si>
  <si>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</si>
  <si>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</si>
  <si>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</si>
  <si>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</si>
  <si>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</si>
  <si>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</si>
  <si>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</si>
  <si>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</si>
  <si>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</si>
  <si>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</si>
  <si>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</si>
  <si>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</si>
  <si>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</si>
  <si>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</si>
  <si>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</si>
  <si>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</si>
  <si>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</si>
  <si>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</si>
  <si>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</si>
  <si>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</si>
  <si>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</si>
  <si>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</si>
  <si>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</si>
  <si>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</si>
  <si>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</si>
  <si>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</si>
  <si>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</si>
  <si>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</si>
  <si>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</si>
  <si>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</si>
  <si>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</si>
  <si>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</si>
  <si>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</si>
  <si>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</si>
  <si>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</si>
  <si>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</si>
  <si>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</si>
  <si>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</si>
  <si>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</si>
  <si>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</si>
  <si>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</si>
  <si>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</si>
  <si>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</si>
  <si>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</si>
  <si>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</si>
  <si>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</si>
  <si>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</si>
  <si>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</si>
  <si>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</si>
  <si>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</si>
  <si>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</si>
  <si>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</si>
  <si>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</si>
  <si>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</si>
  <si>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</si>
  <si>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</si>
  <si>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</si>
  <si>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</si>
  <si>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</si>
  <si>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</si>
  <si>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</si>
  <si>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</si>
  <si>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</si>
  <si>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</si>
  <si>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</si>
  <si>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</si>
  <si>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</si>
  <si>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</si>
  <si>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</si>
  <si>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</si>
  <si>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</si>
  <si>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</si>
  <si>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</si>
  <si>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</si>
  <si>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</si>
  <si>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</si>
  <si>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</si>
  <si>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</si>
  <si>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Hersfeld-Rotenburg (06632);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</si>
  <si>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</si>
  <si>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</si>
  <si>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</si>
  <si>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</si>
  <si>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</si>
  <si>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</si>
  <si>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</si>
  <si>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</si>
  <si>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</si>
  <si>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</si>
  <si>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</si>
  <si>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</si>
  <si>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</si>
  <si>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</si>
  <si>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</si>
  <si>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</si>
  <si>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</si>
  <si>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</si>
  <si>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</si>
  <si>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</si>
  <si>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</si>
  <si>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</si>
  <si>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</si>
  <si>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</si>
  <si>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</si>
  <si>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</si>
  <si>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</si>
  <si>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</si>
  <si>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</si>
  <si>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</si>
  <si>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</si>
  <si>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</si>
  <si>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</si>
  <si>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</si>
  <si>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</si>
  <si>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</si>
  <si>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</si>
  <si>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</si>
  <si>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</si>
  <si>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</si>
  <si>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</si>
  <si>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</si>
  <si>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</si>
  <si>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</si>
  <si>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</si>
  <si>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</si>
  <si>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</si>
  <si>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</si>
  <si>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</si>
  <si>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</si>
  <si>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</si>
  <si>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</si>
  <si>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</si>
  <si>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</si>
  <si>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</si>
  <si>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</si>
  <si>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</si>
  <si>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</si>
  <si>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</si>
  <si>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</si>
  <si>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</si>
  <si>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</si>
  <si>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</si>
  <si>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</si>
  <si>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</si>
  <si>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</si>
  <si>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</si>
  <si>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</si>
  <si>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</si>
  <si>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</si>
  <si>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</si>
  <si>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</si>
  <si>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</si>
  <si>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</si>
  <si>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</si>
  <si>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</si>
  <si>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</si>
  <si>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</si>
  <si>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</si>
  <si>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</si>
  <si>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</si>
  <si>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</si>
  <si>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</si>
  <si>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</si>
  <si>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</si>
  <si>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</si>
  <si>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</si>
  <si>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</si>
  <si>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</si>
  <si>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</si>
  <si>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Hersfeld-Rotenburg (06632)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</si>
  <si>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</si>
  <si>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</si>
  <si>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</si>
  <si>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</si>
  <si>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</si>
  <si>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</si>
  <si>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</si>
  <si>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</si>
  <si>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</si>
  <si>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</si>
  <si>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</si>
  <si>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</si>
  <si>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</si>
  <si>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</si>
  <si>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</si>
  <si>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</si>
  <si>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</si>
  <si>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</si>
  <si>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</si>
  <si>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</si>
  <si>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</si>
  <si>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</si>
  <si>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</si>
  <si>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</si>
  <si>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</si>
  <si>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</si>
  <si>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</si>
  <si>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</si>
  <si>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</si>
  <si>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</si>
  <si>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</si>
  <si>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</si>
  <si>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</si>
  <si>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</si>
  <si>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</si>
  <si>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</si>
  <si>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</si>
  <si>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</si>
  <si>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</si>
  <si>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</si>
  <si>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</si>
  <si>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</si>
  <si>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</si>
  <si>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</si>
  <si>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</si>
  <si>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</si>
  <si>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</si>
  <si>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</si>
  <si>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</si>
  <si>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</si>
  <si>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</si>
  <si>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</si>
  <si>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</si>
  <si>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</si>
  <si>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</si>
  <si>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</si>
  <si>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</si>
  <si>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</si>
  <si>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</si>
  <si>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</si>
  <si>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</si>
  <si>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</si>
  <si>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</si>
  <si>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</si>
  <si>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</si>
  <si>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</si>
  <si>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</si>
  <si>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</si>
  <si>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</si>
  <si>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</si>
  <si>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</si>
  <si>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</si>
  <si>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</si>
  <si>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</si>
  <si>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</si>
  <si>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</si>
  <si>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</si>
  <si>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</si>
  <si>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</si>
  <si>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</si>
  <si>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</si>
  <si>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</si>
  <si>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</si>
  <si>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</si>
  <si>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</si>
  <si>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</si>
  <si>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</si>
  <si>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</si>
  <si>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</si>
  <si>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</si>
  <si>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</si>
  <si>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</si>
  <si>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</si>
  <si>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</si>
  <si>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</si>
  <si>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</si>
  <si>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</si>
  <si>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</si>
  <si>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</si>
  <si>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</si>
  <si>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</si>
  <si>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</si>
  <si>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</si>
  <si>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</si>
  <si>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</si>
  <si>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</si>
  <si>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</si>
  <si>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</si>
  <si>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</si>
  <si>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</si>
  <si>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</si>
  <si>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</si>
  <si>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</si>
  <si>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</si>
  <si>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</si>
  <si>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</si>
  <si>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</si>
  <si>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</si>
  <si>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</si>
  <si>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</si>
  <si>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</si>
  <si>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</si>
  <si>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</si>
  <si>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</si>
  <si>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</si>
  <si>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</si>
  <si>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</si>
  <si>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</si>
  <si>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</si>
  <si>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</si>
  <si>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</si>
  <si>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</si>
  <si>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</si>
  <si>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</si>
  <si>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</si>
  <si>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</si>
  <si>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</si>
  <si>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</si>
  <si>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</si>
  <si>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</si>
  <si>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</si>
  <si>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</si>
  <si>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</si>
  <si>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</si>
  <si>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</si>
  <si>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</si>
  <si>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</si>
  <si>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</si>
  <si>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</si>
  <si>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</si>
  <si>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</si>
  <si>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</si>
  <si>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</si>
  <si>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</si>
  <si>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</si>
  <si>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</si>
  <si>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</si>
  <si>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</si>
  <si>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</si>
  <si>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</si>
  <si>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</si>
  <si>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</si>
  <si>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</si>
  <si>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</si>
  <si>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</si>
  <si>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</si>
  <si>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</si>
  <si>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</si>
  <si>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</si>
  <si>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</si>
  <si>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</si>
  <si>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</si>
  <si>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</si>
  <si>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</si>
  <si>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</si>
  <si>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</si>
  <si>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</si>
  <si>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</si>
  <si>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</si>
  <si>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</si>
  <si>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</si>
  <si>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</si>
  <si>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</si>
  <si>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</si>
  <si>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</si>
  <si>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</si>
  <si>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</si>
  <si>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</si>
  <si>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</si>
  <si>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Hersfeld-Rotenburg (06632);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</si>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</sst>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{8EAA0759-A7D6-4893-9D7E-DC505B31B2C0}</c15:txfldGUID>
                      <c15:f>Daten_Diagramme!$D$6</c15:f>
                      <c15:dlblFieldTableCache>
                        <c:ptCount val="1"/>
                        <c:pt idx="0">
                          <c:v>1.7</c:v>
                        </c:pt>
                      </c15:dlblFieldTableCache>
                    </c15:dlblFTEntry>
                  </c15:dlblFieldTable>
                  <c15:showDataLabelsRange val="0"/>
                </c:ext>
                <c:ext xmlns:c16="http://schemas.microsoft.com/office/drawing/2014/chart" uri="{C3380CC4-5D6E-409C-BE32-E72D297353CC}">
                  <c16:uniqueId val="{00000000-12B2-459D-A3FE-58DBA9F54D59}"/>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{A77E4114-07CB-4A48-AC42-7EE365B06E75}</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12B2-459D-A3FE-58DBA9F54D59}"/>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{3216CDA7-35E9-4B1B-A066-A8B7E66B7D82}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12B2-459D-A3FE-58DBA9F54D5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{B5DA0395-3A8E-4E45-A885-AF1654E5EB18}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2B2-459D-A3FE-58DBA9F54D5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1.7092269632597985</c:v>
                </c:pt>
                <c:pt idx="1">
                  <c:v>1.1168123612881518</c:v>
                </c:pt>
                <c:pt idx="2">
                  <c:v>1.1186464311118853</c:v>
                </c:pt>
                <c:pt idx="3">
                  <c:v>1.0875687030768</c:v>
                </c:pt>
              </c:numCache>
            </c:numRef>
          </c:val>
          <c:extLst>
            <c:ext xmlns:c16="http://schemas.microsoft.com/office/drawing/2014/chart" uri="{C3380CC4-5D6E-409C-BE32-E72D297353CC}">
              <c16:uniqueId val="{00000004-12B2-459D-A3FE-58DBA9F54D5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{43832458-3ED4-49EE-B8FE-DFFF0600BE8F}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2B2-459D-A3FE-58DBA9F54D5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{57057D89-A109-46C7-A642-AA9A94A9C81B}</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2B2-459D-A3FE-58DBA9F54D5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{EDCDEB65-5F1B-4D14-9E97-3FD16508D226}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2B2-459D-A3FE-58DBA9F54D5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{A5F74494-BD97-4AF1-A60A-1172E727DEA3}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2B2-459D-A3FE-58DBA9F54D5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2B2-459D-A3FE-58DBA9F54D5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2B2-459D-A3FE-58DBA9F54D5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{D4A63261-5BAB-4FAC-9231-3265360F1D8F}</c15:txfldGUID>
                      <c15:f>Daten_Diagramme!$E$6</c15:f>
                      <c15:dlblFieldTableCache>
                        <c:ptCount val="1"/>
                        <c:pt idx="0">
                          <c:v>-0.2</c:v>
                        </c:pt>
                      </c15:dlblFieldTableCache>
                    </c15:dlblFTEntry>
                  </c15:dlblFieldTable>
                  <c15:showDataLabelsRange val="0"/>
                </c:ext>
                <c:ext xmlns:c16="http://schemas.microsoft.com/office/drawing/2014/chart" uri="{C3380CC4-5D6E-409C-BE32-E72D297353CC}">
                  <c16:uniqueId val="{00000000-5264-4E58-96ED-C04DB4D6BC3B}"/>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{8A282FE7-C3BE-4F77-8821-51CC7FAADB3E}</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5264-4E58-96ED-C04DB4D6BC3B}"/>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{DD1B7627-9A20-4612-BAB1-ABC9E7ECB122}</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5264-4E58-96ED-C04DB4D6BC3B}"/>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{0246F188-3C1F-4017-8F35-C0BDE1B76F46}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5264-4E58-96ED-C04DB4D6BC3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-0.22465026039007455</c:v>
                </c:pt>
                <c:pt idx="1">
                  <c:v>-2.6469525004774508</c:v>
                </c:pt>
                <c:pt idx="2">
                  <c:v>-2.7637010795899166</c:v>
                </c:pt>
                <c:pt idx="3">
                  <c:v>-2.8655893304673015</c:v>
                </c:pt>
              </c:numCache>
            </c:numRef>
          </c:val>
          <c:extLst>
            <c:ext xmlns:c16="http://schemas.microsoft.com/office/drawing/2014/chart" uri="{C3380CC4-5D6E-409C-BE32-E72D297353CC}">
              <c16:uniqueId val="{00000004-5264-4E58-96ED-C04DB4D6BC3B}"/>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{D613C602-3B9D-4C33-B818-2FEA11908B69}</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5264-4E58-96ED-C04DB4D6BC3B}"/>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{99CD7AC6-EE8E-4F08-9582-0BC6311A7C15}</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5264-4E58-96ED-C04DB4D6BC3B}"/>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{5CBB9E1E-BA5E-467E-AB95-5049E54A8EB8}</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5264-4E58-96ED-C04DB4D6BC3B}"/>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{72BA67C1-6663-43C4-AED8-0A5BB047085B}</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5264-4E58-96ED-C04DB4D6BC3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5264-4E58-96ED-C04DB4D6BC3B}"/>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264-4E58-96ED-C04DB4D6BC3B}"/>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{E08B5D76-0683-4A84-9206-603871CC2436}</c15:txfldGUID>
                      <c15:f>Daten_Diagramme!$D$14</c15:f>
                      <c15:dlblFieldTableCache>
                        <c:ptCount val="1"/>
                        <c:pt idx="0">
                          <c:v>1.7</c:v>
                        </c:pt>
                      </c15:dlblFieldTableCache>
                    </c15:dlblFTEntry>
                  </c15:dlblFieldTable>
                  <c15:showDataLabelsRange val="0"/>
                </c:ext>
                <c:ext xmlns:c16="http://schemas.microsoft.com/office/drawing/2014/chart" uri="{C3380CC4-5D6E-409C-BE32-E72D297353CC}">
                  <c16:uniqueId val="{00000000-DE28-4D77-B66B-3D2AD47BEE25}"/>
                </c:ext>
              </c:extLst>
            </c:dLbl>
            <c:dLbl>
              <c:idx val="1"/>
              <c:tx>
                <c:strRef>
                  <c:f>Daten_Diagramme!$D$15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{6A08AA9B-FA57-4EC3-9486-028D1A638EE0}</c15:txfldGUID>
                      <c15:f>Daten_Diagramme!$D$15</c15:f>
                      <c15:dlblFieldTableCache>
                        <c:ptCount val="1"/>
                        <c:pt idx="0">
                          <c:v>3.5</c:v>
                        </c:pt>
                      </c15:dlblFieldTableCache>
                    </c15:dlblFTEntry>
                  </c15:dlblFieldTable>
                  <c15:showDataLabelsRange val="0"/>
                </c:ext>
                <c:ext xmlns:c16="http://schemas.microsoft.com/office/drawing/2014/chart" uri="{C3380CC4-5D6E-409C-BE32-E72D297353CC}">
                  <c16:uniqueId val="{00000001-DE28-4D77-B66B-3D2AD47BEE25}"/>
                </c:ext>
              </c:extLst>
            </c:dLbl>
            <c:dLbl>
              <c:idx val="2"/>
              <c:tx>
                <c:strRef>
                  <c:f>Daten_Diagramme!$D$16</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{8F71777C-E164-4857-8559-C70114A7ACBE}</c15:txfldGUID>
                      <c15:f>Daten_Diagramme!$D$16</c15:f>
                      <c15:dlblFieldTableCache>
                        <c:ptCount val="1"/>
                        <c:pt idx="0">
                          <c:v>0.1</c:v>
                        </c:pt>
                      </c15:dlblFieldTableCache>
                    </c15:dlblFTEntry>
                  </c15:dlblFieldTable>
                  <c15:showDataLabelsRange val="0"/>
                </c:ext>
                <c:ext xmlns:c16="http://schemas.microsoft.com/office/drawing/2014/chart" uri="{C3380CC4-5D6E-409C-BE32-E72D297353CC}">
                  <c16:uniqueId val="{00000002-DE28-4D77-B66B-3D2AD47BEE25}"/>
                </c:ext>
              </c:extLst>
            </c:dLbl>
            <c:dLbl>
              <c:idx val="3"/>
              <c:tx>
                <c:strRef>
                  <c:f>Daten_Diagramme!$D$17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{9FEB0783-412B-4438-BB41-2C0475D37256}</c15:txfldGUID>
                      <c15:f>Daten_Diagramme!$D$17</c15:f>
                      <c15:dlblFieldTableCache>
                        <c:ptCount val="1"/>
                        <c:pt idx="0">
                          <c:v>-0.8</c:v>
                        </c:pt>
                      </c15:dlblFieldTableCache>
                    </c15:dlblFTEntry>
                  </c15:dlblFieldTable>
                  <c15:showDataLabelsRange val="0"/>
                </c:ext>
                <c:ext xmlns:c16="http://schemas.microsoft.com/office/drawing/2014/chart" uri="{C3380CC4-5D6E-409C-BE32-E72D297353CC}">
                  <c16:uniqueId val="{00000003-DE28-4D77-B66B-3D2AD47BEE25}"/>
                </c:ext>
              </c:extLst>
            </c:dLbl>
            <c:dLbl>
              <c:idx val="4"/>
              <c:tx>
                <c:strRef>
                  <c:f>Daten_Diagramme!$D$18</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{FC4DC991-C796-4FA6-B11A-BCC8C8382D59}</c15:txfldGUID>
                      <c15:f>Daten_Diagramme!$D$18</c15:f>
                      <c15:dlblFieldTableCache>
                        <c:ptCount val="1"/>
                        <c:pt idx="0">
                          <c:v>3.7</c:v>
                        </c:pt>
                      </c15:dlblFieldTableCache>
                    </c15:dlblFTEntry>
                  </c15:dlblFieldTable>
                  <c15:showDataLabelsRange val="0"/>
                </c:ext>
                <c:ext xmlns:c16="http://schemas.microsoft.com/office/drawing/2014/chart" uri="{C3380CC4-5D6E-409C-BE32-E72D297353CC}">
                  <c16:uniqueId val="{00000004-DE28-4D77-B66B-3D2AD47BEE25}"/>
                </c:ext>
              </c:extLst>
            </c:dLbl>
            <c:dLbl>
              <c:idx val="5"/>
              <c:tx>
                <c:strRef>
                  <c:f>Daten_Diagramme!$D$19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{28D0E076-F6C7-462E-9720-D4AB963D4AED}</c15:txfldGUID>
                      <c15:f>Daten_Diagramme!$D$19</c15:f>
                      <c15:dlblFieldTableCache>
                        <c:ptCount val="1"/>
                        <c:pt idx="0">
                          <c:v>-1.9</c:v>
                        </c:pt>
                      </c15:dlblFieldTableCache>
                    </c15:dlblFTEntry>
                  </c15:dlblFieldTable>
                  <c15:showDataLabelsRange val="0"/>
                </c:ext>
                <c:ext xmlns:c16="http://schemas.microsoft.com/office/drawing/2014/chart" uri="{C3380CC4-5D6E-409C-BE32-E72D297353CC}">
                  <c16:uniqueId val="{00000005-DE28-4D77-B66B-3D2AD47BEE25}"/>
                </c:ext>
              </c:extLst>
            </c:dLbl>
            <c:dLbl>
              <c:idx val="6"/>
              <c:tx>
                <c:strRef>
                  <c:f>Daten_Diagramme!$D$20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{3EE4D138-FE3D-47FD-A8E8-936432E09604}</c15:txfldGUID>
                      <c15:f>Daten_Diagramme!$D$20</c15:f>
                      <c15:dlblFieldTableCache>
                        <c:ptCount val="1"/>
                        <c:pt idx="0">
                          <c:v>-0.3</c:v>
                        </c:pt>
                      </c15:dlblFieldTableCache>
                    </c15:dlblFTEntry>
                  </c15:dlblFieldTable>
                  <c15:showDataLabelsRange val="0"/>
                </c:ext>
                <c:ext xmlns:c16="http://schemas.microsoft.com/office/drawing/2014/chart" uri="{C3380CC4-5D6E-409C-BE32-E72D297353CC}">
                  <c16:uniqueId val="{00000006-DE28-4D77-B66B-3D2AD47BEE25}"/>
                </c:ext>
              </c:extLst>
            </c:dLbl>
            <c:dLbl>
              <c:idx val="7"/>
              <c:tx>
                <c:strRef>
                  <c:f>Daten_Diagramme!$D$21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{61CF7D5E-353C-436A-936C-BDC548013B11}</c15:txfldGUID>
                      <c15:f>Daten_Diagramme!$D$21</c15:f>
                      <c15:dlblFieldTableCache>
                        <c:ptCount val="1"/>
                        <c:pt idx="0">
                          <c:v>2.0</c:v>
                        </c:pt>
                      </c15:dlblFieldTableCache>
                    </c15:dlblFTEntry>
                  </c15:dlblFieldTable>
                  <c15:showDataLabelsRange val="0"/>
                </c:ext>
                <c:ext xmlns:c16="http://schemas.microsoft.com/office/drawing/2014/chart" uri="{C3380CC4-5D6E-409C-BE32-E72D297353CC}">
                  <c16:uniqueId val="{00000007-DE28-4D77-B66B-3D2AD47BEE25}"/>
                </c:ext>
              </c:extLst>
            </c:dLbl>
            <c:dLbl>
              <c:idx val="8"/>
              <c:tx>
                <c:strRef>
                  <c:f>Daten_Diagramme!$D$22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{0A73B29D-D72E-472E-895E-7101F3568580}</c15:txfldGUID>
                      <c15:f>Daten_Diagramme!$D$22</c15:f>
                      <c15:dlblFieldTableCache>
                        <c:ptCount val="1"/>
                        <c:pt idx="0">
                          <c:v>3.0</c:v>
                        </c:pt>
                      </c15:dlblFieldTableCache>
                    </c15:dlblFTEntry>
                  </c15:dlblFieldTable>
                  <c15:showDataLabelsRange val="0"/>
                </c:ext>
                <c:ext xmlns:c16="http://schemas.microsoft.com/office/drawing/2014/chart" uri="{C3380CC4-5D6E-409C-BE32-E72D297353CC}">
                  <c16:uniqueId val="{00000008-DE28-4D77-B66B-3D2AD47BEE25}"/>
                </c:ext>
              </c:extLst>
            </c:dLbl>
            <c:dLbl>
              <c:idx val="9"/>
              <c:tx>
                <c:strRef>
                  <c:f>Daten_Diagramme!$D$23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{E09C494F-9E55-4F2B-BBB1-E6D66E2BAEB8}</c15:txfldGUID>
                      <c15:f>Daten_Diagramme!$D$23</c15:f>
                      <c15:dlblFieldTableCache>
                        <c:ptCount val="1"/>
                        <c:pt idx="0">
                          <c:v>1.0</c:v>
                        </c:pt>
                      </c15:dlblFieldTableCache>
                    </c15:dlblFTEntry>
                  </c15:dlblFieldTable>
                  <c15:showDataLabelsRange val="0"/>
                </c:ext>
                <c:ext xmlns:c16="http://schemas.microsoft.com/office/drawing/2014/chart" uri="{C3380CC4-5D6E-409C-BE32-E72D297353CC}">
                  <c16:uniqueId val="{00000009-DE28-4D77-B66B-3D2AD47BEE25}"/>
                </c:ext>
              </c:extLst>
            </c:dLbl>
            <c:dLbl>
              <c:idx val="10"/>
              <c:tx>
                <c:strRef>
                  <c:f>Daten_Diagramme!$D$24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{01D8ECCC-1B15-469E-A52A-A9A38CDC16E1}</c15:txfldGUID>
                      <c15:f>Daten_Diagramme!$D$24</c15:f>
                      <c15:dlblFieldTableCache>
                        <c:ptCount val="1"/>
                        <c:pt idx="0">
                          <c:v>3.0</c:v>
                        </c:pt>
                      </c15:dlblFieldTableCache>
                    </c15:dlblFTEntry>
                  </c15:dlblFieldTable>
                  <c15:showDataLabelsRange val="0"/>
                </c:ext>
                <c:ext xmlns:c16="http://schemas.microsoft.com/office/drawing/2014/chart" uri="{C3380CC4-5D6E-409C-BE32-E72D297353CC}">
                  <c16:uniqueId val="{0000000A-DE28-4D77-B66B-3D2AD47BEE25}"/>
                </c:ext>
              </c:extLst>
            </c:dLbl>
            <c:dLbl>
              <c:idx val="11"/>
              <c:tx>
                <c:strRef>
                  <c:f>Daten_Diagramme!$D$25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{F7E9DA86-3284-4A9B-BF2A-D0BD58AA8933}</c15:txfldGUID>
                      <c15:f>Daten_Diagramme!$D$25</c15:f>
                      <c15:dlblFieldTableCache>
                        <c:ptCount val="1"/>
                        <c:pt idx="0">
                          <c:v>1.5</c:v>
                        </c:pt>
                      </c15:dlblFieldTableCache>
                    </c15:dlblFTEntry>
                  </c15:dlblFieldTable>
                  <c15:showDataLabelsRange val="0"/>
                </c:ext>
                <c:ext xmlns:c16="http://schemas.microsoft.com/office/drawing/2014/chart" uri="{C3380CC4-5D6E-409C-BE32-E72D297353CC}">
                  <c16:uniqueId val="{0000000B-DE28-4D77-B66B-3D2AD47BEE25}"/>
                </c:ext>
              </c:extLst>
            </c:dLbl>
            <c:dLbl>
              <c:idx val="12"/>
              <c:tx>
                <c:strRef>
                  <c:f>Daten_Diagramme!$D$26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{E90BA63B-D112-4C05-ADAD-820EF825F7B9}</c15:txfldGUID>
                      <c15:f>Daten_Diagramme!$D$26</c15:f>
                      <c15:dlblFieldTableCache>
                        <c:ptCount val="1"/>
                        <c:pt idx="0">
                          <c:v>-1.2</c:v>
                        </c:pt>
                      </c15:dlblFieldTableCache>
                    </c15:dlblFTEntry>
                  </c15:dlblFieldTable>
                  <c15:showDataLabelsRange val="0"/>
                </c:ext>
                <c:ext xmlns:c16="http://schemas.microsoft.com/office/drawing/2014/chart" uri="{C3380CC4-5D6E-409C-BE32-E72D297353CC}">
                  <c16:uniqueId val="{0000000C-DE28-4D77-B66B-3D2AD47BEE25}"/>
                </c:ext>
              </c:extLst>
            </c:dLbl>
            <c:dLbl>
              <c:idx val="13"/>
              <c:tx>
                <c:strRef>
                  <c:f>Daten_Diagramme!$D$27</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{0B1144C1-5F30-44E2-ADD3-D2042F35F885}</c15:txfldGUID>
                      <c15:f>Daten_Diagramme!$D$27</c15:f>
                      <c15:dlblFieldTableCache>
                        <c:ptCount val="1"/>
                        <c:pt idx="0">
                          <c:v>4.0</c:v>
                        </c:pt>
                      </c15:dlblFieldTableCache>
                    </c15:dlblFTEntry>
                  </c15:dlblFieldTable>
                  <c15:showDataLabelsRange val="0"/>
                </c:ext>
                <c:ext xmlns:c16="http://schemas.microsoft.com/office/drawing/2014/chart" uri="{C3380CC4-5D6E-409C-BE32-E72D297353CC}">
                  <c16:uniqueId val="{0000000D-DE28-4D77-B66B-3D2AD47BEE25}"/>
                </c:ext>
              </c:extLst>
            </c:dLbl>
            <c:dLbl>
              <c:idx val="14"/>
              <c:tx>
                <c:strRef>
                  <c:f>Daten_Diagramme!$D$28</c:f>
                  <c:strCache>
                    <c:ptCount val="1"/>
                    <c:pt idx="0">
                      <c:v>12.9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{2D591B0E-406A-4CED-AE92-E4989DF397D3}</c15:txfldGUID>
                      <c15:f>Daten_Diagramme!$D$28</c15:f>
                      <c15:dlblFieldTableCache>
                        <c:ptCount val="1"/>
                        <c:pt idx="0">
                          <c:v>12.9</c:v>
                        </c:pt>
                      </c15:dlblFieldTableCache>
                    </c15:dlblFTEntry>
                  </c15:dlblFieldTable>
                  <c15:showDataLabelsRange val="0"/>
                </c:ext>
                <c:ext xmlns:c16="http://schemas.microsoft.com/office/drawing/2014/chart" uri="{C3380CC4-5D6E-409C-BE32-E72D297353CC}">
                  <c16:uniqueId val="{0000000E-DE28-4D77-B66B-3D2AD47BEE25}"/>
                </c:ext>
              </c:extLst>
            </c:dLbl>
            <c:dLbl>
              <c:idx val="15"/>
              <c:tx>
                <c:strRef>
                  <c:f>Daten_Diagramme!$D$29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{D7834691-32DA-48AA-8ED9-87186F3817B4}</c15:txfldGUID>
                      <c15:f>Daten_Diagramme!$D$29</c15:f>
                      <c15:dlblFieldTableCache>
                        <c:ptCount val="1"/>
                        <c:pt idx="0">
                          <c:v>-1.8</c:v>
                        </c:pt>
                      </c15:dlblFieldTableCache>
                    </c15:dlblFTEntry>
                  </c15:dlblFieldTable>
                  <c15:showDataLabelsRange val="0"/>
                </c:ext>
                <c:ext xmlns:c16="http://schemas.microsoft.com/office/drawing/2014/chart" uri="{C3380CC4-5D6E-409C-BE32-E72D297353CC}">
                  <c16:uniqueId val="{0000000F-DE28-4D77-B66B-3D2AD47BEE25}"/>
                </c:ext>
              </c:extLst>
            </c:dLbl>
            <c:dLbl>
              <c:idx val="16"/>
              <c:tx>
                <c:strRef>
                  <c:f>Daten_Diagramme!$D$30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{16B8CFAF-8EAB-46A3-BE76-8922FC4A3986}</c15:txfldGUID>
                      <c15:f>Daten_Diagramme!$D$30</c15:f>
                      <c15:dlblFieldTableCache>
                        <c:ptCount val="1"/>
                        <c:pt idx="0">
                          <c:v>1.7</c:v>
                        </c:pt>
                      </c15:dlblFieldTableCache>
                    </c15:dlblFTEntry>
                  </c15:dlblFieldTable>
                  <c15:showDataLabelsRange val="0"/>
                </c:ext>
                <c:ext xmlns:c16="http://schemas.microsoft.com/office/drawing/2014/chart" uri="{C3380CC4-5D6E-409C-BE32-E72D297353CC}">
                  <c16:uniqueId val="{00000010-DE28-4D77-B66B-3D2AD47BEE25}"/>
                </c:ext>
              </c:extLst>
            </c:dLbl>
            <c:dLbl>
              <c:idx val="17"/>
              <c:tx>
                <c:strRef>
                  <c:f>Daten_Diagramme!$D$31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{350B5EAC-6697-4F60-A2CB-5E839A03255C}</c15:txfldGUID>
                      <c15:f>Daten_Diagramme!$D$31</c15:f>
                      <c15:dlblFieldTableCache>
                        <c:ptCount val="1"/>
                        <c:pt idx="0">
                          <c:v>1.3</c:v>
                        </c:pt>
                      </c15:dlblFieldTableCache>
                    </c15:dlblFTEntry>
                  </c15:dlblFieldTable>
                  <c15:showDataLabelsRange val="0"/>
                </c:ext>
                <c:ext xmlns:c16="http://schemas.microsoft.com/office/drawing/2014/chart" uri="{C3380CC4-5D6E-409C-BE32-E72D297353CC}">
                  <c16:uniqueId val="{00000011-DE28-4D77-B66B-3D2AD47BEE25}"/>
                </c:ext>
              </c:extLst>
            </c:dLbl>
            <c:dLbl>
              <c:idx val="18"/>
              <c:tx>
                <c:strRef>
                  <c:f>Daten_Diagramme!$D$32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{4E4F9651-726B-4324-97B5-34A2CB57BC73}</c15:txfldGUID>
                      <c15:f>Daten_Diagramme!$D$32</c15:f>
                      <c15:dlblFieldTableCache>
                        <c:ptCount val="1"/>
                        <c:pt idx="0">
                          <c:v>0.6</c:v>
                        </c:pt>
                      </c15:dlblFieldTableCache>
                    </c15:dlblFTEntry>
                  </c15:dlblFieldTable>
                  <c15:showDataLabelsRange val="0"/>
                </c:ext>
                <c:ext xmlns:c16="http://schemas.microsoft.com/office/drawing/2014/chart" uri="{C3380CC4-5D6E-409C-BE32-E72D297353CC}">
                  <c16:uniqueId val="{00000012-DE28-4D77-B66B-3D2AD47BEE25}"/>
                </c:ext>
              </c:extLst>
            </c:dLbl>
            <c:dLbl>
              <c:idx val="19"/>
              <c:tx>
                <c:strRef>
                  <c:f>Daten_Diagramme!$D$33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{E7FD230B-9619-4D80-9DFE-2B4BF9A1F0D2}</c15:txfldGUID>
                      <c15:f>Daten_Diagramme!$D$33</c15:f>
                      <c15:dlblFieldTableCache>
                        <c:ptCount val="1"/>
                        <c:pt idx="0">
                          <c:v>2.3</c:v>
                        </c:pt>
                      </c15:dlblFieldTableCache>
                    </c15:dlblFTEntry>
                  </c15:dlblFieldTable>
                  <c15:showDataLabelsRange val="0"/>
                </c:ext>
                <c:ext xmlns:c16="http://schemas.microsoft.com/office/drawing/2014/chart" uri="{C3380CC4-5D6E-409C-BE32-E72D297353CC}">
                  <c16:uniqueId val="{00000013-DE28-4D77-B66B-3D2AD47BEE25}"/>
                </c:ext>
              </c:extLst>
            </c:dLbl>
            <c:dLbl>
              <c:idx val="20"/>
              <c:tx>
                <c:strRef>
                  <c:f>Daten_Diagramme!$D$34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{E8994D57-1EE4-4A6A-A439-1B8E53DCB0B7}</c15:txfldGUID>
                      <c15:f>Daten_Diagramme!$D$34</c15:f>
                      <c15:dlblFieldTableCache>
                        <c:ptCount val="1"/>
                        <c:pt idx="0">
                          <c:v>3.1</c:v>
                        </c:pt>
                      </c15:dlblFieldTableCache>
                    </c15:dlblFTEntry>
                  </c15:dlblFieldTable>
                  <c15:showDataLabelsRange val="0"/>
                </c:ext>
                <c:ext xmlns:c16="http://schemas.microsoft.com/office/drawing/2014/chart" uri="{C3380CC4-5D6E-409C-BE32-E72D297353CC}">
                  <c16:uniqueId val="{00000014-DE28-4D77-B66B-3D2AD47BEE25}"/>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{D7259E6B-378D-4E0F-8162-84938B093D3A}</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DE28-4D77-B66B-3D2AD47BEE2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{9751DEFE-F4AD-4362-91A7-DE0CF8B4E728}</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E28-4D77-B66B-3D2AD47BEE25}"/>
                </c:ext>
              </c:extLst>
            </c:dLbl>
            <c:dLbl>
              <c:idx val="23"/>
              <c:tx>
                <c:strRef>
                  <c:f>Daten_Diagramme!$D$37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{746EA08A-3E13-4CCD-AD1B-6912AC239B28}</c15:txfldGUID>
                      <c15:f>Daten_Diagramme!$D$37</c15:f>
                      <c15:dlblFieldTableCache>
                        <c:ptCount val="1"/>
                        <c:pt idx="0">
                          <c:v>3.5</c:v>
                        </c:pt>
                      </c15:dlblFieldTableCache>
                    </c15:dlblFTEntry>
                  </c15:dlblFieldTable>
                  <c15:showDataLabelsRange val="0"/>
                </c:ext>
                <c:ext xmlns:c16="http://schemas.microsoft.com/office/drawing/2014/chart" uri="{C3380CC4-5D6E-409C-BE32-E72D297353CC}">
                  <c16:uniqueId val="{00000017-DE28-4D77-B66B-3D2AD47BEE25}"/>
                </c:ext>
              </c:extLst>
            </c:dLbl>
            <c:dLbl>
              <c:idx val="24"/>
              <c:layout>
                <c:manualLayout>
                  <c:x val="4.7769028871392123E-3"/>
                  <c:y val="-4.6876052205785108E-5"/>
                </c:manualLayout>
              </c:layout>
              <c:tx>
                <c:strRef>
                  <c:f>Daten_Diagramme!$D$38</c:f>
                  <c:strCache>
                    <c:ptCount val="1"/>
                    <c:pt idx="0">
                      <c:v>0.1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{4D97392C-AB8D-45C6-9A11-3529574E48C2}</c15:txfldGUID>
                      <c15:f>Daten_Diagramme!$D$38</c15:f>
                      <c15:dlblFieldTableCache>
                        <c:ptCount val="1"/>
                        <c:pt idx="0">
                          <c:v>0.1</c:v>
                        </c:pt>
                      </c15:dlblFieldTableCache>
                    </c15:dlblFTEntry>
                  </c15:dlblFieldTable>
                  <c15:showDataLabelsRange val="0"/>
                </c:ext>
                <c:ext xmlns:c16="http://schemas.microsoft.com/office/drawing/2014/chart" uri="{C3380CC4-5D6E-409C-BE32-E72D297353CC}">
                  <c16:uniqueId val="{00000018-DE28-4D77-B66B-3D2AD47BEE25}"/>
                </c:ext>
              </c:extLst>
            </c:dLbl>
            <c:dLbl>
              <c:idx val="25"/>
              <c:tx>
                <c:strRef>
                  <c:f>Daten_Diagramme!$D$39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{C03D7F9F-4B85-4926-8849-D1E43F11889A}</c15:txfldGUID>
                      <c15:f>Daten_Diagramme!$D$39</c15:f>
                      <c15:dlblFieldTableCache>
                        <c:ptCount val="1"/>
                        <c:pt idx="0">
                          <c:v>2.3</c:v>
                        </c:pt>
                      </c15:dlblFieldTableCache>
                    </c15:dlblFTEntry>
                  </c15:dlblFieldTable>
                  <c15:showDataLabelsRange val="0"/>
                </c:ext>
                <c:ext xmlns:c16="http://schemas.microsoft.com/office/drawing/2014/chart" uri="{C3380CC4-5D6E-409C-BE32-E72D297353CC}">
                  <c16:uniqueId val="{00000019-DE28-4D77-B66B-3D2AD47BEE2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{C2479D88-C6EA-4404-8E66-E4586C078D6C}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E28-4D77-B66B-3D2AD47BEE2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{DA67E5E1-B1BD-47E3-88FF-A8E681EC6966}</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E28-4D77-B66B-3D2AD47BEE2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{53D6240E-BD64-4334-B398-6071C234A517}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E28-4D77-B66B-3D2AD47BEE2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{A62DED87-9C66-4345-8A90-D339DC26BC1D}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E28-4D77-B66B-3D2AD47BEE2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{87635D43-A5EB-456E-94ED-1DCF8FFEF68B}</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E28-4D77-B66B-3D2AD47BEE25}"/>
                </c:ext>
              </c:extLst>
            </c:dLbl>
            <c:dLbl>
              <c:idx val="31"/>
              <c:tx>
                <c:strRef>
                  <c:f>Daten_Diagramme!$D$45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{21E96EFE-ED61-40FF-91BE-2EF8E92C8479}</c15:txfldGUID>
                      <c15:f>Daten_Diagramme!$D$45</c15:f>
                      <c15:dlblFieldTableCache>
                        <c:ptCount val="1"/>
                        <c:pt idx="0">
                          <c:v>2.3</c:v>
                        </c:pt>
                      </c15:dlblFieldTableCache>
                    </c15:dlblFTEntry>
                  </c15:dlblFieldTable>
                  <c15:showDataLabelsRange val="0"/>
                </c:ext>
                <c:ext xmlns:c16="http://schemas.microsoft.com/office/drawing/2014/chart" uri="{C3380CC4-5D6E-409C-BE32-E72D297353CC}">
                  <c16:uniqueId val="{0000001F-DE28-4D77-B66B-3D2AD47BEE2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1.7092269632597985</c:v>
                </c:pt>
                <c:pt idx="1">
                  <c:v>3.5143769968051117</c:v>
                </c:pt>
                <c:pt idx="2">
                  <c:v>0.12039489525644112</c:v>
                </c:pt>
                <c:pt idx="3">
                  <c:v>-0.79305701032470444</c:v>
                </c:pt>
                <c:pt idx="4">
                  <c:v>3.6756756756756759</c:v>
                </c:pt>
                <c:pt idx="5">
                  <c:v>-1.9069767441860466</c:v>
                </c:pt>
                <c:pt idx="6">
                  <c:v>-0.34293552812071332</c:v>
                </c:pt>
                <c:pt idx="7">
                  <c:v>2.0414201183431953</c:v>
                </c:pt>
                <c:pt idx="8">
                  <c:v>3.0356955930074321</c:v>
                </c:pt>
                <c:pt idx="9">
                  <c:v>1.0309278350515463</c:v>
                </c:pt>
                <c:pt idx="10">
                  <c:v>2.9527559055118111</c:v>
                </c:pt>
                <c:pt idx="11">
                  <c:v>1.5065913370998116</c:v>
                </c:pt>
                <c:pt idx="12">
                  <c:v>-1.1709601873536299</c:v>
                </c:pt>
                <c:pt idx="13">
                  <c:v>3.9933444259567388</c:v>
                </c:pt>
                <c:pt idx="14">
                  <c:v>12.863705972434916</c:v>
                </c:pt>
                <c:pt idx="15">
                  <c:v>-1.7605633802816902</c:v>
                </c:pt>
                <c:pt idx="16">
                  <c:v>1.6734509271822704</c:v>
                </c:pt>
                <c:pt idx="17">
                  <c:v>1.2628255722178374</c:v>
                </c:pt>
                <c:pt idx="18">
                  <c:v>0.59185606060606055</c:v>
                </c:pt>
                <c:pt idx="19">
                  <c:v>2.2779043280182232</c:v>
                </c:pt>
                <c:pt idx="20">
                  <c:v>3.0769230769230771</c:v>
                </c:pt>
                <c:pt idx="21">
                  <c:v>0</c:v>
                </c:pt>
                <c:pt idx="23">
                  <c:v>3.5143769968051117</c:v>
                </c:pt>
                <c:pt idx="24">
                  <c:v>0.14772087788407429</c:v>
                </c:pt>
                <c:pt idx="25">
                  <c:v>2.3384329009365366</c:v>
                </c:pt>
              </c:numCache>
            </c:numRef>
          </c:val>
          <c:extLst>
            <c:ext xmlns:c16="http://schemas.microsoft.com/office/drawing/2014/chart" uri="{C3380CC4-5D6E-409C-BE32-E72D297353CC}">
              <c16:uniqueId val="{00000020-DE28-4D77-B66B-3D2AD47BEE2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{F6C42DF5-FEA7-44E2-B8DE-90FA969F3F07}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E28-4D77-B66B-3D2AD47BEE2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{68D0C606-E097-419A-AEFA-BA6D29FB1974}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E28-4D77-B66B-3D2AD47BEE2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{03822EA3-2F96-4D61-90D0-DD747A26BBE6}</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E28-4D77-B66B-3D2AD47BEE2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{89916A26-569B-4FF9-921D-B5981C37CE42}</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E28-4D77-B66B-3D2AD47BEE2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{C94CAFE9-D734-447D-95F8-E91841701ECC}</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E28-4D77-B66B-3D2AD47BEE2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{38F3BDC7-24B5-441F-8752-81416353B6D8}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E28-4D77-B66B-3D2AD47BEE2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{475A75A0-CDCD-4E2B-8D80-756E5922A944}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E28-4D77-B66B-3D2AD47BEE2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{7147CA18-EDB6-46CD-80B5-D8267C60CDED}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E28-4D77-B66B-3D2AD47BEE2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{39E4BB57-68C3-4D1A-92C1-95D1003CE280}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E28-4D77-B66B-3D2AD47BEE2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{30558072-E398-4482-B919-0D728CA2D988}</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E28-4D77-B66B-3D2AD47BEE2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{0E197217-9CFB-48D1-89D2-D60572664ECB}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E28-4D77-B66B-3D2AD47BEE2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{2353138E-7983-430F-BEE3-30C8269CEC2D}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E28-4D77-B66B-3D2AD47BEE2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{EB5C156A-0AE9-477A-8213-15833C655E2D}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E28-4D77-B66B-3D2AD47BEE2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{9A579357-7B25-41D3-8A09-F6A673D7C908}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E28-4D77-B66B-3D2AD47BEE2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{6E909417-9CD8-481A-BD05-A752F1BF0090}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E28-4D77-B66B-3D2AD47BEE2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{C7A28862-9D0A-4934-8BFA-28DF7D3627B0}</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E28-4D77-B66B-3D2AD47BEE2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{6DB4199D-EF79-4BFC-A0D9-4FE1222B1A8C}</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E28-4D77-B66B-3D2AD47BEE2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{43E6EBCF-8812-4DF6-92D5-DBAA6B7F4AAA}</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E28-4D77-B66B-3D2AD47BEE2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{CD51CCB4-3437-4A4E-828F-5BCECC5C893E}</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E28-4D77-B66B-3D2AD47BEE2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{52D38E19-79B5-48E2-92D0-37ED66048F89}</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E28-4D77-B66B-3D2AD47BEE2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{73624AEF-0C98-449E-A528-A039318C40E5}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E28-4D77-B66B-3D2AD47BEE2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{795A3E7B-9E73-450E-B166-ECC49BDCAF57}</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E28-4D77-B66B-3D2AD47BEE2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{7E74DB0F-8330-424A-9BA1-7DA4B5B5EB4A}</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E28-4D77-B66B-3D2AD47BEE2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{BAEE886C-0138-4B30-8321-0157EB699C9A}</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E28-4D77-B66B-3D2AD47BEE2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{F76ABCF7-97BF-4EDC-800A-17187C08301D}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E28-4D77-B66B-3D2AD47BEE2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{0C2CAA6F-AB45-4B02-8218-61127C1AD744}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E28-4D77-B66B-3D2AD47BEE2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{2A61987E-AE4C-43BC-A9DD-46DE884A443F}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E28-4D77-B66B-3D2AD47BEE2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{5D6AEDF1-CA72-4A17-900D-7CC6E14CEC53}</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E28-4D77-B66B-3D2AD47BEE2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{EAF67F6C-E46B-46E8-9729-5A2661FA97B9}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E28-4D77-B66B-3D2AD47BEE2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{C00FA61C-5426-41DA-A145-6D51B12954F6}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E28-4D77-B66B-3D2AD47BEE2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{3C173B64-D570-413F-9946-ADFB1A39FDEA}</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E28-4D77-B66B-3D2AD47BEE2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{3F7BB887-B74D-477D-B5E4-E8FAD62F0A45}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E28-4D77-B66B-3D2AD47BEE2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E28-4D77-B66B-3D2AD47BEE2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E28-4D77-B66B-3D2AD47BEE2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{DCB35051-8735-43A8-8F10-D2B3F01E734D}</c15:txfldGUID>
                      <c15:f>Daten_Diagramme!$E$14</c15:f>
                      <c15:dlblFieldTableCache>
                        <c:ptCount val="1"/>
                        <c:pt idx="0">
                          <c:v>-0.2</c:v>
                        </c:pt>
                      </c15:dlblFieldTableCache>
                    </c15:dlblFTEntry>
                  </c15:dlblFieldTable>
                  <c15:showDataLabelsRange val="0"/>
                </c:ext>
                <c:ext xmlns:c16="http://schemas.microsoft.com/office/drawing/2014/chart" uri="{C3380CC4-5D6E-409C-BE32-E72D297353CC}">
                  <c16:uniqueId val="{00000000-B288-4FEF-B1F0-205C5C7E08DA}"/>
                </c:ext>
              </c:extLst>
            </c:dLbl>
            <c:dLbl>
              <c:idx val="1"/>
              <c:tx>
                <c:strRef>
                  <c:f>Daten_Diagramme!$E$15</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{4332C38B-75E1-4519-95EE-65751868F622}</c15:txfldGUID>
                      <c15:f>Daten_Diagramme!$E$15</c15:f>
                      <c15:dlblFieldTableCache>
                        <c:ptCount val="1"/>
                        <c:pt idx="0">
                          <c:v>9.8</c:v>
                        </c:pt>
                      </c15:dlblFieldTableCache>
                    </c15:dlblFTEntry>
                  </c15:dlblFieldTable>
                  <c15:showDataLabelsRange val="0"/>
                </c:ext>
                <c:ext xmlns:c16="http://schemas.microsoft.com/office/drawing/2014/chart" uri="{C3380CC4-5D6E-409C-BE32-E72D297353CC}">
                  <c16:uniqueId val="{00000001-B288-4FEF-B1F0-205C5C7E08DA}"/>
                </c:ext>
              </c:extLst>
            </c:dLbl>
            <c:dLbl>
              <c:idx val="2"/>
              <c:tx>
                <c:strRef>
                  <c:f>Daten_Diagramme!$E$16</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{65114417-31B1-4590-A0ED-7DED56E7DC65}</c15:txfldGUID>
                      <c15:f>Daten_Diagramme!$E$16</c15:f>
                      <c15:dlblFieldTableCache>
                        <c:ptCount val="1"/>
                        <c:pt idx="0">
                          <c:v>6.0</c:v>
                        </c:pt>
                      </c15:dlblFieldTableCache>
                    </c15:dlblFTEntry>
                  </c15:dlblFieldTable>
                  <c15:showDataLabelsRange val="0"/>
                </c:ext>
                <c:ext xmlns:c16="http://schemas.microsoft.com/office/drawing/2014/chart" uri="{C3380CC4-5D6E-409C-BE32-E72D297353CC}">
                  <c16:uniqueId val="{00000002-B288-4FEF-B1F0-205C5C7E08DA}"/>
                </c:ext>
              </c:extLst>
            </c:dLbl>
            <c:dLbl>
              <c:idx val="3"/>
              <c:tx>
                <c:strRef>
                  <c:f>Daten_Diagramme!$E$17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{D3772C2F-6FE1-493C-B04F-53C0FF5EEEB9}</c15:txfldGUID>
                      <c15:f>Daten_Diagramme!$E$17</c15:f>
                      <c15:dlblFieldTableCache>
                        <c:ptCount val="1"/>
                        <c:pt idx="0">
                          <c:v>1.0</c:v>
                        </c:pt>
                      </c15:dlblFieldTableCache>
                    </c15:dlblFTEntry>
                  </c15:dlblFieldTable>
                  <c15:showDataLabelsRange val="0"/>
                </c:ext>
                <c:ext xmlns:c16="http://schemas.microsoft.com/office/drawing/2014/chart" uri="{C3380CC4-5D6E-409C-BE32-E72D297353CC}">
                  <c16:uniqueId val="{00000003-B288-4FEF-B1F0-205C5C7E08DA}"/>
                </c:ext>
              </c:extLst>
            </c:dLbl>
            <c:dLbl>
              <c:idx val="4"/>
              <c:tx>
                <c:strRef>
                  <c:f>Daten_Diagramme!$E$18</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{D7DBD18D-B7C4-47DA-8089-BA751F0BCAE0}</c15:txfldGUID>
                      <c15:f>Daten_Diagramme!$E$18</c15:f>
                      <c15:dlblFieldTableCache>
                        <c:ptCount val="1"/>
                        <c:pt idx="0">
                          <c:v>5.0</c:v>
                        </c:pt>
                      </c15:dlblFieldTableCache>
                    </c15:dlblFTEntry>
                  </c15:dlblFieldTable>
                  <c15:showDataLabelsRange val="0"/>
                </c:ext>
                <c:ext xmlns:c16="http://schemas.microsoft.com/office/drawing/2014/chart" uri="{C3380CC4-5D6E-409C-BE32-E72D297353CC}">
                  <c16:uniqueId val="{00000004-B288-4FEF-B1F0-205C5C7E08DA}"/>
                </c:ext>
              </c:extLst>
            </c:dLbl>
            <c:dLbl>
              <c:idx val="5"/>
              <c:tx>
                <c:strRef>
                  <c:f>Daten_Diagramme!$E$19</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{FD7D8444-35C6-43FB-B97F-8BE832B54044}</c15:txfldGUID>
                      <c15:f>Daten_Diagramme!$E$19</c15:f>
                      <c15:dlblFieldTableCache>
                        <c:ptCount val="1"/>
                        <c:pt idx="0">
                          <c:v>-3.6</c:v>
                        </c:pt>
                      </c15:dlblFieldTableCache>
                    </c15:dlblFTEntry>
                  </c15:dlblFieldTable>
                  <c15:showDataLabelsRange val="0"/>
                </c:ext>
                <c:ext xmlns:c16="http://schemas.microsoft.com/office/drawing/2014/chart" uri="{C3380CC4-5D6E-409C-BE32-E72D297353CC}">
                  <c16:uniqueId val="{00000005-B288-4FEF-B1F0-205C5C7E08DA}"/>
                </c:ext>
              </c:extLst>
            </c:dLbl>
            <c:dLbl>
              <c:idx val="6"/>
              <c:tx>
                <c:strRef>
                  <c:f>Daten_Diagramme!$E$20</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{8F265085-8EBA-4826-A7FF-220C14919945}</c15:txfldGUID>
                      <c15:f>Daten_Diagramme!$E$20</c15:f>
                      <c15:dlblFieldTableCache>
                        <c:ptCount val="1"/>
                        <c:pt idx="0">
                          <c:v>-2.5</c:v>
                        </c:pt>
                      </c15:dlblFieldTableCache>
                    </c15:dlblFTEntry>
                  </c15:dlblFieldTable>
                  <c15:showDataLabelsRange val="0"/>
                </c:ext>
                <c:ext xmlns:c16="http://schemas.microsoft.com/office/drawing/2014/chart" uri="{C3380CC4-5D6E-409C-BE32-E72D297353CC}">
                  <c16:uniqueId val="{00000006-B288-4FEF-B1F0-205C5C7E08DA}"/>
                </c:ext>
              </c:extLst>
            </c:dLbl>
            <c:dLbl>
              <c:idx val="7"/>
              <c:tx>
                <c:strRef>
                  <c:f>Daten_Diagramme!$E$21</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{FDDF829D-96C4-4F16-887E-9B208DFDBE55}</c15:txfldGUID>
                      <c15:f>Daten_Diagramme!$E$21</c15:f>
                      <c15:dlblFieldTableCache>
                        <c:ptCount val="1"/>
                        <c:pt idx="0">
                          <c:v>3.5</c:v>
                        </c:pt>
                      </c15:dlblFieldTableCache>
                    </c15:dlblFTEntry>
                  </c15:dlblFieldTable>
                  <c15:showDataLabelsRange val="0"/>
                </c:ext>
                <c:ext xmlns:c16="http://schemas.microsoft.com/office/drawing/2014/chart" uri="{C3380CC4-5D6E-409C-BE32-E72D297353CC}">
                  <c16:uniqueId val="{00000007-B288-4FEF-B1F0-205C5C7E08DA}"/>
                </c:ext>
              </c:extLst>
            </c:dLbl>
            <c:dLbl>
              <c:idx val="8"/>
              <c:tx>
                <c:strRef>
                  <c:f>Daten_Diagramme!$E$22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{CDE55497-1DCC-4F86-BC9D-41E1CDFA4211}</c15:txfldGUID>
                      <c15:f>Daten_Diagramme!$E$22</c15:f>
                      <c15:dlblFieldTableCache>
                        <c:ptCount val="1"/>
                        <c:pt idx="0">
                          <c:v>-2.2</c:v>
                        </c:pt>
                      </c15:dlblFieldTableCache>
                    </c15:dlblFTEntry>
                  </c15:dlblFieldTable>
                  <c15:showDataLabelsRange val="0"/>
                </c:ext>
                <c:ext xmlns:c16="http://schemas.microsoft.com/office/drawing/2014/chart" uri="{C3380CC4-5D6E-409C-BE32-E72D297353CC}">
                  <c16:uniqueId val="{00000008-B288-4FEF-B1F0-205C5C7E08DA}"/>
                </c:ext>
              </c:extLst>
            </c:dLbl>
            <c:dLbl>
              <c:idx val="9"/>
              <c:tx>
                <c:strRef>
                  <c:f>Daten_Diagramme!$E$23</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{B1CA1E5E-66FC-444A-B714-23B801B90A83}</c15:txfldGUID>
                      <c15:f>Daten_Diagramme!$E$23</c15:f>
                      <c15:dlblFieldTableCache>
                        <c:ptCount val="1"/>
                        <c:pt idx="0">
                          <c:v>1.4</c:v>
                        </c:pt>
                      </c15:dlblFieldTableCache>
                    </c15:dlblFTEntry>
                  </c15:dlblFieldTable>
                  <c15:showDataLabelsRange val="0"/>
                </c:ext>
                <c:ext xmlns:c16="http://schemas.microsoft.com/office/drawing/2014/chart" uri="{C3380CC4-5D6E-409C-BE32-E72D297353CC}">
                  <c16:uniqueId val="{00000009-B288-4FEF-B1F0-205C5C7E08DA}"/>
                </c:ext>
              </c:extLst>
            </c:dLbl>
            <c:dLbl>
              <c:idx val="10"/>
              <c:tx>
                <c:strRef>
                  <c:f>Daten_Diagramme!$E$24</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{7C00E320-8227-46DF-9F1E-11E58370A689}</c15:txfldGUID>
                      <c15:f>Daten_Diagramme!$E$24</c15:f>
                      <c15:dlblFieldTableCache>
                        <c:ptCount val="1"/>
                        <c:pt idx="0">
                          <c:v>-4.2</c:v>
                        </c:pt>
                      </c15:dlblFieldTableCache>
                    </c15:dlblFTEntry>
                  </c15:dlblFieldTable>
                  <c15:showDataLabelsRange val="0"/>
                </c:ext>
                <c:ext xmlns:c16="http://schemas.microsoft.com/office/drawing/2014/chart" uri="{C3380CC4-5D6E-409C-BE32-E72D297353CC}">
                  <c16:uniqueId val="{0000000A-B288-4FEF-B1F0-205C5C7E08DA}"/>
                </c:ext>
              </c:extLst>
            </c:dLbl>
            <c:dLbl>
              <c:idx val="11"/>
              <c:tx>
                <c:strRef>
                  <c:f>Daten_Diagramme!$E$25</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{6954BE45-CAF2-4A46-9F43-5C7E377E8EBA}</c15:txfldGUID>
                      <c15:f>Daten_Diagramme!$E$25</c15:f>
                      <c15:dlblFieldTableCache>
                        <c:ptCount val="1"/>
                        <c:pt idx="0">
                          <c:v>-5.3</c:v>
                        </c:pt>
                      </c15:dlblFieldTableCache>
                    </c15:dlblFTEntry>
                  </c15:dlblFieldTable>
                  <c15:showDataLabelsRange val="0"/>
                </c:ext>
                <c:ext xmlns:c16="http://schemas.microsoft.com/office/drawing/2014/chart" uri="{C3380CC4-5D6E-409C-BE32-E72D297353CC}">
                  <c16:uniqueId val="{0000000B-B288-4FEF-B1F0-205C5C7E08DA}"/>
                </c:ext>
              </c:extLst>
            </c:dLbl>
            <c:dLbl>
              <c:idx val="12"/>
              <c:tx>
                <c:strRef>
                  <c:f>Daten_Diagramme!$E$26</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{15443BE6-B6A2-47E7-9CD8-5952E6DA05C1}</c15:txfldGUID>
                      <c15:f>Daten_Diagramme!$E$26</c15:f>
                      <c15:dlblFieldTableCache>
                        <c:ptCount val="1"/>
                        <c:pt idx="0">
                          <c:v>6.7</c:v>
                        </c:pt>
                      </c15:dlblFieldTableCache>
                    </c15:dlblFTEntry>
                  </c15:dlblFieldTable>
                  <c15:showDataLabelsRange val="0"/>
                </c:ext>
                <c:ext xmlns:c16="http://schemas.microsoft.com/office/drawing/2014/chart" uri="{C3380CC4-5D6E-409C-BE32-E72D297353CC}">
                  <c16:uniqueId val="{0000000C-B288-4FEF-B1F0-205C5C7E08DA}"/>
                </c:ext>
              </c:extLst>
            </c:dLbl>
            <c:dLbl>
              <c:idx val="13"/>
              <c:tx>
                <c:strRef>
                  <c:f>Daten_Diagramme!$E$27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{79518B95-F857-420C-A40B-D28014D419E1}</c15:txfldGUID>
                      <c15:f>Daten_Diagramme!$E$27</c15:f>
                      <c15:dlblFieldTableCache>
                        <c:ptCount val="1"/>
                        <c:pt idx="0">
                          <c:v>-0.8</c:v>
                        </c:pt>
                      </c15:dlblFieldTableCache>
                    </c15:dlblFTEntry>
                  </c15:dlblFieldTable>
                  <c15:showDataLabelsRange val="0"/>
                </c:ext>
                <c:ext xmlns:c16="http://schemas.microsoft.com/office/drawing/2014/chart" uri="{C3380CC4-5D6E-409C-BE32-E72D297353CC}">
                  <c16:uniqueId val="{0000000D-B288-4FEF-B1F0-205C5C7E08DA}"/>
                </c:ext>
              </c:extLst>
            </c:dLbl>
            <c:dLbl>
              <c:idx val="14"/>
              <c:tx>
                <c:strRef>
                  <c:f>Daten_Diagramme!$E$28</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{673627FD-93D6-4F1E-AD28-1D8DF5D24563}</c15:txfldGUID>
                      <c15:f>Daten_Diagramme!$E$28</c15:f>
                      <c15:dlblFieldTableCache>
                        <c:ptCount val="1"/>
                        <c:pt idx="0">
                          <c:v>3.1</c:v>
                        </c:pt>
                      </c15:dlblFieldTableCache>
                    </c15:dlblFTEntry>
                  </c15:dlblFieldTable>
                  <c15:showDataLabelsRange val="0"/>
                </c:ext>
                <c:ext xmlns:c16="http://schemas.microsoft.com/office/drawing/2014/chart" uri="{C3380CC4-5D6E-409C-BE32-E72D297353CC}">
                  <c16:uniqueId val="{0000000E-B288-4FEF-B1F0-205C5C7E08DA}"/>
                </c:ext>
              </c:extLst>
            </c:dLbl>
            <c:dLbl>
              <c:idx val="15"/>
              <c:tx>
                <c:strRef>
                  <c:f>Daten_Diagramme!$E$29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{1949520C-DF6B-4094-821E-72F299958C89}</c15:txfldGUID>
                      <c15:f>Daten_Diagramme!$E$29</c15:f>
                      <c15:dlblFieldTableCache>
                        <c:ptCount val="1"/>
                        <c:pt idx="0">
                          <c:v>2.0</c:v>
                        </c:pt>
                      </c15:dlblFieldTableCache>
                    </c15:dlblFTEntry>
                  </c15:dlblFieldTable>
                  <c15:showDataLabelsRange val="0"/>
                </c:ext>
                <c:ext xmlns:c16="http://schemas.microsoft.com/office/drawing/2014/chart" uri="{C3380CC4-5D6E-409C-BE32-E72D297353CC}">
                  <c16:uniqueId val="{0000000F-B288-4FEF-B1F0-205C5C7E08DA}"/>
                </c:ext>
              </c:extLst>
            </c:dLbl>
            <c:dLbl>
              <c:idx val="16"/>
              <c:tx>
                <c:strRef>
                  <c:f>Daten_Diagramme!$E$30</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{A83B76A7-E371-43BF-BCE7-56ED70C8DD50}</c15:txfldGUID>
                      <c15:f>Daten_Diagramme!$E$30</c15:f>
                      <c15:dlblFieldTableCache>
                        <c:ptCount val="1"/>
                        <c:pt idx="0">
                          <c:v>-3.0</c:v>
                        </c:pt>
                      </c15:dlblFieldTableCache>
                    </c15:dlblFTEntry>
                  </c15:dlblFieldTable>
                  <c15:showDataLabelsRange val="0"/>
                </c:ext>
                <c:ext xmlns:c16="http://schemas.microsoft.com/office/drawing/2014/chart" uri="{C3380CC4-5D6E-409C-BE32-E72D297353CC}">
                  <c16:uniqueId val="{00000010-B288-4FEF-B1F0-205C5C7E08DA}"/>
                </c:ext>
              </c:extLst>
            </c:dLbl>
            <c:dLbl>
              <c:idx val="17"/>
              <c:tx>
                <c:strRef>
                  <c:f>Daten_Diagramme!$E$31</c:f>
                  <c:strCache>
                    <c:ptCount val="1"/>
                    <c:pt idx="0">
                      <c:v>16.3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{12CDCD2F-CC66-464E-8113-2374B7E5F1E4}</c15:txfldGUID>
                      <c15:f>Daten_Diagramme!$E$31</c15:f>
                      <c15:dlblFieldTableCache>
                        <c:ptCount val="1"/>
                        <c:pt idx="0">
                          <c:v>16.3</c:v>
                        </c:pt>
                      </c15:dlblFieldTableCache>
                    </c15:dlblFTEntry>
                  </c15:dlblFieldTable>
                  <c15:showDataLabelsRange val="0"/>
                </c:ext>
                <c:ext xmlns:c16="http://schemas.microsoft.com/office/drawing/2014/chart" uri="{C3380CC4-5D6E-409C-BE32-E72D297353CC}">
                  <c16:uniqueId val="{00000011-B288-4FEF-B1F0-205C5C7E08DA}"/>
                </c:ext>
              </c:extLst>
            </c:dLbl>
            <c:dLbl>
              <c:idx val="18"/>
              <c:tx>
                <c:strRef>
                  <c:f>Daten_Diagramme!$E$32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{97FD5B86-79B9-4A95-9501-06016F7275D1}</c15:txfldGUID>
                      <c15:f>Daten_Diagramme!$E$32</c15:f>
                      <c15:dlblFieldTableCache>
                        <c:ptCount val="1"/>
                        <c:pt idx="0">
                          <c:v>1.0</c:v>
                        </c:pt>
                      </c15:dlblFieldTableCache>
                    </c15:dlblFTEntry>
                  </c15:dlblFieldTable>
                  <c15:showDataLabelsRange val="0"/>
                </c:ext>
                <c:ext xmlns:c16="http://schemas.microsoft.com/office/drawing/2014/chart" uri="{C3380CC4-5D6E-409C-BE32-E72D297353CC}">
                  <c16:uniqueId val="{00000012-B288-4FEF-B1F0-205C5C7E08DA}"/>
                </c:ext>
              </c:extLst>
            </c:dLbl>
            <c:dLbl>
              <c:idx val="19"/>
              <c:tx>
                <c:strRef>
                  <c:f>Daten_Diagramme!$E$33</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{717B9C1C-5176-4C5F-ADA0-27B28373CEE3}</c15:txfldGUID>
                      <c15:f>Daten_Diagramme!$E$33</c15:f>
                      <c15:dlblFieldTableCache>
                        <c:ptCount val="1"/>
                        <c:pt idx="0">
                          <c:v>-6.6</c:v>
                        </c:pt>
                      </c15:dlblFieldTableCache>
                    </c15:dlblFTEntry>
                  </c15:dlblFieldTable>
                  <c15:showDataLabelsRange val="0"/>
                </c:ext>
                <c:ext xmlns:c16="http://schemas.microsoft.com/office/drawing/2014/chart" uri="{C3380CC4-5D6E-409C-BE32-E72D297353CC}">
                  <c16:uniqueId val="{00000013-B288-4FEF-B1F0-205C5C7E08DA}"/>
                </c:ext>
              </c:extLst>
            </c:dLbl>
            <c:dLbl>
              <c:idx val="20"/>
              <c:tx>
                <c:strRef>
                  <c:f>Daten_Diagramme!$E$34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{B17BC127-BE1F-4857-8E80-FB9CE6CF985D}</c15:txfldGUID>
                      <c15:f>Daten_Diagramme!$E$34</c15:f>
                      <c15:dlblFieldTableCache>
                        <c:ptCount val="1"/>
                        <c:pt idx="0">
                          <c:v>2.0</c:v>
                        </c:pt>
                      </c15:dlblFieldTableCache>
                    </c15:dlblFTEntry>
                  </c15:dlblFieldTable>
                  <c15:showDataLabelsRange val="0"/>
                </c:ext>
                <c:ext xmlns:c16="http://schemas.microsoft.com/office/drawing/2014/chart" uri="{C3380CC4-5D6E-409C-BE32-E72D297353CC}">
                  <c16:uniqueId val="{00000014-B288-4FEF-B1F0-205C5C7E08DA}"/>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{79C88B4B-1A07-47E6-AAA6-7E24FA9FEC21}</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B288-4FEF-B1F0-205C5C7E08DA}"/>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{B1159A90-494A-4500-8CF7-FC02CF52EE71}</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288-4FEF-B1F0-205C5C7E08DA}"/>
                </c:ext>
              </c:extLst>
            </c:dLbl>
            <c:dLbl>
              <c:idx val="23"/>
              <c:tx>
                <c:strRef>
                  <c:f>Daten_Diagramme!$E$37</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{045C4AE2-181A-4D0C-8E10-1B384EE89784}</c15:txfldGUID>
                      <c15:f>Daten_Diagramme!$E$37</c15:f>
                      <c15:dlblFieldTableCache>
                        <c:ptCount val="1"/>
                        <c:pt idx="0">
                          <c:v>9.8</c:v>
                        </c:pt>
                      </c15:dlblFieldTableCache>
                    </c15:dlblFTEntry>
                  </c15:dlblFieldTable>
                  <c15:showDataLabelsRange val="0"/>
                </c:ext>
                <c:ext xmlns:c16="http://schemas.microsoft.com/office/drawing/2014/chart" uri="{C3380CC4-5D6E-409C-BE32-E72D297353CC}">
                  <c16:uniqueId val="{00000017-B288-4FEF-B1F0-205C5C7E08DA}"/>
                </c:ext>
              </c:extLst>
            </c:dLbl>
            <c:dLbl>
              <c:idx val="24"/>
              <c:tx>
                <c:strRef>
                  <c:f>Daten_Diagramme!$E$38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{92D73F2F-2BA5-4B25-B09F-5F5352CFC767}</c15:txfldGUID>
                      <c15:f>Daten_Diagramme!$E$38</c15:f>
                      <c15:dlblFieldTableCache>
                        <c:ptCount val="1"/>
                        <c:pt idx="0">
                          <c:v>1.9</c:v>
                        </c:pt>
                      </c15:dlblFieldTableCache>
                    </c15:dlblFTEntry>
                  </c15:dlblFieldTable>
                  <c15:showDataLabelsRange val="0"/>
                </c:ext>
                <c:ext xmlns:c16="http://schemas.microsoft.com/office/drawing/2014/chart" uri="{C3380CC4-5D6E-409C-BE32-E72D297353CC}">
                  <c16:uniqueId val="{00000018-B288-4FEF-B1F0-205C5C7E08DA}"/>
                </c:ext>
              </c:extLst>
            </c:dLbl>
            <c:dLbl>
              <c:idx val="25"/>
              <c:tx>
                <c:strRef>
                  <c:f>Daten_Diagramme!$E$39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{29FD3EB7-BFCF-43E1-9EC4-16C1D262A170}</c15:txfldGUID>
                      <c15:f>Daten_Diagramme!$E$39</c15:f>
                      <c15:dlblFieldTableCache>
                        <c:ptCount val="1"/>
                        <c:pt idx="0">
                          <c:v>-0.7</c:v>
                        </c:pt>
                      </c15:dlblFieldTableCache>
                    </c15:dlblFTEntry>
                  </c15:dlblFieldTable>
                  <c15:showDataLabelsRange val="0"/>
                </c:ext>
                <c:ext xmlns:c16="http://schemas.microsoft.com/office/drawing/2014/chart" uri="{C3380CC4-5D6E-409C-BE32-E72D297353CC}">
                  <c16:uniqueId val="{00000019-B288-4FEF-B1F0-205C5C7E08DA}"/>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{5AB0E5F1-7842-4367-A5B8-E845810F9928}</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288-4FEF-B1F0-205C5C7E08DA}"/>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{A5018474-75A8-4DA5-ADCC-2D3D83BC046C}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288-4FEF-B1F0-205C5C7E08DA}"/>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{249EDDCF-DB8F-4418-8979-C78C66743848}</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288-4FEF-B1F0-205C5C7E08DA}"/>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{C0FA7225-3206-4566-A33F-562AF7B5A9DA}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288-4FEF-B1F0-205C5C7E08DA}"/>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{C89F5A88-AD59-4AE9-B06C-E53805E1FDB8}</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288-4FEF-B1F0-205C5C7E08DA}"/>
                </c:ext>
              </c:extLst>
            </c:dLbl>
            <c:dLbl>
              <c:idx val="31"/>
              <c:tx>
                <c:strRef>
                  <c:f>Daten_Diagramme!$E$45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{8B35728C-DA17-46FC-9981-69B2E71A2E34}</c15:txfldGUID>
                      <c15:f>Daten_Diagramme!$E$45</c15:f>
                      <c15:dlblFieldTableCache>
                        <c:ptCount val="1"/>
                        <c:pt idx="0">
                          <c:v>-0.7</c:v>
                        </c:pt>
                      </c15:dlblFieldTableCache>
                    </c15:dlblFTEntry>
                  </c15:dlblFieldTable>
                  <c15:showDataLabelsRange val="0"/>
                </c:ext>
                <c:ext xmlns:c16="http://schemas.microsoft.com/office/drawing/2014/chart" uri="{C3380CC4-5D6E-409C-BE32-E72D297353CC}">
                  <c16:uniqueId val="{0000001F-B288-4FEF-B1F0-205C5C7E08D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-0.22465026039007455</c:v>
                </c:pt>
                <c:pt idx="1">
                  <c:v>9.7560975609756095</c:v>
                </c:pt>
                <c:pt idx="2">
                  <c:v>6</c:v>
                </c:pt>
                <c:pt idx="3">
                  <c:v>0.98280098280098283</c:v>
                </c:pt>
                <c:pt idx="4">
                  <c:v>5.0480769230769234</c:v>
                </c:pt>
                <c:pt idx="5">
                  <c:v>-3.5971223021582732</c:v>
                </c:pt>
                <c:pt idx="6">
                  <c:v>-2.5</c:v>
                </c:pt>
                <c:pt idx="7">
                  <c:v>3.4574468085106385</c:v>
                </c:pt>
                <c:pt idx="8">
                  <c:v>-2.179176755447942</c:v>
                </c:pt>
                <c:pt idx="9">
                  <c:v>1.421188630490956</c:v>
                </c:pt>
                <c:pt idx="10">
                  <c:v>-4.2293906810035846</c:v>
                </c:pt>
                <c:pt idx="11">
                  <c:v>-5.3030303030303028</c:v>
                </c:pt>
                <c:pt idx="12">
                  <c:v>6.666666666666667</c:v>
                </c:pt>
                <c:pt idx="13">
                  <c:v>-0.79365079365079361</c:v>
                </c:pt>
                <c:pt idx="14">
                  <c:v>3.1390134529147984</c:v>
                </c:pt>
                <c:pt idx="15">
                  <c:v>2</c:v>
                </c:pt>
                <c:pt idx="16">
                  <c:v>-3.0395136778115504</c:v>
                </c:pt>
                <c:pt idx="17">
                  <c:v>16.326530612244898</c:v>
                </c:pt>
                <c:pt idx="18">
                  <c:v>0.95389507154213038</c:v>
                </c:pt>
                <c:pt idx="19">
                  <c:v>-6.5637065637065639</c:v>
                </c:pt>
                <c:pt idx="20">
                  <c:v>2.0372010628875112</c:v>
                </c:pt>
                <c:pt idx="21">
                  <c:v>0</c:v>
                </c:pt>
                <c:pt idx="23">
                  <c:v>9.7560975609756095</c:v>
                </c:pt>
                <c:pt idx="24">
                  <c:v>1.935483870967742</c:v>
                </c:pt>
                <c:pt idx="25">
                  <c:v>-0.68801897983392646</c:v>
                </c:pt>
              </c:numCache>
            </c:numRef>
          </c:val>
          <c:extLst>
            <c:ext xmlns:c16="http://schemas.microsoft.com/office/drawing/2014/chart" uri="{C3380CC4-5D6E-409C-BE32-E72D297353CC}">
              <c16:uniqueId val="{00000020-B288-4FEF-B1F0-205C5C7E08DA}"/>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{6913BF5C-EA24-4282-B0D8-9BC19C0AC02C}</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288-4FEF-B1F0-205C5C7E08DA}"/>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{1DB4E3A9-774A-4CE6-8B50-3A417A97CAF7}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288-4FEF-B1F0-205C5C7E08DA}"/>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{518AC43E-6AE3-44B4-8165-985469F9FCB1}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288-4FEF-B1F0-205C5C7E08DA}"/>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{7DBC0515-FF60-48D5-800D-723565DE3379}</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288-4FEF-B1F0-205C5C7E08DA}"/>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{1F54BD95-1865-4A5B-B5B8-22486DBA8ED0}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288-4FEF-B1F0-205C5C7E08DA}"/>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{0CABCB0F-B356-4881-A846-60A3F715BAC6}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288-4FEF-B1F0-205C5C7E08DA}"/>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{37BBE73F-4DCB-4744-B19F-284B745159DB}</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288-4FEF-B1F0-205C5C7E08DA}"/>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{50F9E811-0F87-4F91-9264-9E9A559D2C40}</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288-4FEF-B1F0-205C5C7E08DA}"/>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{7DB03D6F-7DBB-41DA-9263-8E6D2A685186}</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288-4FEF-B1F0-205C5C7E08DA}"/>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{9307B9B3-323B-42FD-802F-49E43D83D83E}</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288-4FEF-B1F0-205C5C7E08DA}"/>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{9D3AE9CE-5748-4440-AF87-2D2EEE290DB6}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288-4FEF-B1F0-205C5C7E08DA}"/>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{97E84F65-EC1A-41C3-9935-4D62ED702544}</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288-4FEF-B1F0-205C5C7E08DA}"/>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{C3B4C466-78EF-47A7-99E8-EA900E1A8D50}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288-4FEF-B1F0-205C5C7E08DA}"/>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{2369003A-9E4C-4A6B-A558-1E5963B9B03B}</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288-4FEF-B1F0-205C5C7E08DA}"/>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{DA4829BF-D46C-4C9A-A182-A75E3A0DD841}</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288-4FEF-B1F0-205C5C7E08DA}"/>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{72618243-B0F7-4922-B8E6-11C72D6B8547}</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288-4FEF-B1F0-205C5C7E08DA}"/>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{09DE9798-0CF5-4AE2-A2BB-0693C7368D8E}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288-4FEF-B1F0-205C5C7E08DA}"/>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{A5ACB9E0-2E37-41EC-B77A-51408561BE3F}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288-4FEF-B1F0-205C5C7E08DA}"/>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{A971ADB0-9993-4411-A46F-DAA1FBBC72E8}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288-4FEF-B1F0-205C5C7E08DA}"/>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{65C00341-2A44-4E9B-BFF5-534C89D73837}</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288-4FEF-B1F0-205C5C7E08DA}"/>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{FB75E5EE-8BA9-4BEC-95D4-1D9E68408ED2}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288-4FEF-B1F0-205C5C7E08DA}"/>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{EC04548B-AF95-4DC7-BA0D-F15B2AF98013}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288-4FEF-B1F0-205C5C7E08DA}"/>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{823AA4A2-854D-42F8-87BD-799F73DC96DB}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288-4FEF-B1F0-205C5C7E08DA}"/>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{93EA59DE-4B73-4A77-81CB-5AE4515B6B4F}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288-4FEF-B1F0-205C5C7E08DA}"/>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{4DDAAB55-78CC-4474-9B31-03A077A16431}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288-4FEF-B1F0-205C5C7E08DA}"/>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{692580F7-F82F-4487-86E0-F1905C124833}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288-4FEF-B1F0-205C5C7E08DA}"/>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{ECCF7D2C-BCE2-4B5A-B7EE-32A713B28212}</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288-4FEF-B1F0-205C5C7E08DA}"/>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{75185A64-7C0D-40A9-8B6C-F9901E0FB4B4}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288-4FEF-B1F0-205C5C7E08DA}"/>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{3689B5C0-9317-41F5-920E-61F7B7202DBF}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288-4FEF-B1F0-205C5C7E08DA}"/>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{73FCB103-6DEB-4790-BB5A-BC19CA67BB8E}</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288-4FEF-B1F0-205C5C7E08DA}"/>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{3B61A340-D5E4-4806-8DB9-CBDA5EF14644}</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288-4FEF-B1F0-205C5C7E08DA}"/>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{C2AD9F34-3681-4446-9E6F-AD275516FE11}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288-4FEF-B1F0-205C5C7E08D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288-4FEF-B1F0-205C5C7E08DA}"/>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288-4FEF-B1F0-205C5C7E08DA}"/>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{510FBE5E-C907-47B1-A13A-81D2819B7F7D}</c15:txfldGUID>
                      <c15:f>Diagramm!$I$46</c15:f>
                      <c15:dlblFieldTableCache>
                        <c:ptCount val="1"/>
                      </c15:dlblFieldTableCache>
                    </c15:dlblFTEntry>
                  </c15:dlblFieldTable>
                  <c15:showDataLabelsRange val="0"/>
                </c:ext>
                <c:ext xmlns:c16="http://schemas.microsoft.com/office/drawing/2014/chart" uri="{C3380CC4-5D6E-409C-BE32-E72D297353CC}">
                  <c16:uniqueId val="{00000000-EEE5-4C07-9C47-D027CDFB815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{0D645AC1-087A-4261-ABCC-BDDF99E73D9F}</c15:txfldGUID>
                      <c15:f>Diagramm!$I$47</c15:f>
                      <c15:dlblFieldTableCache>
                        <c:ptCount val="1"/>
                      </c15:dlblFieldTableCache>
                    </c15:dlblFTEntry>
                  </c15:dlblFieldTable>
                  <c15:showDataLabelsRange val="0"/>
                </c:ext>
                <c:ext xmlns:c16="http://schemas.microsoft.com/office/drawing/2014/chart" uri="{C3380CC4-5D6E-409C-BE32-E72D297353CC}">
                  <c16:uniqueId val="{00000001-EEE5-4C07-9C47-D027CDFB815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{C0EFCFCC-50F0-4B7A-8550-31B8DB4F89B7}</c15:txfldGUID>
                      <c15:f>Diagramm!$I$48</c15:f>
                      <c15:dlblFieldTableCache>
                        <c:ptCount val="1"/>
                      </c15:dlblFieldTableCache>
                    </c15:dlblFTEntry>
                  </c15:dlblFieldTable>
                  <c15:showDataLabelsRange val="0"/>
                </c:ext>
                <c:ext xmlns:c16="http://schemas.microsoft.com/office/drawing/2014/chart" uri="{C3380CC4-5D6E-409C-BE32-E72D297353CC}">
                  <c16:uniqueId val="{00000002-EEE5-4C07-9C47-D027CDFB815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{ACFC7B21-346E-45C5-AC65-88C6AE1685B7}</c15:txfldGUID>
                      <c15:f>Diagramm!$I$49</c15:f>
                      <c15:dlblFieldTableCache>
                        <c:ptCount val="1"/>
                      </c15:dlblFieldTableCache>
                    </c15:dlblFTEntry>
                  </c15:dlblFieldTable>
                  <c15:showDataLabelsRange val="0"/>
                </c:ext>
                <c:ext xmlns:c16="http://schemas.microsoft.com/office/drawing/2014/chart" uri="{C3380CC4-5D6E-409C-BE32-E72D297353CC}">
                  <c16:uniqueId val="{00000003-EEE5-4C07-9C47-D027CDFB815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{594DF44F-D74C-4FB7-A4D8-865B01405761}</c15:txfldGUID>
                      <c15:f>Diagramm!$I$50</c15:f>
                      <c15:dlblFieldTableCache>
                        <c:ptCount val="1"/>
                      </c15:dlblFieldTableCache>
                    </c15:dlblFTEntry>
                  </c15:dlblFieldTable>
                  <c15:showDataLabelsRange val="0"/>
                </c:ext>
                <c:ext xmlns:c16="http://schemas.microsoft.com/office/drawing/2014/chart" uri="{C3380CC4-5D6E-409C-BE32-E72D297353CC}">
                  <c16:uniqueId val="{00000004-EEE5-4C07-9C47-D027CDFB815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{43BFFC1F-3DEC-4140-8B0E-F6DBB30C0F8E}</c15:txfldGUID>
                      <c15:f>Diagramm!$I$51</c15:f>
                      <c15:dlblFieldTableCache>
                        <c:ptCount val="1"/>
                      </c15:dlblFieldTableCache>
                    </c15:dlblFTEntry>
                  </c15:dlblFieldTable>
                  <c15:showDataLabelsRange val="0"/>
                </c:ext>
                <c:ext xmlns:c16="http://schemas.microsoft.com/office/drawing/2014/chart" uri="{C3380CC4-5D6E-409C-BE32-E72D297353CC}">
                  <c16:uniqueId val="{00000005-EEE5-4C07-9C47-D027CDFB815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{2D1C6161-532A-45CB-A19C-2B81581F007A}</c15:txfldGUID>
                      <c15:f>Diagramm!$I$52</c15:f>
                      <c15:dlblFieldTableCache>
                        <c:ptCount val="1"/>
                      </c15:dlblFieldTableCache>
                    </c15:dlblFTEntry>
                  </c15:dlblFieldTable>
                  <c15:showDataLabelsRange val="0"/>
                </c:ext>
                <c:ext xmlns:c16="http://schemas.microsoft.com/office/drawing/2014/chart" uri="{C3380CC4-5D6E-409C-BE32-E72D297353CC}">
                  <c16:uniqueId val="{00000006-EEE5-4C07-9C47-D027CDFB815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{359C4320-F615-40AF-8D23-B61434540EAC}</c15:txfldGUID>
                      <c15:f>Diagramm!$I$53</c15:f>
                      <c15:dlblFieldTableCache>
                        <c:ptCount val="1"/>
                      </c15:dlblFieldTableCache>
                    </c15:dlblFTEntry>
                  </c15:dlblFieldTable>
                  <c15:showDataLabelsRange val="0"/>
                </c:ext>
                <c:ext xmlns:c16="http://schemas.microsoft.com/office/drawing/2014/chart" uri="{C3380CC4-5D6E-409C-BE32-E72D297353CC}">
                  <c16:uniqueId val="{00000007-EEE5-4C07-9C47-D027CDFB815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{FB79734E-91CD-4237-A650-C9E321FE26CD}</c15:txfldGUID>
                      <c15:f>Diagramm!$I$54</c15:f>
                      <c15:dlblFieldTableCache>
                        <c:ptCount val="1"/>
                      </c15:dlblFieldTableCache>
                    </c15:dlblFTEntry>
                  </c15:dlblFieldTable>
                  <c15:showDataLabelsRange val="0"/>
                </c:ext>
                <c:ext xmlns:c16="http://schemas.microsoft.com/office/drawing/2014/chart" uri="{C3380CC4-5D6E-409C-BE32-E72D297353CC}">
                  <c16:uniqueId val="{00000008-EEE5-4C07-9C47-D027CDFB815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{6C65C5C9-1EF0-43E8-B3FE-12C13ABC24F1}</c15:txfldGUID>
                      <c15:f>Diagramm!$I$55</c15:f>
                      <c15:dlblFieldTableCache>
                        <c:ptCount val="1"/>
                      </c15:dlblFieldTableCache>
                    </c15:dlblFTEntry>
                  </c15:dlblFieldTable>
                  <c15:showDataLabelsRange val="0"/>
                </c:ext>
                <c:ext xmlns:c16="http://schemas.microsoft.com/office/drawing/2014/chart" uri="{C3380CC4-5D6E-409C-BE32-E72D297353CC}">
                  <c16:uniqueId val="{00000009-EEE5-4C07-9C47-D027CDFB815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{F0632C1F-6FB2-42EA-BBE3-3A8EB3E3D0A1}</c15:txfldGUID>
                      <c15:f>Diagramm!$I$56</c15:f>
                      <c15:dlblFieldTableCache>
                        <c:ptCount val="1"/>
                      </c15:dlblFieldTableCache>
                    </c15:dlblFTEntry>
                  </c15:dlblFieldTable>
                  <c15:showDataLabelsRange val="0"/>
                </c:ext>
                <c:ext xmlns:c16="http://schemas.microsoft.com/office/drawing/2014/chart" uri="{C3380CC4-5D6E-409C-BE32-E72D297353CC}">
                  <c16:uniqueId val="{0000000A-EEE5-4C07-9C47-D027CDFB815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{3ABA8728-CE86-4877-BCDA-CFE8ACC720AE}</c15:txfldGUID>
                      <c15:f>Diagramm!$I$57</c15:f>
                      <c15:dlblFieldTableCache>
                        <c:ptCount val="1"/>
                      </c15:dlblFieldTableCache>
                    </c15:dlblFTEntry>
                  </c15:dlblFieldTable>
                  <c15:showDataLabelsRange val="0"/>
                </c:ext>
                <c:ext xmlns:c16="http://schemas.microsoft.com/office/drawing/2014/chart" uri="{C3380CC4-5D6E-409C-BE32-E72D297353CC}">
                  <c16:uniqueId val="{0000000B-EEE5-4C07-9C47-D027CDFB815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{E834B208-19AC-4D06-B23B-D4585F357A2F}</c15:txfldGUID>
                      <c15:f>Diagramm!$I$58</c15:f>
                      <c15:dlblFieldTableCache>
                        <c:ptCount val="1"/>
                      </c15:dlblFieldTableCache>
                    </c15:dlblFTEntry>
                  </c15:dlblFieldTable>
                  <c15:showDataLabelsRange val="0"/>
                </c:ext>
                <c:ext xmlns:c16="http://schemas.microsoft.com/office/drawing/2014/chart" uri="{C3380CC4-5D6E-409C-BE32-E72D297353CC}">
                  <c16:uniqueId val="{0000000C-EEE5-4C07-9C47-D027CDFB815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{044CEB3B-D906-474C-87CD-A97C0DC8C696}</c15:txfldGUID>
                      <c15:f>Diagramm!$I$59</c15:f>
                      <c15:dlblFieldTableCache>
                        <c:ptCount val="1"/>
                      </c15:dlblFieldTableCache>
                    </c15:dlblFTEntry>
                  </c15:dlblFieldTable>
                  <c15:showDataLabelsRange val="0"/>
                </c:ext>
                <c:ext xmlns:c16="http://schemas.microsoft.com/office/drawing/2014/chart" uri="{C3380CC4-5D6E-409C-BE32-E72D297353CC}">
                  <c16:uniqueId val="{0000000D-EEE5-4C07-9C47-D027CDFB815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{E0DB7544-F12B-4066-B854-9F92B97A5025}</c15:txfldGUID>
                      <c15:f>Diagramm!$I$60</c15:f>
                      <c15:dlblFieldTableCache>
                        <c:ptCount val="1"/>
                      </c15:dlblFieldTableCache>
                    </c15:dlblFTEntry>
                  </c15:dlblFieldTable>
                  <c15:showDataLabelsRange val="0"/>
                </c:ext>
                <c:ext xmlns:c16="http://schemas.microsoft.com/office/drawing/2014/chart" uri="{C3380CC4-5D6E-409C-BE32-E72D297353CC}">
                  <c16:uniqueId val="{0000000E-EEE5-4C07-9C47-D027CDFB815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{AEDAF270-88B7-488E-B11F-47C4BD1EE012}</c15:txfldGUID>
                      <c15:f>Diagramm!$I$61</c15:f>
                      <c15:dlblFieldTableCache>
                        <c:ptCount val="1"/>
                      </c15:dlblFieldTableCache>
                    </c15:dlblFTEntry>
                  </c15:dlblFieldTable>
                  <c15:showDataLabelsRange val="0"/>
                </c:ext>
                <c:ext xmlns:c16="http://schemas.microsoft.com/office/drawing/2014/chart" uri="{C3380CC4-5D6E-409C-BE32-E72D297353CC}">
                  <c16:uniqueId val="{0000000F-EEE5-4C07-9C47-D027CDFB815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{7E9EA9F6-E416-4CB2-953F-230436F40761}</c15:txfldGUID>
                      <c15:f>Diagramm!$I$62</c15:f>
                      <c15:dlblFieldTableCache>
                        <c:ptCount val="1"/>
                      </c15:dlblFieldTableCache>
                    </c15:dlblFTEntry>
                  </c15:dlblFieldTable>
                  <c15:showDataLabelsRange val="0"/>
                </c:ext>
                <c:ext xmlns:c16="http://schemas.microsoft.com/office/drawing/2014/chart" uri="{C3380CC4-5D6E-409C-BE32-E72D297353CC}">
                  <c16:uniqueId val="{00000010-EEE5-4C07-9C47-D027CDFB815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{69DB5802-AE12-498A-9671-82C07CEBD755}</c15:txfldGUID>
                      <c15:f>Diagramm!$I$63</c15:f>
                      <c15:dlblFieldTableCache>
                        <c:ptCount val="1"/>
                      </c15:dlblFieldTableCache>
                    </c15:dlblFTEntry>
                  </c15:dlblFieldTable>
                  <c15:showDataLabelsRange val="0"/>
                </c:ext>
                <c:ext xmlns:c16="http://schemas.microsoft.com/office/drawing/2014/chart" uri="{C3380CC4-5D6E-409C-BE32-E72D297353CC}">
                  <c16:uniqueId val="{00000011-EEE5-4C07-9C47-D027CDFB815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{495F585E-6F9F-4A64-9F08-2A42C669E7D0}</c15:txfldGUID>
                      <c15:f>Diagramm!$I$64</c15:f>
                      <c15:dlblFieldTableCache>
                        <c:ptCount val="1"/>
                      </c15:dlblFieldTableCache>
                    </c15:dlblFTEntry>
                  </c15:dlblFieldTable>
                  <c15:showDataLabelsRange val="0"/>
                </c:ext>
                <c:ext xmlns:c16="http://schemas.microsoft.com/office/drawing/2014/chart" uri="{C3380CC4-5D6E-409C-BE32-E72D297353CC}">
                  <c16:uniqueId val="{00000012-EEE5-4C07-9C47-D027CDFB815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{20AD7C3B-E7B4-4DAA-B6A0-C4355FFF041A}</c15:txfldGUID>
                      <c15:f>Diagramm!$I$65</c15:f>
                      <c15:dlblFieldTableCache>
                        <c:ptCount val="1"/>
                      </c15:dlblFieldTableCache>
                    </c15:dlblFTEntry>
                  </c15:dlblFieldTable>
                  <c15:showDataLabelsRange val="0"/>
                </c:ext>
                <c:ext xmlns:c16="http://schemas.microsoft.com/office/drawing/2014/chart" uri="{C3380CC4-5D6E-409C-BE32-E72D297353CC}">
                  <c16:uniqueId val="{00000013-EEE5-4C07-9C47-D027CDFB815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{E0D20F16-B016-486B-A8A9-FC9C27057CD7}</c15:txfldGUID>
                      <c15:f>Diagramm!$I$66</c15:f>
                      <c15:dlblFieldTableCache>
                        <c:ptCount val="1"/>
                      </c15:dlblFieldTableCache>
                    </c15:dlblFTEntry>
                  </c15:dlblFieldTable>
                  <c15:showDataLabelsRange val="0"/>
                </c:ext>
                <c:ext xmlns:c16="http://schemas.microsoft.com/office/drawing/2014/chart" uri="{C3380CC4-5D6E-409C-BE32-E72D297353CC}">
                  <c16:uniqueId val="{00000014-EEE5-4C07-9C47-D027CDFB815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{958FF86C-E019-40AE-8479-1C22A3ADBDA0}</c15:txfldGUID>
                      <c15:f>Diagramm!$I$67</c15:f>
                      <c15:dlblFieldTableCache>
                        <c:ptCount val="1"/>
                      </c15:dlblFieldTableCache>
                    </c15:dlblFTEntry>
                  </c15:dlblFieldTable>
                  <c15:showDataLabelsRange val="0"/>
                </c:ext>
                <c:ext xmlns:c16="http://schemas.microsoft.com/office/drawing/2014/chart" uri="{C3380CC4-5D6E-409C-BE32-E72D297353CC}">
                  <c16:uniqueId val="{00000015-EEE5-4C07-9C47-D027CDFB815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EE5-4C07-9C47-D027CDFB815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{FAF75853-C41D-4EFC-9D66-F89B9557B8E2}</c15:txfldGUID>
                      <c15:f>Diagramm!$K$46</c15:f>
                      <c15:dlblFieldTableCache>
                        <c:ptCount val="1"/>
                      </c15:dlblFieldTableCache>
                    </c15:dlblFTEntry>
                  </c15:dlblFieldTable>
                  <c15:showDataLabelsRange val="0"/>
                </c:ext>
                <c:ext xmlns:c16="http://schemas.microsoft.com/office/drawing/2014/chart" uri="{C3380CC4-5D6E-409C-BE32-E72D297353CC}">
                  <c16:uniqueId val="{00000017-EEE5-4C07-9C47-D027CDFB815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{F4AF1917-46A1-414F-B8E4-8F1431D1E149}</c15:txfldGUID>
                      <c15:f>Diagramm!$K$47</c15:f>
                      <c15:dlblFieldTableCache>
                        <c:ptCount val="1"/>
                      </c15:dlblFieldTableCache>
                    </c15:dlblFTEntry>
                  </c15:dlblFieldTable>
                  <c15:showDataLabelsRange val="0"/>
                </c:ext>
                <c:ext xmlns:c16="http://schemas.microsoft.com/office/drawing/2014/chart" uri="{C3380CC4-5D6E-409C-BE32-E72D297353CC}">
                  <c16:uniqueId val="{00000018-EEE5-4C07-9C47-D027CDFB815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{2C8C68C6-E8DE-4C55-9742-BA31D935AAB4}</c15:txfldGUID>
                      <c15:f>Diagramm!$K$48</c15:f>
                      <c15:dlblFieldTableCache>
                        <c:ptCount val="1"/>
                      </c15:dlblFieldTableCache>
                    </c15:dlblFTEntry>
                  </c15:dlblFieldTable>
                  <c15:showDataLabelsRange val="0"/>
                </c:ext>
                <c:ext xmlns:c16="http://schemas.microsoft.com/office/drawing/2014/chart" uri="{C3380CC4-5D6E-409C-BE32-E72D297353CC}">
                  <c16:uniqueId val="{00000019-EEE5-4C07-9C47-D027CDFB815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{FA90D93D-D450-4FCF-BE44-C6CD35240218}</c15:txfldGUID>
                      <c15:f>Diagramm!$K$49</c15:f>
                      <c15:dlblFieldTableCache>
                        <c:ptCount val="1"/>
                      </c15:dlblFieldTableCache>
                    </c15:dlblFTEntry>
                  </c15:dlblFieldTable>
                  <c15:showDataLabelsRange val="0"/>
                </c:ext>
                <c:ext xmlns:c16="http://schemas.microsoft.com/office/drawing/2014/chart" uri="{C3380CC4-5D6E-409C-BE32-E72D297353CC}">
                  <c16:uniqueId val="{0000001A-EEE5-4C07-9C47-D027CDFB815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{4BA3DF42-36D9-4971-AA6B-06F916A3E223}</c15:txfldGUID>
                      <c15:f>Diagramm!$K$50</c15:f>
                      <c15:dlblFieldTableCache>
                        <c:ptCount val="1"/>
                      </c15:dlblFieldTableCache>
                    </c15:dlblFTEntry>
                  </c15:dlblFieldTable>
                  <c15:showDataLabelsRange val="0"/>
                </c:ext>
                <c:ext xmlns:c16="http://schemas.microsoft.com/office/drawing/2014/chart" uri="{C3380CC4-5D6E-409C-BE32-E72D297353CC}">
                  <c16:uniqueId val="{0000001B-EEE5-4C07-9C47-D027CDFB815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{1FBD544C-07F4-4936-9D1B-7E083DD76BD0}</c15:txfldGUID>
                      <c15:f>Diagramm!$K$51</c15:f>
                      <c15:dlblFieldTableCache>
                        <c:ptCount val="1"/>
                      </c15:dlblFieldTableCache>
                    </c15:dlblFTEntry>
                  </c15:dlblFieldTable>
                  <c15:showDataLabelsRange val="0"/>
                </c:ext>
                <c:ext xmlns:c16="http://schemas.microsoft.com/office/drawing/2014/chart" uri="{C3380CC4-5D6E-409C-BE32-E72D297353CC}">
                  <c16:uniqueId val="{0000001C-EEE5-4C07-9C47-D027CDFB815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{255ADE2E-724F-4E80-B554-A1DCE0A96C52}</c15:txfldGUID>
                      <c15:f>Diagramm!$K$52</c15:f>
                      <c15:dlblFieldTableCache>
                        <c:ptCount val="1"/>
                      </c15:dlblFieldTableCache>
                    </c15:dlblFTEntry>
                  </c15:dlblFieldTable>
                  <c15:showDataLabelsRange val="0"/>
                </c:ext>
                <c:ext xmlns:c16="http://schemas.microsoft.com/office/drawing/2014/chart" uri="{C3380CC4-5D6E-409C-BE32-E72D297353CC}">
                  <c16:uniqueId val="{0000001D-EEE5-4C07-9C47-D027CDFB815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{4A97A4B6-58B2-458B-9581-F7B6CF46417F}</c15:txfldGUID>
                      <c15:f>Diagramm!$K$53</c15:f>
                      <c15:dlblFieldTableCache>
                        <c:ptCount val="1"/>
                      </c15:dlblFieldTableCache>
                    </c15:dlblFTEntry>
                  </c15:dlblFieldTable>
                  <c15:showDataLabelsRange val="0"/>
                </c:ext>
                <c:ext xmlns:c16="http://schemas.microsoft.com/office/drawing/2014/chart" uri="{C3380CC4-5D6E-409C-BE32-E72D297353CC}">
                  <c16:uniqueId val="{0000001E-EEE5-4C07-9C47-D027CDFB815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{D0FFDA5D-3598-4733-8FCE-51BBDB263502}</c15:txfldGUID>
                      <c15:f>Diagramm!$K$54</c15:f>
                      <c15:dlblFieldTableCache>
                        <c:ptCount val="1"/>
                      </c15:dlblFieldTableCache>
                    </c15:dlblFTEntry>
                  </c15:dlblFieldTable>
                  <c15:showDataLabelsRange val="0"/>
                </c:ext>
                <c:ext xmlns:c16="http://schemas.microsoft.com/office/drawing/2014/chart" uri="{C3380CC4-5D6E-409C-BE32-E72D297353CC}">
                  <c16:uniqueId val="{0000001F-EEE5-4C07-9C47-D027CDFB815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{E7874EF3-B195-4A08-B783-772AFEEF4B3A}</c15:txfldGUID>
                      <c15:f>Diagramm!$K$55</c15:f>
                      <c15:dlblFieldTableCache>
                        <c:ptCount val="1"/>
                      </c15:dlblFieldTableCache>
                    </c15:dlblFTEntry>
                  </c15:dlblFieldTable>
                  <c15:showDataLabelsRange val="0"/>
                </c:ext>
                <c:ext xmlns:c16="http://schemas.microsoft.com/office/drawing/2014/chart" uri="{C3380CC4-5D6E-409C-BE32-E72D297353CC}">
                  <c16:uniqueId val="{00000020-EEE5-4C07-9C47-D027CDFB815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{9C567162-0C16-412A-AF0E-103E53A67498}</c15:txfldGUID>
                      <c15:f>Diagramm!$K$56</c15:f>
                      <c15:dlblFieldTableCache>
                        <c:ptCount val="1"/>
                      </c15:dlblFieldTableCache>
                    </c15:dlblFTEntry>
                  </c15:dlblFieldTable>
                  <c15:showDataLabelsRange val="0"/>
                </c:ext>
                <c:ext xmlns:c16="http://schemas.microsoft.com/office/drawing/2014/chart" uri="{C3380CC4-5D6E-409C-BE32-E72D297353CC}">
                  <c16:uniqueId val="{00000021-EEE5-4C07-9C47-D027CDFB815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{0871BBA6-3A88-444A-A520-ACDA9FAB576C}</c15:txfldGUID>
                      <c15:f>Diagramm!$K$57</c15:f>
                      <c15:dlblFieldTableCache>
                        <c:ptCount val="1"/>
                      </c15:dlblFieldTableCache>
                    </c15:dlblFTEntry>
                  </c15:dlblFieldTable>
                  <c15:showDataLabelsRange val="0"/>
                </c:ext>
                <c:ext xmlns:c16="http://schemas.microsoft.com/office/drawing/2014/chart" uri="{C3380CC4-5D6E-409C-BE32-E72D297353CC}">
                  <c16:uniqueId val="{00000022-EEE5-4C07-9C47-D027CDFB815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{56213A54-8DE9-4B84-BC51-549AADB1B997}</c15:txfldGUID>
                      <c15:f>Diagramm!$K$58</c15:f>
                      <c15:dlblFieldTableCache>
                        <c:ptCount val="1"/>
                      </c15:dlblFieldTableCache>
                    </c15:dlblFTEntry>
                  </c15:dlblFieldTable>
                  <c15:showDataLabelsRange val="0"/>
                </c:ext>
                <c:ext xmlns:c16="http://schemas.microsoft.com/office/drawing/2014/chart" uri="{C3380CC4-5D6E-409C-BE32-E72D297353CC}">
                  <c16:uniqueId val="{00000023-EEE5-4C07-9C47-D027CDFB815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{CEF3BFED-BBB1-4600-A65B-A7D3E2BECD0D}</c15:txfldGUID>
                      <c15:f>Diagramm!$K$59</c15:f>
                      <c15:dlblFieldTableCache>
                        <c:ptCount val="1"/>
                      </c15:dlblFieldTableCache>
                    </c15:dlblFTEntry>
                  </c15:dlblFieldTable>
                  <c15:showDataLabelsRange val="0"/>
                </c:ext>
                <c:ext xmlns:c16="http://schemas.microsoft.com/office/drawing/2014/chart" uri="{C3380CC4-5D6E-409C-BE32-E72D297353CC}">
                  <c16:uniqueId val="{00000024-EEE5-4C07-9C47-D027CDFB815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{29078BB8-9262-4A98-9A37-01D830968203}</c15:txfldGUID>
                      <c15:f>Diagramm!$K$60</c15:f>
                      <c15:dlblFieldTableCache>
                        <c:ptCount val="1"/>
                      </c15:dlblFieldTableCache>
                    </c15:dlblFTEntry>
                  </c15:dlblFieldTable>
                  <c15:showDataLabelsRange val="0"/>
                </c:ext>
                <c:ext xmlns:c16="http://schemas.microsoft.com/office/drawing/2014/chart" uri="{C3380CC4-5D6E-409C-BE32-E72D297353CC}">
                  <c16:uniqueId val="{00000025-EEE5-4C07-9C47-D027CDFB815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{8C18E0E8-43A0-4E01-A276-83CA52BAB52B}</c15:txfldGUID>
                      <c15:f>Diagramm!$K$61</c15:f>
                      <c15:dlblFieldTableCache>
                        <c:ptCount val="1"/>
                      </c15:dlblFieldTableCache>
                    </c15:dlblFTEntry>
                  </c15:dlblFieldTable>
                  <c15:showDataLabelsRange val="0"/>
                </c:ext>
                <c:ext xmlns:c16="http://schemas.microsoft.com/office/drawing/2014/chart" uri="{C3380CC4-5D6E-409C-BE32-E72D297353CC}">
                  <c16:uniqueId val="{00000026-EEE5-4C07-9C47-D027CDFB815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{7A036CE8-9D9D-4E8E-8584-ECA263435433}</c15:txfldGUID>
                      <c15:f>Diagramm!$K$62</c15:f>
                      <c15:dlblFieldTableCache>
                        <c:ptCount val="1"/>
                      </c15:dlblFieldTableCache>
                    </c15:dlblFTEntry>
                  </c15:dlblFieldTable>
                  <c15:showDataLabelsRange val="0"/>
                </c:ext>
                <c:ext xmlns:c16="http://schemas.microsoft.com/office/drawing/2014/chart" uri="{C3380CC4-5D6E-409C-BE32-E72D297353CC}">
                  <c16:uniqueId val="{00000027-EEE5-4C07-9C47-D027CDFB815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{9AB677F8-1D76-49C0-8F58-37B1770D31DD}</c15:txfldGUID>
                      <c15:f>Diagramm!$K$63</c15:f>
                      <c15:dlblFieldTableCache>
                        <c:ptCount val="1"/>
                      </c15:dlblFieldTableCache>
                    </c15:dlblFTEntry>
                  </c15:dlblFieldTable>
                  <c15:showDataLabelsRange val="0"/>
                </c:ext>
                <c:ext xmlns:c16="http://schemas.microsoft.com/office/drawing/2014/chart" uri="{C3380CC4-5D6E-409C-BE32-E72D297353CC}">
                  <c16:uniqueId val="{00000028-EEE5-4C07-9C47-D027CDFB815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{763FEB29-D8F5-48EB-9A9D-22F53E837CA6}</c15:txfldGUID>
                      <c15:f>Diagramm!$K$64</c15:f>
                      <c15:dlblFieldTableCache>
                        <c:ptCount val="1"/>
                      </c15:dlblFieldTableCache>
                    </c15:dlblFTEntry>
                  </c15:dlblFieldTable>
                  <c15:showDataLabelsRange val="0"/>
                </c:ext>
                <c:ext xmlns:c16="http://schemas.microsoft.com/office/drawing/2014/chart" uri="{C3380CC4-5D6E-409C-BE32-E72D297353CC}">
                  <c16:uniqueId val="{00000029-EEE5-4C07-9C47-D027CDFB815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{D5774D4D-9198-4181-9ABF-61A0D1E94C89}</c15:txfldGUID>
                      <c15:f>Diagramm!$K$65</c15:f>
                      <c15:dlblFieldTableCache>
                        <c:ptCount val="1"/>
                      </c15:dlblFieldTableCache>
                    </c15:dlblFTEntry>
                  </c15:dlblFieldTable>
                  <c15:showDataLabelsRange val="0"/>
                </c:ext>
                <c:ext xmlns:c16="http://schemas.microsoft.com/office/drawing/2014/chart" uri="{C3380CC4-5D6E-409C-BE32-E72D297353CC}">
                  <c16:uniqueId val="{0000002A-EEE5-4C07-9C47-D027CDFB815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{E2439737-2CBE-4F8C-A8B6-D37FD7ECC485}</c15:txfldGUID>
                      <c15:f>Diagramm!$K$66</c15:f>
                      <c15:dlblFieldTableCache>
                        <c:ptCount val="1"/>
                      </c15:dlblFieldTableCache>
                    </c15:dlblFTEntry>
                  </c15:dlblFieldTable>
                  <c15:showDataLabelsRange val="0"/>
                </c:ext>
                <c:ext xmlns:c16="http://schemas.microsoft.com/office/drawing/2014/chart" uri="{C3380CC4-5D6E-409C-BE32-E72D297353CC}">
                  <c16:uniqueId val="{0000002B-EEE5-4C07-9C47-D027CDFB815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{D132BE2B-7614-455E-8912-5AA84D822B29}</c15:txfldGUID>
                      <c15:f>Diagramm!$K$67</c15:f>
                      <c15:dlblFieldTableCache>
                        <c:ptCount val="1"/>
                      </c15:dlblFieldTableCache>
                    </c15:dlblFTEntry>
                  </c15:dlblFieldTable>
                  <c15:showDataLabelsRange val="0"/>
                </c:ext>
                <c:ext xmlns:c16="http://schemas.microsoft.com/office/drawing/2014/chart" uri="{C3380CC4-5D6E-409C-BE32-E72D297353CC}">
                  <c16:uniqueId val="{0000002C-EEE5-4C07-9C47-D027CDFB815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EE5-4C07-9C47-D027CDFB815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{6243F39E-3DA1-4F8E-8BFD-153F2A41FD14}</c15:txfldGUID>
                      <c15:f>Diagramm!$J$46</c15:f>
                      <c15:dlblFieldTableCache>
                        <c:ptCount val="1"/>
                      </c15:dlblFieldTableCache>
                    </c15:dlblFTEntry>
                  </c15:dlblFieldTable>
                  <c15:showDataLabelsRange val="0"/>
                </c:ext>
                <c:ext xmlns:c16="http://schemas.microsoft.com/office/drawing/2014/chart" uri="{C3380CC4-5D6E-409C-BE32-E72D297353CC}">
                  <c16:uniqueId val="{0000002E-EEE5-4C07-9C47-D027CDFB815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{83E2D03C-386F-488F-8840-9167865B0CA5}</c15:txfldGUID>
                      <c15:f>Diagramm!$J$47</c15:f>
                      <c15:dlblFieldTableCache>
                        <c:ptCount val="1"/>
                      </c15:dlblFieldTableCache>
                    </c15:dlblFTEntry>
                  </c15:dlblFieldTable>
                  <c15:showDataLabelsRange val="0"/>
                </c:ext>
                <c:ext xmlns:c16="http://schemas.microsoft.com/office/drawing/2014/chart" uri="{C3380CC4-5D6E-409C-BE32-E72D297353CC}">
                  <c16:uniqueId val="{0000002F-EEE5-4C07-9C47-D027CDFB815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{8A35034D-B3A6-4890-8755-6583ED718E95}</c15:txfldGUID>
                      <c15:f>Diagramm!$J$48</c15:f>
                      <c15:dlblFieldTableCache>
                        <c:ptCount val="1"/>
                      </c15:dlblFieldTableCache>
                    </c15:dlblFTEntry>
                  </c15:dlblFieldTable>
                  <c15:showDataLabelsRange val="0"/>
                </c:ext>
                <c:ext xmlns:c16="http://schemas.microsoft.com/office/drawing/2014/chart" uri="{C3380CC4-5D6E-409C-BE32-E72D297353CC}">
                  <c16:uniqueId val="{00000030-EEE5-4C07-9C47-D027CDFB815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{D8F0A29D-3A60-47B8-AC9D-063B6874F904}</c15:txfldGUID>
                      <c15:f>Diagramm!$J$49</c15:f>
                      <c15:dlblFieldTableCache>
                        <c:ptCount val="1"/>
                      </c15:dlblFieldTableCache>
                    </c15:dlblFTEntry>
                  </c15:dlblFieldTable>
                  <c15:showDataLabelsRange val="0"/>
                </c:ext>
                <c:ext xmlns:c16="http://schemas.microsoft.com/office/drawing/2014/chart" uri="{C3380CC4-5D6E-409C-BE32-E72D297353CC}">
                  <c16:uniqueId val="{00000031-EEE5-4C07-9C47-D027CDFB815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{386298E1-91E5-4B75-963C-B70ECA02DDAC}</c15:txfldGUID>
                      <c15:f>Diagramm!$J$50</c15:f>
                      <c15:dlblFieldTableCache>
                        <c:ptCount val="1"/>
                      </c15:dlblFieldTableCache>
                    </c15:dlblFTEntry>
                  </c15:dlblFieldTable>
                  <c15:showDataLabelsRange val="0"/>
                </c:ext>
                <c:ext xmlns:c16="http://schemas.microsoft.com/office/drawing/2014/chart" uri="{C3380CC4-5D6E-409C-BE32-E72D297353CC}">
                  <c16:uniqueId val="{00000032-EEE5-4C07-9C47-D027CDFB815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{86E44FB7-061D-4350-83C2-E16E1C8056EB}</c15:txfldGUID>
                      <c15:f>Diagramm!$J$51</c15:f>
                      <c15:dlblFieldTableCache>
                        <c:ptCount val="1"/>
                      </c15:dlblFieldTableCache>
                    </c15:dlblFTEntry>
                  </c15:dlblFieldTable>
                  <c15:showDataLabelsRange val="0"/>
                </c:ext>
                <c:ext xmlns:c16="http://schemas.microsoft.com/office/drawing/2014/chart" uri="{C3380CC4-5D6E-409C-BE32-E72D297353CC}">
                  <c16:uniqueId val="{00000033-EEE5-4C07-9C47-D027CDFB815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{CBD4D86A-1ABB-4310-B8AB-CEA389DAC344}</c15:txfldGUID>
                      <c15:f>Diagramm!$J$52</c15:f>
                      <c15:dlblFieldTableCache>
                        <c:ptCount val="1"/>
                      </c15:dlblFieldTableCache>
                    </c15:dlblFTEntry>
                  </c15:dlblFieldTable>
                  <c15:showDataLabelsRange val="0"/>
                </c:ext>
                <c:ext xmlns:c16="http://schemas.microsoft.com/office/drawing/2014/chart" uri="{C3380CC4-5D6E-409C-BE32-E72D297353CC}">
                  <c16:uniqueId val="{00000034-EEE5-4C07-9C47-D027CDFB815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{A77C4AB4-0283-4995-8F1A-9743CAB79A29}</c15:txfldGUID>
                      <c15:f>Diagramm!$J$53</c15:f>
                      <c15:dlblFieldTableCache>
                        <c:ptCount val="1"/>
                      </c15:dlblFieldTableCache>
                    </c15:dlblFTEntry>
                  </c15:dlblFieldTable>
                  <c15:showDataLabelsRange val="0"/>
                </c:ext>
                <c:ext xmlns:c16="http://schemas.microsoft.com/office/drawing/2014/chart" uri="{C3380CC4-5D6E-409C-BE32-E72D297353CC}">
                  <c16:uniqueId val="{00000035-EEE5-4C07-9C47-D027CDFB815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{0CD87BAA-F23F-4DCE-8D2B-3BED0C6C5A20}</c15:txfldGUID>
                      <c15:f>Diagramm!$J$54</c15:f>
                      <c15:dlblFieldTableCache>
                        <c:ptCount val="1"/>
                      </c15:dlblFieldTableCache>
                    </c15:dlblFTEntry>
                  </c15:dlblFieldTable>
                  <c15:showDataLabelsRange val="0"/>
                </c:ext>
                <c:ext xmlns:c16="http://schemas.microsoft.com/office/drawing/2014/chart" uri="{C3380CC4-5D6E-409C-BE32-E72D297353CC}">
                  <c16:uniqueId val="{00000036-EEE5-4C07-9C47-D027CDFB815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{C7D88F8A-C6E0-4029-83C5-2E31E8AB213D}</c15:txfldGUID>
                      <c15:f>Diagramm!$J$55</c15:f>
                      <c15:dlblFieldTableCache>
                        <c:ptCount val="1"/>
                      </c15:dlblFieldTableCache>
                    </c15:dlblFTEntry>
                  </c15:dlblFieldTable>
                  <c15:showDataLabelsRange val="0"/>
                </c:ext>
                <c:ext xmlns:c16="http://schemas.microsoft.com/office/drawing/2014/chart" uri="{C3380CC4-5D6E-409C-BE32-E72D297353CC}">
                  <c16:uniqueId val="{00000037-EEE5-4C07-9C47-D027CDFB815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{1528602E-41E4-49F8-B9D2-CA3B23366774}</c15:txfldGUID>
                      <c15:f>Diagramm!$J$56</c15:f>
                      <c15:dlblFieldTableCache>
                        <c:ptCount val="1"/>
                      </c15:dlblFieldTableCache>
                    </c15:dlblFTEntry>
                  </c15:dlblFieldTable>
                  <c15:showDataLabelsRange val="0"/>
                </c:ext>
                <c:ext xmlns:c16="http://schemas.microsoft.com/office/drawing/2014/chart" uri="{C3380CC4-5D6E-409C-BE32-E72D297353CC}">
                  <c16:uniqueId val="{00000038-EEE5-4C07-9C47-D027CDFB815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{18E40009-416F-4330-9701-EC90EB511235}</c15:txfldGUID>
                      <c15:f>Diagramm!$J$57</c15:f>
                      <c15:dlblFieldTableCache>
                        <c:ptCount val="1"/>
                      </c15:dlblFieldTableCache>
                    </c15:dlblFTEntry>
                  </c15:dlblFieldTable>
                  <c15:showDataLabelsRange val="0"/>
                </c:ext>
                <c:ext xmlns:c16="http://schemas.microsoft.com/office/drawing/2014/chart" uri="{C3380CC4-5D6E-409C-BE32-E72D297353CC}">
                  <c16:uniqueId val="{00000039-EEE5-4C07-9C47-D027CDFB815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{26A91FE9-4BC8-44B7-91F7-997B2D474DE4}</c15:txfldGUID>
                      <c15:f>Diagramm!$J$58</c15:f>
                      <c15:dlblFieldTableCache>
                        <c:ptCount val="1"/>
                      </c15:dlblFieldTableCache>
                    </c15:dlblFTEntry>
                  </c15:dlblFieldTable>
                  <c15:showDataLabelsRange val="0"/>
                </c:ext>
                <c:ext xmlns:c16="http://schemas.microsoft.com/office/drawing/2014/chart" uri="{C3380CC4-5D6E-409C-BE32-E72D297353CC}">
                  <c16:uniqueId val="{0000003A-EEE5-4C07-9C47-D027CDFB815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{478AEAAB-C4BE-4A42-B8F9-F004B8251E18}</c15:txfldGUID>
                      <c15:f>Diagramm!$J$59</c15:f>
                      <c15:dlblFieldTableCache>
                        <c:ptCount val="1"/>
                      </c15:dlblFieldTableCache>
                    </c15:dlblFTEntry>
                  </c15:dlblFieldTable>
                  <c15:showDataLabelsRange val="0"/>
                </c:ext>
                <c:ext xmlns:c16="http://schemas.microsoft.com/office/drawing/2014/chart" uri="{C3380CC4-5D6E-409C-BE32-E72D297353CC}">
                  <c16:uniqueId val="{0000003B-EEE5-4C07-9C47-D027CDFB815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{5B945098-B561-4BF4-8223-EF82E065E774}</c15:txfldGUID>
                      <c15:f>Diagramm!$J$60</c15:f>
                      <c15:dlblFieldTableCache>
                        <c:ptCount val="1"/>
                      </c15:dlblFieldTableCache>
                    </c15:dlblFTEntry>
                  </c15:dlblFieldTable>
                  <c15:showDataLabelsRange val="0"/>
                </c:ext>
                <c:ext xmlns:c16="http://schemas.microsoft.com/office/drawing/2014/chart" uri="{C3380CC4-5D6E-409C-BE32-E72D297353CC}">
                  <c16:uniqueId val="{0000003C-EEE5-4C07-9C47-D027CDFB815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{0998A563-BEF2-4D44-9C09-1278F7B0FA87}</c15:txfldGUID>
                      <c15:f>Diagramm!$J$61</c15:f>
                      <c15:dlblFieldTableCache>
                        <c:ptCount val="1"/>
                      </c15:dlblFieldTableCache>
                    </c15:dlblFTEntry>
                  </c15:dlblFieldTable>
                  <c15:showDataLabelsRange val="0"/>
                </c:ext>
                <c:ext xmlns:c16="http://schemas.microsoft.com/office/drawing/2014/chart" uri="{C3380CC4-5D6E-409C-BE32-E72D297353CC}">
                  <c16:uniqueId val="{0000003D-EEE5-4C07-9C47-D027CDFB815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{4F08C20D-A9AD-46EE-B0FB-8369D61D1063}</c15:txfldGUID>
                      <c15:f>Diagramm!$J$62</c15:f>
                      <c15:dlblFieldTableCache>
                        <c:ptCount val="1"/>
                      </c15:dlblFieldTableCache>
                    </c15:dlblFTEntry>
                  </c15:dlblFieldTable>
                  <c15:showDataLabelsRange val="0"/>
                </c:ext>
                <c:ext xmlns:c16="http://schemas.microsoft.com/office/drawing/2014/chart" uri="{C3380CC4-5D6E-409C-BE32-E72D297353CC}">
                  <c16:uniqueId val="{0000003E-EEE5-4C07-9C47-D027CDFB815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{EE71A9C2-C060-4BE4-9580-534B25AA233E}</c15:txfldGUID>
                      <c15:f>Diagramm!$J$63</c15:f>
                      <c15:dlblFieldTableCache>
                        <c:ptCount val="1"/>
                      </c15:dlblFieldTableCache>
                    </c15:dlblFTEntry>
                  </c15:dlblFieldTable>
                  <c15:showDataLabelsRange val="0"/>
                </c:ext>
                <c:ext xmlns:c16="http://schemas.microsoft.com/office/drawing/2014/chart" uri="{C3380CC4-5D6E-409C-BE32-E72D297353CC}">
                  <c16:uniqueId val="{0000003F-EEE5-4C07-9C47-D027CDFB815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{4D204DD7-141C-4FF1-9E79-A8C1F92F1064}</c15:txfldGUID>
                      <c15:f>Diagramm!$J$64</c15:f>
                      <c15:dlblFieldTableCache>
                        <c:ptCount val="1"/>
                      </c15:dlblFieldTableCache>
                    </c15:dlblFTEntry>
                  </c15:dlblFieldTable>
                  <c15:showDataLabelsRange val="0"/>
                </c:ext>
                <c:ext xmlns:c16="http://schemas.microsoft.com/office/drawing/2014/chart" uri="{C3380CC4-5D6E-409C-BE32-E72D297353CC}">
                  <c16:uniqueId val="{00000040-EEE5-4C07-9C47-D027CDFB815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{6E7ACA5A-AEB4-4261-9C25-F561F5EFCAE1}</c15:txfldGUID>
                      <c15:f>Diagramm!$J$65</c15:f>
                      <c15:dlblFieldTableCache>
                        <c:ptCount val="1"/>
                      </c15:dlblFieldTableCache>
                    </c15:dlblFTEntry>
                  </c15:dlblFieldTable>
                  <c15:showDataLabelsRange val="0"/>
                </c:ext>
                <c:ext xmlns:c16="http://schemas.microsoft.com/office/drawing/2014/chart" uri="{C3380CC4-5D6E-409C-BE32-E72D297353CC}">
                  <c16:uniqueId val="{00000041-EEE5-4C07-9C47-D027CDFB815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{67267CB2-FDC5-40C4-AE7C-414383527A28}</c15:txfldGUID>
                      <c15:f>Diagramm!$J$66</c15:f>
                      <c15:dlblFieldTableCache>
                        <c:ptCount val="1"/>
                      </c15:dlblFieldTableCache>
                    </c15:dlblFTEntry>
                  </c15:dlblFieldTable>
                  <c15:showDataLabelsRange val="0"/>
                </c:ext>
                <c:ext xmlns:c16="http://schemas.microsoft.com/office/drawing/2014/chart" uri="{C3380CC4-5D6E-409C-BE32-E72D297353CC}">
                  <c16:uniqueId val="{00000042-EEE5-4C07-9C47-D027CDFB815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{47E1B651-703B-4C7B-85CB-F94DE35B3B68}</c15:txfldGUID>
                      <c15:f>Diagramm!$J$67</c15:f>
                      <c15:dlblFieldTableCache>
                        <c:ptCount val="1"/>
                      </c15:dlblFieldTableCache>
                    </c15:dlblFTEntry>
                  </c15:dlblFieldTable>
                  <c15:showDataLabelsRange val="0"/>
                </c:ext>
                <c:ext xmlns:c16="http://schemas.microsoft.com/office/drawing/2014/chart" uri="{C3380CC4-5D6E-409C-BE32-E72D297353CC}">
                  <c16:uniqueId val="{00000043-EEE5-4C07-9C47-D027CDFB815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EE5-4C07-9C47-D027CDFB815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783-4A37-9A40-BF70EE7EA42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783-4A37-9A40-BF70EE7EA42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783-4A37-9A40-BF70EE7EA42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83-4A37-9A40-BF70EE7EA42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783-4A37-9A40-BF70EE7EA42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783-4A37-9A40-BF70EE7EA42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783-4A37-9A40-BF70EE7EA42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783-4A37-9A40-BF70EE7EA42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783-4A37-9A40-BF70EE7EA42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783-4A37-9A40-BF70EE7EA42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783-4A37-9A40-BF70EE7EA42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783-4A37-9A40-BF70EE7EA42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783-4A37-9A40-BF70EE7EA42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783-4A37-9A40-BF70EE7EA42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783-4A37-9A40-BF70EE7EA42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783-4A37-9A40-BF70EE7EA42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783-4A37-9A40-BF70EE7EA42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783-4A37-9A40-BF70EE7EA42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783-4A37-9A40-BF70EE7EA42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783-4A37-9A40-BF70EE7EA42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783-4A37-9A40-BF70EE7EA42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783-4A37-9A40-BF70EE7EA42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783-4A37-9A40-BF70EE7EA426}"/>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783-4A37-9A40-BF70EE7EA42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783-4A37-9A40-BF70EE7EA42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783-4A37-9A40-BF70EE7EA42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783-4A37-9A40-BF70EE7EA42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783-4A37-9A40-BF70EE7EA42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783-4A37-9A40-BF70EE7EA42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783-4A37-9A40-BF70EE7EA42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783-4A37-9A40-BF70EE7EA42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783-4A37-9A40-BF70EE7EA42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783-4A37-9A40-BF70EE7EA42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783-4A37-9A40-BF70EE7EA42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783-4A37-9A40-BF70EE7EA42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783-4A37-9A40-BF70EE7EA42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783-4A37-9A40-BF70EE7EA42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783-4A37-9A40-BF70EE7EA42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783-4A37-9A40-BF70EE7EA42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783-4A37-9A40-BF70EE7EA42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783-4A37-9A40-BF70EE7EA42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783-4A37-9A40-BF70EE7EA42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783-4A37-9A40-BF70EE7EA42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783-4A37-9A40-BF70EE7EA42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783-4A37-9A40-BF70EE7EA42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783-4A37-9A40-BF70EE7EA426}"/>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783-4A37-9A40-BF70EE7EA42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783-4A37-9A40-BF70EE7EA42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783-4A37-9A40-BF70EE7EA42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783-4A37-9A40-BF70EE7EA42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783-4A37-9A40-BF70EE7EA42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783-4A37-9A40-BF70EE7EA42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783-4A37-9A40-BF70EE7EA42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783-4A37-9A40-BF70EE7EA42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783-4A37-9A40-BF70EE7EA42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783-4A37-9A40-BF70EE7EA42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783-4A37-9A40-BF70EE7EA42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783-4A37-9A40-BF70EE7EA42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783-4A37-9A40-BF70EE7EA42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783-4A37-9A40-BF70EE7EA42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783-4A37-9A40-BF70EE7EA42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783-4A37-9A40-BF70EE7EA42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783-4A37-9A40-BF70EE7EA42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783-4A37-9A40-BF70EE7EA42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783-4A37-9A40-BF70EE7EA42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783-4A37-9A40-BF70EE7EA42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783-4A37-9A40-BF70EE7EA42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783-4A37-9A40-BF70EE7EA42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783-4A37-9A40-BF70EE7EA426}"/>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99.880996980849318</c:v>
                </c:pt>
                <c:pt idx="2">
                  <c:v>102.09357163320625</c:v>
                </c:pt>
                <c:pt idx="3">
                  <c:v>101.94151221984707</c:v>
                </c:pt>
                <c:pt idx="4">
                  <c:v>99.669436057914808</c:v>
                </c:pt>
                <c:pt idx="5">
                  <c:v>100.03746391343633</c:v>
                </c:pt>
                <c:pt idx="6">
                  <c:v>102.09577539282016</c:v>
                </c:pt>
                <c:pt idx="7">
                  <c:v>102.91777772880535</c:v>
                </c:pt>
                <c:pt idx="8">
                  <c:v>102.06492275822553</c:v>
                </c:pt>
                <c:pt idx="9">
                  <c:v>102.47041452718338</c:v>
                </c:pt>
                <c:pt idx="10">
                  <c:v>104.76893580448245</c:v>
                </c:pt>
                <c:pt idx="11">
                  <c:v>106.40192167838332</c:v>
                </c:pt>
                <c:pt idx="12">
                  <c:v>104.08577032417303</c:v>
                </c:pt>
                <c:pt idx="13">
                  <c:v>105.30444939066047</c:v>
                </c:pt>
                <c:pt idx="14">
                  <c:v>107.08729091830662</c:v>
                </c:pt>
                <c:pt idx="15">
                  <c:v>107.63602706216805</c:v>
                </c:pt>
                <c:pt idx="16">
                  <c:v>106.36005024571919</c:v>
                </c:pt>
                <c:pt idx="17">
                  <c:v>106.88013751459991</c:v>
                </c:pt>
                <c:pt idx="18">
                  <c:v>109.13237984000705</c:v>
                </c:pt>
                <c:pt idx="19">
                  <c:v>109.3946272340613</c:v>
                </c:pt>
                <c:pt idx="20">
                  <c:v>107.78808647552725</c:v>
                </c:pt>
                <c:pt idx="21">
                  <c:v>108.30817374440795</c:v>
                </c:pt>
                <c:pt idx="22">
                  <c:v>110.91301760803931</c:v>
                </c:pt>
                <c:pt idx="23">
                  <c:v>111.07609581946801</c:v>
                </c:pt>
                <c:pt idx="24">
                  <c:v>109.63042951274875</c:v>
                </c:pt>
              </c:numCache>
            </c:numRef>
          </c:val>
          <c:smooth val="0"/>
          <c:extLst>
            <c:ext xmlns:c16="http://schemas.microsoft.com/office/drawing/2014/chart" uri="{C3380CC4-5D6E-409C-BE32-E72D297353CC}">
              <c16:uniqueId val="{00000000-DD6E-4890-AD05-03CC639B4F5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101.38483965014578</c:v>
                </c:pt>
                <c:pt idx="2">
                  <c:v>105.02915451895043</c:v>
                </c:pt>
                <c:pt idx="3">
                  <c:v>103.79008746355684</c:v>
                </c:pt>
                <c:pt idx="4">
                  <c:v>100.98396501457727</c:v>
                </c:pt>
                <c:pt idx="5">
                  <c:v>102.47813411078717</c:v>
                </c:pt>
                <c:pt idx="6">
                  <c:v>105.24781341107871</c:v>
                </c:pt>
                <c:pt idx="7">
                  <c:v>107.65306122448979</c:v>
                </c:pt>
                <c:pt idx="8">
                  <c:v>106.30466472303206</c:v>
                </c:pt>
                <c:pt idx="9">
                  <c:v>109.65743440233236</c:v>
                </c:pt>
                <c:pt idx="10">
                  <c:v>112.35422740524781</c:v>
                </c:pt>
                <c:pt idx="11">
                  <c:v>110.31341107871719</c:v>
                </c:pt>
                <c:pt idx="12">
                  <c:v>108.45481049562682</c:v>
                </c:pt>
                <c:pt idx="13">
                  <c:v>113.15597667638484</c:v>
                </c:pt>
                <c:pt idx="14">
                  <c:v>114.28571428571428</c:v>
                </c:pt>
                <c:pt idx="15">
                  <c:v>115.74344023323616</c:v>
                </c:pt>
                <c:pt idx="16">
                  <c:v>111.80758017492711</c:v>
                </c:pt>
                <c:pt idx="17">
                  <c:v>113.33819241982508</c:v>
                </c:pt>
                <c:pt idx="18">
                  <c:v>118.0393586005831</c:v>
                </c:pt>
                <c:pt idx="19">
                  <c:v>120.66326530612245</c:v>
                </c:pt>
                <c:pt idx="20">
                  <c:v>120.18950437317784</c:v>
                </c:pt>
                <c:pt idx="21">
                  <c:v>121.5743440233236</c:v>
                </c:pt>
                <c:pt idx="22">
                  <c:v>126.42128279883383</c:v>
                </c:pt>
                <c:pt idx="23">
                  <c:v>130.46647230320701</c:v>
                </c:pt>
                <c:pt idx="24">
                  <c:v>125.80174927113703</c:v>
                </c:pt>
              </c:numCache>
            </c:numRef>
          </c:val>
          <c:smooth val="0"/>
          <c:extLst>
            <c:ext xmlns:c16="http://schemas.microsoft.com/office/drawing/2014/chart" uri="{C3380CC4-5D6E-409C-BE32-E72D297353CC}">
              <c16:uniqueId val="{00000001-DD6E-4890-AD05-03CC639B4F5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102.08619269832555</c:v>
                </c:pt>
                <c:pt idx="2">
                  <c:v>100.082349711776</c:v>
                </c:pt>
                <c:pt idx="3">
                  <c:v>99.272577545978592</c:v>
                </c:pt>
                <c:pt idx="4">
                  <c:v>94.962942629700791</c:v>
                </c:pt>
                <c:pt idx="5">
                  <c:v>96.157013450452922</c:v>
                </c:pt>
                <c:pt idx="6">
                  <c:v>94.221795223716725</c:v>
                </c:pt>
                <c:pt idx="7">
                  <c:v>94.262970079604727</c:v>
                </c:pt>
                <c:pt idx="8">
                  <c:v>94.345319791380732</c:v>
                </c:pt>
                <c:pt idx="9">
                  <c:v>95.498215756244846</c:v>
                </c:pt>
                <c:pt idx="10">
                  <c:v>93.288498490255293</c:v>
                </c:pt>
                <c:pt idx="11">
                  <c:v>93.86494647268735</c:v>
                </c:pt>
                <c:pt idx="12">
                  <c:v>93.013999451001922</c:v>
                </c:pt>
                <c:pt idx="13">
                  <c:v>94.510019214932754</c:v>
                </c:pt>
                <c:pt idx="14">
                  <c:v>92.300301948943172</c:v>
                </c:pt>
                <c:pt idx="15">
                  <c:v>93.576722481471322</c:v>
                </c:pt>
                <c:pt idx="16">
                  <c:v>91.49052978314576</c:v>
                </c:pt>
                <c:pt idx="17">
                  <c:v>92.066977765577818</c:v>
                </c:pt>
                <c:pt idx="18">
                  <c:v>89.994510019214928</c:v>
                </c:pt>
                <c:pt idx="19">
                  <c:v>89.816085643700248</c:v>
                </c:pt>
                <c:pt idx="20">
                  <c:v>89.143562997529514</c:v>
                </c:pt>
                <c:pt idx="21">
                  <c:v>90.282734010430971</c:v>
                </c:pt>
                <c:pt idx="22">
                  <c:v>87.963217128740041</c:v>
                </c:pt>
                <c:pt idx="23">
                  <c:v>89.541586604446891</c:v>
                </c:pt>
                <c:pt idx="24">
                  <c:v>86.727971452099922</c:v>
                </c:pt>
              </c:numCache>
            </c:numRef>
          </c:val>
          <c:smooth val="0"/>
          <c:extLst>
            <c:ext xmlns:c16="http://schemas.microsoft.com/office/drawing/2014/chart" uri="{C3380CC4-5D6E-409C-BE32-E72D297353CC}">
              <c16:uniqueId val="{00000002-DD6E-4890-AD05-03CC639B4F5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D6E-4890-AD05-03CC639B4F58}"/>
                </c:ext>
              </c:extLst>
            </c:dLbl>
            <c:dLbl>
              <c:idx val="1"/>
              <c:delete val="1"/>
              <c:extLst>
                <c:ext xmlns:c15="http://schemas.microsoft.com/office/drawing/2012/chart" uri="{CE6537A1-D6FC-4f65-9D91-7224C49458BB}"/>
                <c:ext xmlns:c16="http://schemas.microsoft.com/office/drawing/2014/chart" uri="{C3380CC4-5D6E-409C-BE32-E72D297353CC}">
                  <c16:uniqueId val="{00000004-DD6E-4890-AD05-03CC639B4F58}"/>
                </c:ext>
              </c:extLst>
            </c:dLbl>
            <c:dLbl>
              <c:idx val="2"/>
              <c:delete val="1"/>
              <c:extLst>
                <c:ext xmlns:c15="http://schemas.microsoft.com/office/drawing/2012/chart" uri="{CE6537A1-D6FC-4f65-9D91-7224C49458BB}"/>
                <c:ext xmlns:c16="http://schemas.microsoft.com/office/drawing/2014/chart" uri="{C3380CC4-5D6E-409C-BE32-E72D297353CC}">
                  <c16:uniqueId val="{00000005-DD6E-4890-AD05-03CC639B4F58}"/>
                </c:ext>
              </c:extLst>
            </c:dLbl>
            <c:dLbl>
              <c:idx val="3"/>
              <c:delete val="1"/>
              <c:extLst>
                <c:ext xmlns:c15="http://schemas.microsoft.com/office/drawing/2012/chart" uri="{CE6537A1-D6FC-4f65-9D91-7224C49458BB}"/>
                <c:ext xmlns:c16="http://schemas.microsoft.com/office/drawing/2014/chart" uri="{C3380CC4-5D6E-409C-BE32-E72D297353CC}">
                  <c16:uniqueId val="{00000006-DD6E-4890-AD05-03CC639B4F58}"/>
                </c:ext>
              </c:extLst>
            </c:dLbl>
            <c:dLbl>
              <c:idx val="4"/>
              <c:delete val="1"/>
              <c:extLst>
                <c:ext xmlns:c15="http://schemas.microsoft.com/office/drawing/2012/chart" uri="{CE6537A1-D6FC-4f65-9D91-7224C49458BB}"/>
                <c:ext xmlns:c16="http://schemas.microsoft.com/office/drawing/2014/chart" uri="{C3380CC4-5D6E-409C-BE32-E72D297353CC}">
                  <c16:uniqueId val="{00000007-DD6E-4890-AD05-03CC639B4F58}"/>
                </c:ext>
              </c:extLst>
            </c:dLbl>
            <c:dLbl>
              <c:idx val="5"/>
              <c:delete val="1"/>
              <c:extLst>
                <c:ext xmlns:c15="http://schemas.microsoft.com/office/drawing/2012/chart" uri="{CE6537A1-D6FC-4f65-9D91-7224C49458BB}"/>
                <c:ext xmlns:c16="http://schemas.microsoft.com/office/drawing/2014/chart" uri="{C3380CC4-5D6E-409C-BE32-E72D297353CC}">
                  <c16:uniqueId val="{00000008-DD6E-4890-AD05-03CC639B4F58}"/>
                </c:ext>
              </c:extLst>
            </c:dLbl>
            <c:dLbl>
              <c:idx val="6"/>
              <c:delete val="1"/>
              <c:extLst>
                <c:ext xmlns:c15="http://schemas.microsoft.com/office/drawing/2012/chart" uri="{CE6537A1-D6FC-4f65-9D91-7224C49458BB}"/>
                <c:ext xmlns:c16="http://schemas.microsoft.com/office/drawing/2014/chart" uri="{C3380CC4-5D6E-409C-BE32-E72D297353CC}">
                  <c16:uniqueId val="{00000009-DD6E-4890-AD05-03CC639B4F58}"/>
                </c:ext>
              </c:extLst>
            </c:dLbl>
            <c:dLbl>
              <c:idx val="7"/>
              <c:delete val="1"/>
              <c:extLst>
                <c:ext xmlns:c15="http://schemas.microsoft.com/office/drawing/2012/chart" uri="{CE6537A1-D6FC-4f65-9D91-7224C49458BB}"/>
                <c:ext xmlns:c16="http://schemas.microsoft.com/office/drawing/2014/chart" uri="{C3380CC4-5D6E-409C-BE32-E72D297353CC}">
                  <c16:uniqueId val="{0000000A-DD6E-4890-AD05-03CC639B4F58}"/>
                </c:ext>
              </c:extLst>
            </c:dLbl>
            <c:dLbl>
              <c:idx val="8"/>
              <c:delete val="1"/>
              <c:extLst>
                <c:ext xmlns:c15="http://schemas.microsoft.com/office/drawing/2012/chart" uri="{CE6537A1-D6FC-4f65-9D91-7224C49458BB}"/>
                <c:ext xmlns:c16="http://schemas.microsoft.com/office/drawing/2014/chart" uri="{C3380CC4-5D6E-409C-BE32-E72D297353CC}">
                  <c16:uniqueId val="{0000000B-DD6E-4890-AD05-03CC639B4F58}"/>
                </c:ext>
              </c:extLst>
            </c:dLbl>
            <c:dLbl>
              <c:idx val="9"/>
              <c:delete val="1"/>
              <c:extLst>
                <c:ext xmlns:c15="http://schemas.microsoft.com/office/drawing/2012/chart" uri="{CE6537A1-D6FC-4f65-9D91-7224C49458BB}"/>
                <c:ext xmlns:c16="http://schemas.microsoft.com/office/drawing/2014/chart" uri="{C3380CC4-5D6E-409C-BE32-E72D297353CC}">
                  <c16:uniqueId val="{0000000C-DD6E-4890-AD05-03CC639B4F58}"/>
                </c:ext>
              </c:extLst>
            </c:dLbl>
            <c:dLbl>
              <c:idx val="10"/>
              <c:delete val="1"/>
              <c:extLst>
                <c:ext xmlns:c15="http://schemas.microsoft.com/office/drawing/2012/chart" uri="{CE6537A1-D6FC-4f65-9D91-7224C49458BB}"/>
                <c:ext xmlns:c16="http://schemas.microsoft.com/office/drawing/2014/chart" uri="{C3380CC4-5D6E-409C-BE32-E72D297353CC}">
                  <c16:uniqueId val="{0000000D-DD6E-4890-AD05-03CC639B4F58}"/>
                </c:ext>
              </c:extLst>
            </c:dLbl>
            <c:dLbl>
              <c:idx val="11"/>
              <c:delete val="1"/>
              <c:extLst>
                <c:ext xmlns:c15="http://schemas.microsoft.com/office/drawing/2012/chart" uri="{CE6537A1-D6FC-4f65-9D91-7224C49458BB}"/>
                <c:ext xmlns:c16="http://schemas.microsoft.com/office/drawing/2014/chart" uri="{C3380CC4-5D6E-409C-BE32-E72D297353CC}">
                  <c16:uniqueId val="{0000000E-DD6E-4890-AD05-03CC639B4F58}"/>
                </c:ext>
              </c:extLst>
            </c:dLbl>
            <c:dLbl>
              <c:idx val="12"/>
              <c:delete val="1"/>
              <c:extLst>
                <c:ext xmlns:c15="http://schemas.microsoft.com/office/drawing/2012/chart" uri="{CE6537A1-D6FC-4f65-9D91-7224C49458BB}"/>
                <c:ext xmlns:c16="http://schemas.microsoft.com/office/drawing/2014/chart" uri="{C3380CC4-5D6E-409C-BE32-E72D297353CC}">
                  <c16:uniqueId val="{0000000F-DD6E-4890-AD05-03CC639B4F5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D6E-4890-AD05-03CC639B4F58}"/>
                </c:ext>
              </c:extLst>
            </c:dLbl>
            <c:dLbl>
              <c:idx val="14"/>
              <c:delete val="1"/>
              <c:extLst>
                <c:ext xmlns:c15="http://schemas.microsoft.com/office/drawing/2012/chart" uri="{CE6537A1-D6FC-4f65-9D91-7224C49458BB}"/>
                <c:ext xmlns:c16="http://schemas.microsoft.com/office/drawing/2014/chart" uri="{C3380CC4-5D6E-409C-BE32-E72D297353CC}">
                  <c16:uniqueId val="{00000011-DD6E-4890-AD05-03CC639B4F58}"/>
                </c:ext>
              </c:extLst>
            </c:dLbl>
            <c:dLbl>
              <c:idx val="15"/>
              <c:delete val="1"/>
              <c:extLst>
                <c:ext xmlns:c15="http://schemas.microsoft.com/office/drawing/2012/chart" uri="{CE6537A1-D6FC-4f65-9D91-7224C49458BB}"/>
                <c:ext xmlns:c16="http://schemas.microsoft.com/office/drawing/2014/chart" uri="{C3380CC4-5D6E-409C-BE32-E72D297353CC}">
                  <c16:uniqueId val="{00000012-DD6E-4890-AD05-03CC639B4F58}"/>
                </c:ext>
              </c:extLst>
            </c:dLbl>
            <c:dLbl>
              <c:idx val="16"/>
              <c:delete val="1"/>
              <c:extLst>
                <c:ext xmlns:c15="http://schemas.microsoft.com/office/drawing/2012/chart" uri="{CE6537A1-D6FC-4f65-9D91-7224C49458BB}"/>
                <c:ext xmlns:c16="http://schemas.microsoft.com/office/drawing/2014/chart" uri="{C3380CC4-5D6E-409C-BE32-E72D297353CC}">
                  <c16:uniqueId val="{00000013-DD6E-4890-AD05-03CC639B4F58}"/>
                </c:ext>
              </c:extLst>
            </c:dLbl>
            <c:dLbl>
              <c:idx val="17"/>
              <c:delete val="1"/>
              <c:extLst>
                <c:ext xmlns:c15="http://schemas.microsoft.com/office/drawing/2012/chart" uri="{CE6537A1-D6FC-4f65-9D91-7224C49458BB}"/>
                <c:ext xmlns:c16="http://schemas.microsoft.com/office/drawing/2014/chart" uri="{C3380CC4-5D6E-409C-BE32-E72D297353CC}">
                  <c16:uniqueId val="{00000014-DD6E-4890-AD05-03CC639B4F58}"/>
                </c:ext>
              </c:extLst>
            </c:dLbl>
            <c:dLbl>
              <c:idx val="18"/>
              <c:delete val="1"/>
              <c:extLst>
                <c:ext xmlns:c15="http://schemas.microsoft.com/office/drawing/2012/chart" uri="{CE6537A1-D6FC-4f65-9D91-7224C49458BB}"/>
                <c:ext xmlns:c16="http://schemas.microsoft.com/office/drawing/2014/chart" uri="{C3380CC4-5D6E-409C-BE32-E72D297353CC}">
                  <c16:uniqueId val="{00000015-DD6E-4890-AD05-03CC639B4F58}"/>
                </c:ext>
              </c:extLst>
            </c:dLbl>
            <c:dLbl>
              <c:idx val="19"/>
              <c:delete val="1"/>
              <c:extLst>
                <c:ext xmlns:c15="http://schemas.microsoft.com/office/drawing/2012/chart" uri="{CE6537A1-D6FC-4f65-9D91-7224C49458BB}"/>
                <c:ext xmlns:c16="http://schemas.microsoft.com/office/drawing/2014/chart" uri="{C3380CC4-5D6E-409C-BE32-E72D297353CC}">
                  <c16:uniqueId val="{00000016-DD6E-4890-AD05-03CC639B4F58}"/>
                </c:ext>
              </c:extLst>
            </c:dLbl>
            <c:dLbl>
              <c:idx val="20"/>
              <c:delete val="1"/>
              <c:extLst>
                <c:ext xmlns:c15="http://schemas.microsoft.com/office/drawing/2012/chart" uri="{CE6537A1-D6FC-4f65-9D91-7224C49458BB}"/>
                <c:ext xmlns:c16="http://schemas.microsoft.com/office/drawing/2014/chart" uri="{C3380CC4-5D6E-409C-BE32-E72D297353CC}">
                  <c16:uniqueId val="{00000017-DD6E-4890-AD05-03CC639B4F58}"/>
                </c:ext>
              </c:extLst>
            </c:dLbl>
            <c:dLbl>
              <c:idx val="21"/>
              <c:delete val="1"/>
              <c:extLst>
                <c:ext xmlns:c15="http://schemas.microsoft.com/office/drawing/2012/chart" uri="{CE6537A1-D6FC-4f65-9D91-7224C49458BB}"/>
                <c:ext xmlns:c16="http://schemas.microsoft.com/office/drawing/2014/chart" uri="{C3380CC4-5D6E-409C-BE32-E72D297353CC}">
                  <c16:uniqueId val="{00000018-DD6E-4890-AD05-03CC639B4F58}"/>
                </c:ext>
              </c:extLst>
            </c:dLbl>
            <c:dLbl>
              <c:idx val="22"/>
              <c:delete val="1"/>
              <c:extLst>
                <c:ext xmlns:c15="http://schemas.microsoft.com/office/drawing/2012/chart" uri="{CE6537A1-D6FC-4f65-9D91-7224C49458BB}"/>
                <c:ext xmlns:c16="http://schemas.microsoft.com/office/drawing/2014/chart" uri="{C3380CC4-5D6E-409C-BE32-E72D297353CC}">
                  <c16:uniqueId val="{00000019-DD6E-4890-AD05-03CC639B4F58}"/>
                </c:ext>
              </c:extLst>
            </c:dLbl>
            <c:dLbl>
              <c:idx val="23"/>
              <c:delete val="1"/>
              <c:extLst>
                <c:ext xmlns:c15="http://schemas.microsoft.com/office/drawing/2012/chart" uri="{CE6537A1-D6FC-4f65-9D91-7224C49458BB}"/>
                <c:ext xmlns:c16="http://schemas.microsoft.com/office/drawing/2014/chart" uri="{C3380CC4-5D6E-409C-BE32-E72D297353CC}">
                  <c16:uniqueId val="{0000001A-DD6E-4890-AD05-03CC639B4F58}"/>
                </c:ext>
              </c:extLst>
            </c:dLbl>
            <c:dLbl>
              <c:idx val="24"/>
              <c:delete val="1"/>
              <c:extLst>
                <c:ext xmlns:c15="http://schemas.microsoft.com/office/drawing/2012/chart" uri="{CE6537A1-D6FC-4f65-9D91-7224C49458BB}"/>
                <c:ext xmlns:c16="http://schemas.microsoft.com/office/drawing/2014/chart" uri="{C3380CC4-5D6E-409C-BE32-E72D297353CC}">
                  <c16:uniqueId val="{0000001B-DD6E-4890-AD05-03CC639B4F5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D6E-4890-AD05-03CC639B4F5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Hersfeld-Rotenburg (06632)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49747</v>
      </c>
      <c r="F11" s="238">
        <v>50403</v>
      </c>
      <c r="G11" s="238">
        <v>50329</v>
      </c>
      <c r="H11" s="238">
        <v>49147</v>
      </c>
      <c r="I11" s="265">
        <v>48911</v>
      </c>
      <c r="J11" s="263">
        <v>836</v>
      </c>
      <c r="K11" s="266">
        <v>1.7092269632597985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20.807284861398678</v>
      </c>
      <c r="E13" s="115">
        <v>10351</v>
      </c>
      <c r="F13" s="114">
        <v>10920</v>
      </c>
      <c r="G13" s="114">
        <v>10531</v>
      </c>
      <c r="H13" s="114">
        <v>10204</v>
      </c>
      <c r="I13" s="140">
        <v>9963</v>
      </c>
      <c r="J13" s="115">
        <v>388</v>
      </c>
      <c r="K13" s="116">
        <v>3.8944093144635148</v>
      </c>
    </row>
    <row r="14" spans="1:255" ht="14.1" customHeight="1" x14ac:dyDescent="0.2">
      <c r="A14" s="306" t="s">
        <v>230</v>
      </c>
      <c r="B14" s="307"/>
      <c r="C14" s="308"/>
      <c r="D14" s="113">
        <v>61.251934790037588</v>
      </c>
      <c r="E14" s="115">
        <v>30471</v>
      </c>
      <c r="F14" s="114">
        <v>30524</v>
      </c>
      <c r="G14" s="114">
        <v>30784</v>
      </c>
      <c r="H14" s="114">
        <v>30048</v>
      </c>
      <c r="I14" s="140">
        <v>30107</v>
      </c>
      <c r="J14" s="115">
        <v>364</v>
      </c>
      <c r="K14" s="116">
        <v>1.2090211578702628</v>
      </c>
    </row>
    <row r="15" spans="1:255" ht="14.1" customHeight="1" x14ac:dyDescent="0.2">
      <c r="A15" s="306" t="s">
        <v>231</v>
      </c>
      <c r="B15" s="307"/>
      <c r="C15" s="308"/>
      <c r="D15" s="113">
        <v>9.7071180171668647</v>
      </c>
      <c r="E15" s="115">
        <v>4829</v>
      </c>
      <c r="F15" s="114">
        <v>4828</v>
      </c>
      <c r="G15" s="114">
        <v>4852</v>
      </c>
      <c r="H15" s="114">
        <v>4767</v>
      </c>
      <c r="I15" s="140">
        <v>4743</v>
      </c>
      <c r="J15" s="115">
        <v>86</v>
      </c>
      <c r="K15" s="116">
        <v>1.8131983976386254</v>
      </c>
    </row>
    <row r="16" spans="1:255" ht="14.1" customHeight="1" x14ac:dyDescent="0.2">
      <c r="A16" s="306" t="s">
        <v>232</v>
      </c>
      <c r="B16" s="307"/>
      <c r="C16" s="308"/>
      <c r="D16" s="113">
        <v>7.0778137375118098</v>
      </c>
      <c r="E16" s="115">
        <v>3521</v>
      </c>
      <c r="F16" s="114">
        <v>3555</v>
      </c>
      <c r="G16" s="114">
        <v>3584</v>
      </c>
      <c r="H16" s="114">
        <v>3556</v>
      </c>
      <c r="I16" s="140">
        <v>3525</v>
      </c>
      <c r="J16" s="115">
        <v>-4</v>
      </c>
      <c r="K16" s="116">
        <v>-0.11347517730496454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0.63320401230224943</v>
      </c>
      <c r="E18" s="115">
        <v>315</v>
      </c>
      <c r="F18" s="114">
        <v>308</v>
      </c>
      <c r="G18" s="114">
        <v>319</v>
      </c>
      <c r="H18" s="114">
        <v>307</v>
      </c>
      <c r="I18" s="140">
        <v>303</v>
      </c>
      <c r="J18" s="115">
        <v>12</v>
      </c>
      <c r="K18" s="116">
        <v>3.9603960396039604</v>
      </c>
    </row>
    <row r="19" spans="1:255" ht="14.1" customHeight="1" x14ac:dyDescent="0.2">
      <c r="A19" s="306" t="s">
        <v>235</v>
      </c>
      <c r="B19" s="307" t="s">
        <v>236</v>
      </c>
      <c r="C19" s="308"/>
      <c r="D19" s="113">
        <v>0.29951554867630209</v>
      </c>
      <c r="E19" s="115">
        <v>149</v>
      </c>
      <c r="F19" s="114">
        <v>143</v>
      </c>
      <c r="G19" s="114">
        <v>150</v>
      </c>
      <c r="H19" s="114">
        <v>141</v>
      </c>
      <c r="I19" s="140">
        <v>138</v>
      </c>
      <c r="J19" s="115">
        <v>11</v>
      </c>
      <c r="K19" s="116">
        <v>7.9710144927536231</v>
      </c>
    </row>
    <row r="20" spans="1:255" ht="14.1" customHeight="1" x14ac:dyDescent="0.2">
      <c r="A20" s="306">
        <v>12</v>
      </c>
      <c r="B20" s="307" t="s">
        <v>237</v>
      </c>
      <c r="C20" s="308"/>
      <c r="D20" s="113">
        <v>0.43821737994250909</v>
      </c>
      <c r="E20" s="115">
        <v>218</v>
      </c>
      <c r="F20" s="114">
        <v>217</v>
      </c>
      <c r="G20" s="114">
        <v>226</v>
      </c>
      <c r="H20" s="114">
        <v>228</v>
      </c>
      <c r="I20" s="140">
        <v>208</v>
      </c>
      <c r="J20" s="115">
        <v>10</v>
      </c>
      <c r="K20" s="116">
        <v>4.8076923076923075</v>
      </c>
    </row>
    <row r="21" spans="1:255" ht="14.1" customHeight="1" x14ac:dyDescent="0.2">
      <c r="A21" s="306">
        <v>21</v>
      </c>
      <c r="B21" s="307" t="s">
        <v>238</v>
      </c>
      <c r="C21" s="308"/>
      <c r="D21" s="113">
        <v>2.3116971877701169</v>
      </c>
      <c r="E21" s="115">
        <v>1150</v>
      </c>
      <c r="F21" s="114">
        <v>1123</v>
      </c>
      <c r="G21" s="114">
        <v>1123</v>
      </c>
      <c r="H21" s="114">
        <v>1090</v>
      </c>
      <c r="I21" s="140">
        <v>1119</v>
      </c>
      <c r="J21" s="115">
        <v>31</v>
      </c>
      <c r="K21" s="116">
        <v>2.7703306523681861</v>
      </c>
    </row>
    <row r="22" spans="1:255" ht="14.1" customHeight="1" x14ac:dyDescent="0.2">
      <c r="A22" s="306">
        <v>22</v>
      </c>
      <c r="B22" s="307" t="s">
        <v>239</v>
      </c>
      <c r="C22" s="308"/>
      <c r="D22" s="113">
        <v>0.91060767483466343</v>
      </c>
      <c r="E22" s="115">
        <v>453</v>
      </c>
      <c r="F22" s="114">
        <v>450</v>
      </c>
      <c r="G22" s="114">
        <v>464</v>
      </c>
      <c r="H22" s="114">
        <v>455</v>
      </c>
      <c r="I22" s="140">
        <v>448</v>
      </c>
      <c r="J22" s="115">
        <v>5</v>
      </c>
      <c r="K22" s="116">
        <v>1.1160714285714286</v>
      </c>
    </row>
    <row r="23" spans="1:255" ht="14.1" customHeight="1" x14ac:dyDescent="0.2">
      <c r="A23" s="306">
        <v>23</v>
      </c>
      <c r="B23" s="307" t="s">
        <v>240</v>
      </c>
      <c r="C23" s="308"/>
      <c r="D23" s="113">
        <v>0.26333246225903068</v>
      </c>
      <c r="E23" s="115">
        <v>131</v>
      </c>
      <c r="F23" s="114">
        <v>135</v>
      </c>
      <c r="G23" s="114">
        <v>136</v>
      </c>
      <c r="H23" s="114">
        <v>133</v>
      </c>
      <c r="I23" s="140">
        <v>126</v>
      </c>
      <c r="J23" s="115">
        <v>5</v>
      </c>
      <c r="K23" s="116">
        <v>3.9682539682539684</v>
      </c>
    </row>
    <row r="24" spans="1:255" ht="14.1" customHeight="1" x14ac:dyDescent="0.2">
      <c r="A24" s="306">
        <v>24</v>
      </c>
      <c r="B24" s="307" t="s">
        <v>241</v>
      </c>
      <c r="C24" s="308"/>
      <c r="D24" s="113">
        <v>2.0141918105614409</v>
      </c>
      <c r="E24" s="115">
        <v>1002</v>
      </c>
      <c r="F24" s="114">
        <v>996</v>
      </c>
      <c r="G24" s="114">
        <v>1053</v>
      </c>
      <c r="H24" s="114">
        <v>1031</v>
      </c>
      <c r="I24" s="140">
        <v>1024</v>
      </c>
      <c r="J24" s="115">
        <v>-22</v>
      </c>
      <c r="K24" s="116">
        <v>-2.1484375</v>
      </c>
    </row>
    <row r="25" spans="1:255" ht="14.1" customHeight="1" x14ac:dyDescent="0.2">
      <c r="A25" s="306">
        <v>25</v>
      </c>
      <c r="B25" s="307" t="s">
        <v>242</v>
      </c>
      <c r="C25" s="308"/>
      <c r="D25" s="113">
        <v>7.2627495125334187</v>
      </c>
      <c r="E25" s="115">
        <v>3613</v>
      </c>
      <c r="F25" s="114">
        <v>3644</v>
      </c>
      <c r="G25" s="114">
        <v>3676</v>
      </c>
      <c r="H25" s="114">
        <v>3636</v>
      </c>
      <c r="I25" s="140">
        <v>3642</v>
      </c>
      <c r="J25" s="115">
        <v>-29</v>
      </c>
      <c r="K25" s="116">
        <v>-0.79626578802855574</v>
      </c>
    </row>
    <row r="26" spans="1:255" ht="14.1" customHeight="1" x14ac:dyDescent="0.2">
      <c r="A26" s="306">
        <v>26</v>
      </c>
      <c r="B26" s="307" t="s">
        <v>243</v>
      </c>
      <c r="C26" s="308"/>
      <c r="D26" s="113">
        <v>2.932840171266609</v>
      </c>
      <c r="E26" s="115">
        <v>1459</v>
      </c>
      <c r="F26" s="114">
        <v>1496</v>
      </c>
      <c r="G26" s="114">
        <v>1518</v>
      </c>
      <c r="H26" s="114">
        <v>1453</v>
      </c>
      <c r="I26" s="140">
        <v>1466</v>
      </c>
      <c r="J26" s="115">
        <v>-7</v>
      </c>
      <c r="K26" s="116">
        <v>-0.47748976807639837</v>
      </c>
    </row>
    <row r="27" spans="1:255" ht="14.1" customHeight="1" x14ac:dyDescent="0.2">
      <c r="A27" s="306">
        <v>27</v>
      </c>
      <c r="B27" s="307" t="s">
        <v>244</v>
      </c>
      <c r="C27" s="308"/>
      <c r="D27" s="113">
        <v>2.474521076647838</v>
      </c>
      <c r="E27" s="115">
        <v>1231</v>
      </c>
      <c r="F27" s="114">
        <v>1233</v>
      </c>
      <c r="G27" s="114">
        <v>1230</v>
      </c>
      <c r="H27" s="114">
        <v>1214</v>
      </c>
      <c r="I27" s="140">
        <v>1215</v>
      </c>
      <c r="J27" s="115">
        <v>16</v>
      </c>
      <c r="K27" s="116">
        <v>1.3168724279835391</v>
      </c>
    </row>
    <row r="28" spans="1:255" ht="14.1" customHeight="1" x14ac:dyDescent="0.2">
      <c r="A28" s="306">
        <v>28</v>
      </c>
      <c r="B28" s="307" t="s">
        <v>245</v>
      </c>
      <c r="C28" s="308"/>
      <c r="D28" s="113">
        <v>0.20101714676261886</v>
      </c>
      <c r="E28" s="115">
        <v>100</v>
      </c>
      <c r="F28" s="114">
        <v>104</v>
      </c>
      <c r="G28" s="114">
        <v>99</v>
      </c>
      <c r="H28" s="114">
        <v>92</v>
      </c>
      <c r="I28" s="140">
        <v>87</v>
      </c>
      <c r="J28" s="115">
        <v>13</v>
      </c>
      <c r="K28" s="116">
        <v>14.942528735632184</v>
      </c>
    </row>
    <row r="29" spans="1:255" ht="14.1" customHeight="1" x14ac:dyDescent="0.2">
      <c r="A29" s="306">
        <v>29</v>
      </c>
      <c r="B29" s="307" t="s">
        <v>246</v>
      </c>
      <c r="C29" s="308"/>
      <c r="D29" s="113">
        <v>2.2011377570506765</v>
      </c>
      <c r="E29" s="115">
        <v>1095</v>
      </c>
      <c r="F29" s="114">
        <v>1099</v>
      </c>
      <c r="G29" s="114">
        <v>1108</v>
      </c>
      <c r="H29" s="114">
        <v>1081</v>
      </c>
      <c r="I29" s="140">
        <v>1081</v>
      </c>
      <c r="J29" s="115">
        <v>14</v>
      </c>
      <c r="K29" s="116">
        <v>1.2950971322849214</v>
      </c>
    </row>
    <row r="30" spans="1:255" ht="14.1" customHeight="1" x14ac:dyDescent="0.2">
      <c r="A30" s="306" t="s">
        <v>247</v>
      </c>
      <c r="B30" s="307" t="s">
        <v>248</v>
      </c>
      <c r="C30" s="308"/>
      <c r="D30" s="113">
        <v>0.39801395058998534</v>
      </c>
      <c r="E30" s="115">
        <v>198</v>
      </c>
      <c r="F30" s="114">
        <v>200</v>
      </c>
      <c r="G30" s="114" t="s">
        <v>513</v>
      </c>
      <c r="H30" s="114" t="s">
        <v>513</v>
      </c>
      <c r="I30" s="140" t="s">
        <v>513</v>
      </c>
      <c r="J30" s="115" t="s">
        <v>513</v>
      </c>
      <c r="K30" s="116" t="s">
        <v>513</v>
      </c>
    </row>
    <row r="31" spans="1:255" ht="14.1" customHeight="1" x14ac:dyDescent="0.2">
      <c r="A31" s="306" t="s">
        <v>249</v>
      </c>
      <c r="B31" s="307" t="s">
        <v>250</v>
      </c>
      <c r="C31" s="308"/>
      <c r="D31" s="113">
        <v>1.8031238064606911</v>
      </c>
      <c r="E31" s="115">
        <v>897</v>
      </c>
      <c r="F31" s="114">
        <v>899</v>
      </c>
      <c r="G31" s="114">
        <v>893</v>
      </c>
      <c r="H31" s="114">
        <v>870</v>
      </c>
      <c r="I31" s="140">
        <v>876</v>
      </c>
      <c r="J31" s="115">
        <v>21</v>
      </c>
      <c r="K31" s="116">
        <v>2.3972602739726026</v>
      </c>
    </row>
    <row r="32" spans="1:255" ht="14.1" customHeight="1" x14ac:dyDescent="0.2">
      <c r="A32" s="306">
        <v>31</v>
      </c>
      <c r="B32" s="307" t="s">
        <v>251</v>
      </c>
      <c r="C32" s="308"/>
      <c r="D32" s="113">
        <v>1.1377570506764227</v>
      </c>
      <c r="E32" s="115">
        <v>566</v>
      </c>
      <c r="F32" s="114">
        <v>565</v>
      </c>
      <c r="G32" s="114">
        <v>564</v>
      </c>
      <c r="H32" s="114">
        <v>543</v>
      </c>
      <c r="I32" s="140">
        <v>559</v>
      </c>
      <c r="J32" s="115">
        <v>7</v>
      </c>
      <c r="K32" s="116">
        <v>1.2522361359570662</v>
      </c>
    </row>
    <row r="33" spans="1:11" ht="14.1" customHeight="1" x14ac:dyDescent="0.2">
      <c r="A33" s="306">
        <v>32</v>
      </c>
      <c r="B33" s="307" t="s">
        <v>252</v>
      </c>
      <c r="C33" s="308"/>
      <c r="D33" s="113">
        <v>2.9790741150220112</v>
      </c>
      <c r="E33" s="115">
        <v>1482</v>
      </c>
      <c r="F33" s="114">
        <v>1476</v>
      </c>
      <c r="G33" s="114">
        <v>1532</v>
      </c>
      <c r="H33" s="114">
        <v>1504</v>
      </c>
      <c r="I33" s="140">
        <v>1463</v>
      </c>
      <c r="J33" s="115">
        <v>19</v>
      </c>
      <c r="K33" s="116">
        <v>1.2987012987012987</v>
      </c>
    </row>
    <row r="34" spans="1:11" ht="14.1" customHeight="1" x14ac:dyDescent="0.2">
      <c r="A34" s="306">
        <v>33</v>
      </c>
      <c r="B34" s="307" t="s">
        <v>253</v>
      </c>
      <c r="C34" s="308"/>
      <c r="D34" s="113">
        <v>1.0030755623454681</v>
      </c>
      <c r="E34" s="115">
        <v>499</v>
      </c>
      <c r="F34" s="114">
        <v>511</v>
      </c>
      <c r="G34" s="114">
        <v>557</v>
      </c>
      <c r="H34" s="114">
        <v>533</v>
      </c>
      <c r="I34" s="140">
        <v>522</v>
      </c>
      <c r="J34" s="115">
        <v>-23</v>
      </c>
      <c r="K34" s="116">
        <v>-4.4061302681992336</v>
      </c>
    </row>
    <row r="35" spans="1:11" ht="14.1" customHeight="1" x14ac:dyDescent="0.2">
      <c r="A35" s="306">
        <v>34</v>
      </c>
      <c r="B35" s="307" t="s">
        <v>254</v>
      </c>
      <c r="C35" s="308"/>
      <c r="D35" s="113">
        <v>1.8473475787484672</v>
      </c>
      <c r="E35" s="115">
        <v>919</v>
      </c>
      <c r="F35" s="114">
        <v>914</v>
      </c>
      <c r="G35" s="114">
        <v>920</v>
      </c>
      <c r="H35" s="114">
        <v>970</v>
      </c>
      <c r="I35" s="140">
        <v>976</v>
      </c>
      <c r="J35" s="115">
        <v>-57</v>
      </c>
      <c r="K35" s="116">
        <v>-5.8401639344262293</v>
      </c>
    </row>
    <row r="36" spans="1:11" ht="14.1" customHeight="1" x14ac:dyDescent="0.2">
      <c r="A36" s="306">
        <v>41</v>
      </c>
      <c r="B36" s="307" t="s">
        <v>255</v>
      </c>
      <c r="C36" s="308"/>
      <c r="D36" s="113">
        <v>1.013126419683599</v>
      </c>
      <c r="E36" s="115">
        <v>504</v>
      </c>
      <c r="F36" s="114">
        <v>508</v>
      </c>
      <c r="G36" s="114">
        <v>514</v>
      </c>
      <c r="H36" s="114">
        <v>515</v>
      </c>
      <c r="I36" s="140">
        <v>527</v>
      </c>
      <c r="J36" s="115">
        <v>-23</v>
      </c>
      <c r="K36" s="116">
        <v>-4.3643263757115749</v>
      </c>
    </row>
    <row r="37" spans="1:11" ht="14.1" customHeight="1" x14ac:dyDescent="0.2">
      <c r="A37" s="306">
        <v>42</v>
      </c>
      <c r="B37" s="307" t="s">
        <v>256</v>
      </c>
      <c r="C37" s="308"/>
      <c r="D37" s="113">
        <v>0.14674251713671177</v>
      </c>
      <c r="E37" s="115">
        <v>73</v>
      </c>
      <c r="F37" s="114">
        <v>75</v>
      </c>
      <c r="G37" s="114">
        <v>76</v>
      </c>
      <c r="H37" s="114">
        <v>74</v>
      </c>
      <c r="I37" s="140">
        <v>72</v>
      </c>
      <c r="J37" s="115">
        <v>1</v>
      </c>
      <c r="K37" s="116">
        <v>1.3888888888888888</v>
      </c>
    </row>
    <row r="38" spans="1:11" ht="14.1" customHeight="1" x14ac:dyDescent="0.2">
      <c r="A38" s="306">
        <v>43</v>
      </c>
      <c r="B38" s="307" t="s">
        <v>257</v>
      </c>
      <c r="C38" s="308"/>
      <c r="D38" s="113">
        <v>1.0633807063742537</v>
      </c>
      <c r="E38" s="115">
        <v>529</v>
      </c>
      <c r="F38" s="114">
        <v>530</v>
      </c>
      <c r="G38" s="114">
        <v>532</v>
      </c>
      <c r="H38" s="114">
        <v>511</v>
      </c>
      <c r="I38" s="140">
        <v>522</v>
      </c>
      <c r="J38" s="115">
        <v>7</v>
      </c>
      <c r="K38" s="116">
        <v>1.3409961685823755</v>
      </c>
    </row>
    <row r="39" spans="1:11" ht="14.1" customHeight="1" x14ac:dyDescent="0.2">
      <c r="A39" s="306">
        <v>51</v>
      </c>
      <c r="B39" s="307" t="s">
        <v>258</v>
      </c>
      <c r="C39" s="308"/>
      <c r="D39" s="113">
        <v>16.340683860333286</v>
      </c>
      <c r="E39" s="115">
        <v>8129</v>
      </c>
      <c r="F39" s="114">
        <v>8734</v>
      </c>
      <c r="G39" s="114">
        <v>8243</v>
      </c>
      <c r="H39" s="114">
        <v>7925</v>
      </c>
      <c r="I39" s="140">
        <v>7757</v>
      </c>
      <c r="J39" s="115">
        <v>372</v>
      </c>
      <c r="K39" s="116">
        <v>4.795668428516179</v>
      </c>
    </row>
    <row r="40" spans="1:11" ht="14.1" customHeight="1" x14ac:dyDescent="0.2">
      <c r="A40" s="306" t="s">
        <v>259</v>
      </c>
      <c r="B40" s="307" t="s">
        <v>260</v>
      </c>
      <c r="C40" s="308"/>
      <c r="D40" s="113">
        <v>14.507407481858202</v>
      </c>
      <c r="E40" s="115">
        <v>7217</v>
      </c>
      <c r="F40" s="114">
        <v>7822</v>
      </c>
      <c r="G40" s="114">
        <v>7310</v>
      </c>
      <c r="H40" s="114">
        <v>7088</v>
      </c>
      <c r="I40" s="140">
        <v>6924</v>
      </c>
      <c r="J40" s="115">
        <v>293</v>
      </c>
      <c r="K40" s="116">
        <v>4.2316580011554015</v>
      </c>
    </row>
    <row r="41" spans="1:11" ht="14.1" customHeight="1" x14ac:dyDescent="0.2">
      <c r="A41" s="306"/>
      <c r="B41" s="307" t="s">
        <v>261</v>
      </c>
      <c r="C41" s="308"/>
      <c r="D41" s="113">
        <v>12.527388586246406</v>
      </c>
      <c r="E41" s="115">
        <v>6232</v>
      </c>
      <c r="F41" s="114">
        <v>6822</v>
      </c>
      <c r="G41" s="114">
        <v>6359</v>
      </c>
      <c r="H41" s="114">
        <v>6113</v>
      </c>
      <c r="I41" s="140">
        <v>5920</v>
      </c>
      <c r="J41" s="115">
        <v>312</v>
      </c>
      <c r="K41" s="116">
        <v>5.2702702702702702</v>
      </c>
    </row>
    <row r="42" spans="1:11" ht="14.1" customHeight="1" x14ac:dyDescent="0.2">
      <c r="A42" s="306">
        <v>52</v>
      </c>
      <c r="B42" s="307" t="s">
        <v>262</v>
      </c>
      <c r="C42" s="308"/>
      <c r="D42" s="113">
        <v>6.8386033328642934</v>
      </c>
      <c r="E42" s="115">
        <v>3402</v>
      </c>
      <c r="F42" s="114">
        <v>3462</v>
      </c>
      <c r="G42" s="114">
        <v>3450</v>
      </c>
      <c r="H42" s="114">
        <v>3405</v>
      </c>
      <c r="I42" s="140">
        <v>3372</v>
      </c>
      <c r="J42" s="115">
        <v>30</v>
      </c>
      <c r="K42" s="116">
        <v>0.88967971530249113</v>
      </c>
    </row>
    <row r="43" spans="1:11" ht="14.1" customHeight="1" x14ac:dyDescent="0.2">
      <c r="A43" s="306" t="s">
        <v>263</v>
      </c>
      <c r="B43" s="307" t="s">
        <v>264</v>
      </c>
      <c r="C43" s="308"/>
      <c r="D43" s="113">
        <v>5.6365207952238325</v>
      </c>
      <c r="E43" s="115">
        <v>2804</v>
      </c>
      <c r="F43" s="114">
        <v>2852</v>
      </c>
      <c r="G43" s="114">
        <v>2833</v>
      </c>
      <c r="H43" s="114">
        <v>2786</v>
      </c>
      <c r="I43" s="140">
        <v>2786</v>
      </c>
      <c r="J43" s="115">
        <v>18</v>
      </c>
      <c r="K43" s="116">
        <v>0.64608758076094763</v>
      </c>
    </row>
    <row r="44" spans="1:11" ht="14.1" customHeight="1" x14ac:dyDescent="0.2">
      <c r="A44" s="306">
        <v>53</v>
      </c>
      <c r="B44" s="307" t="s">
        <v>265</v>
      </c>
      <c r="C44" s="308"/>
      <c r="D44" s="113">
        <v>0.69551932779866121</v>
      </c>
      <c r="E44" s="115">
        <v>346</v>
      </c>
      <c r="F44" s="114">
        <v>320</v>
      </c>
      <c r="G44" s="114">
        <v>326</v>
      </c>
      <c r="H44" s="114">
        <v>325</v>
      </c>
      <c r="I44" s="140">
        <v>320</v>
      </c>
      <c r="J44" s="115">
        <v>26</v>
      </c>
      <c r="K44" s="116">
        <v>8.125</v>
      </c>
    </row>
    <row r="45" spans="1:11" ht="14.1" customHeight="1" x14ac:dyDescent="0.2">
      <c r="A45" s="306" t="s">
        <v>266</v>
      </c>
      <c r="B45" s="307" t="s">
        <v>267</v>
      </c>
      <c r="C45" s="308"/>
      <c r="D45" s="113">
        <v>0.62717349789937082</v>
      </c>
      <c r="E45" s="115">
        <v>312</v>
      </c>
      <c r="F45" s="114">
        <v>287</v>
      </c>
      <c r="G45" s="114">
        <v>294</v>
      </c>
      <c r="H45" s="114">
        <v>300</v>
      </c>
      <c r="I45" s="140">
        <v>294</v>
      </c>
      <c r="J45" s="115">
        <v>18</v>
      </c>
      <c r="K45" s="116">
        <v>6.1224489795918364</v>
      </c>
    </row>
    <row r="46" spans="1:11" ht="14.1" customHeight="1" x14ac:dyDescent="0.2">
      <c r="A46" s="306">
        <v>54</v>
      </c>
      <c r="B46" s="307" t="s">
        <v>268</v>
      </c>
      <c r="C46" s="308"/>
      <c r="D46" s="113">
        <v>2.6152330793816714</v>
      </c>
      <c r="E46" s="115">
        <v>1301</v>
      </c>
      <c r="F46" s="114">
        <v>1298</v>
      </c>
      <c r="G46" s="114">
        <v>1340</v>
      </c>
      <c r="H46" s="114">
        <v>1313</v>
      </c>
      <c r="I46" s="140">
        <v>1290</v>
      </c>
      <c r="J46" s="115">
        <v>11</v>
      </c>
      <c r="K46" s="116">
        <v>0.8527131782945736</v>
      </c>
    </row>
    <row r="47" spans="1:11" ht="14.1" customHeight="1" x14ac:dyDescent="0.2">
      <c r="A47" s="306">
        <v>61</v>
      </c>
      <c r="B47" s="307" t="s">
        <v>269</v>
      </c>
      <c r="C47" s="308"/>
      <c r="D47" s="113">
        <v>1.5176794580577724</v>
      </c>
      <c r="E47" s="115">
        <v>755</v>
      </c>
      <c r="F47" s="114">
        <v>725</v>
      </c>
      <c r="G47" s="114">
        <v>731</v>
      </c>
      <c r="H47" s="114">
        <v>695</v>
      </c>
      <c r="I47" s="140">
        <v>698</v>
      </c>
      <c r="J47" s="115">
        <v>57</v>
      </c>
      <c r="K47" s="116">
        <v>8.1661891117478511</v>
      </c>
    </row>
    <row r="48" spans="1:11" ht="14.1" customHeight="1" x14ac:dyDescent="0.2">
      <c r="A48" s="306">
        <v>62</v>
      </c>
      <c r="B48" s="307" t="s">
        <v>270</v>
      </c>
      <c r="C48" s="308"/>
      <c r="D48" s="113">
        <v>6.4506402396124392</v>
      </c>
      <c r="E48" s="115">
        <v>3209</v>
      </c>
      <c r="F48" s="114">
        <v>3190</v>
      </c>
      <c r="G48" s="114">
        <v>3215</v>
      </c>
      <c r="H48" s="114">
        <v>3152</v>
      </c>
      <c r="I48" s="140">
        <v>3158</v>
      </c>
      <c r="J48" s="115">
        <v>51</v>
      </c>
      <c r="K48" s="116">
        <v>1.6149461684610513</v>
      </c>
    </row>
    <row r="49" spans="1:11" ht="14.1" customHeight="1" x14ac:dyDescent="0.2">
      <c r="A49" s="306">
        <v>63</v>
      </c>
      <c r="B49" s="307" t="s">
        <v>271</v>
      </c>
      <c r="C49" s="308"/>
      <c r="D49" s="113">
        <v>1.7950831205901863</v>
      </c>
      <c r="E49" s="115">
        <v>893</v>
      </c>
      <c r="F49" s="114">
        <v>909</v>
      </c>
      <c r="G49" s="114">
        <v>929</v>
      </c>
      <c r="H49" s="114">
        <v>898</v>
      </c>
      <c r="I49" s="140">
        <v>863</v>
      </c>
      <c r="J49" s="115">
        <v>30</v>
      </c>
      <c r="K49" s="116">
        <v>3.4762456546929315</v>
      </c>
    </row>
    <row r="50" spans="1:11" ht="14.1" customHeight="1" x14ac:dyDescent="0.2">
      <c r="A50" s="306" t="s">
        <v>272</v>
      </c>
      <c r="B50" s="307" t="s">
        <v>273</v>
      </c>
      <c r="C50" s="308"/>
      <c r="D50" s="113">
        <v>0.6593362413813898</v>
      </c>
      <c r="E50" s="115">
        <v>328</v>
      </c>
      <c r="F50" s="114">
        <v>350</v>
      </c>
      <c r="G50" s="114">
        <v>358</v>
      </c>
      <c r="H50" s="114">
        <v>338</v>
      </c>
      <c r="I50" s="140">
        <v>332</v>
      </c>
      <c r="J50" s="115">
        <v>-4</v>
      </c>
      <c r="K50" s="116">
        <v>-1.2048192771084338</v>
      </c>
    </row>
    <row r="51" spans="1:11" ht="14.1" customHeight="1" x14ac:dyDescent="0.2">
      <c r="A51" s="306" t="s">
        <v>274</v>
      </c>
      <c r="B51" s="307" t="s">
        <v>275</v>
      </c>
      <c r="C51" s="308"/>
      <c r="D51" s="113">
        <v>0.97292299033107521</v>
      </c>
      <c r="E51" s="115">
        <v>484</v>
      </c>
      <c r="F51" s="114">
        <v>482</v>
      </c>
      <c r="G51" s="114">
        <v>494</v>
      </c>
      <c r="H51" s="114">
        <v>485</v>
      </c>
      <c r="I51" s="140">
        <v>453</v>
      </c>
      <c r="J51" s="115">
        <v>31</v>
      </c>
      <c r="K51" s="116">
        <v>6.8432671081677707</v>
      </c>
    </row>
    <row r="52" spans="1:11" ht="14.1" customHeight="1" x14ac:dyDescent="0.2">
      <c r="A52" s="306">
        <v>71</v>
      </c>
      <c r="B52" s="307" t="s">
        <v>276</v>
      </c>
      <c r="C52" s="308"/>
      <c r="D52" s="113">
        <v>9.5121313848071232</v>
      </c>
      <c r="E52" s="115">
        <v>4732</v>
      </c>
      <c r="F52" s="114">
        <v>4725</v>
      </c>
      <c r="G52" s="114">
        <v>4717</v>
      </c>
      <c r="H52" s="114">
        <v>4622</v>
      </c>
      <c r="I52" s="140">
        <v>4630</v>
      </c>
      <c r="J52" s="115">
        <v>102</v>
      </c>
      <c r="K52" s="116">
        <v>2.2030237580993521</v>
      </c>
    </row>
    <row r="53" spans="1:11" ht="14.1" customHeight="1" x14ac:dyDescent="0.2">
      <c r="A53" s="306" t="s">
        <v>277</v>
      </c>
      <c r="B53" s="307" t="s">
        <v>278</v>
      </c>
      <c r="C53" s="308"/>
      <c r="D53" s="113">
        <v>4.3017669407200438</v>
      </c>
      <c r="E53" s="115">
        <v>2140</v>
      </c>
      <c r="F53" s="114">
        <v>2131</v>
      </c>
      <c r="G53" s="114">
        <v>2133</v>
      </c>
      <c r="H53" s="114">
        <v>2097</v>
      </c>
      <c r="I53" s="140">
        <v>2115</v>
      </c>
      <c r="J53" s="115">
        <v>25</v>
      </c>
      <c r="K53" s="116">
        <v>1.1820330969267139</v>
      </c>
    </row>
    <row r="54" spans="1:11" ht="14.1" customHeight="1" x14ac:dyDescent="0.2">
      <c r="A54" s="306" t="s">
        <v>279</v>
      </c>
      <c r="B54" s="307" t="s">
        <v>280</v>
      </c>
      <c r="C54" s="308"/>
      <c r="D54" s="113">
        <v>4.4545399722596342</v>
      </c>
      <c r="E54" s="115">
        <v>2216</v>
      </c>
      <c r="F54" s="114">
        <v>2218</v>
      </c>
      <c r="G54" s="114">
        <v>2211</v>
      </c>
      <c r="H54" s="114">
        <v>2173</v>
      </c>
      <c r="I54" s="140">
        <v>2166</v>
      </c>
      <c r="J54" s="115">
        <v>50</v>
      </c>
      <c r="K54" s="116">
        <v>2.3084025854108958</v>
      </c>
    </row>
    <row r="55" spans="1:11" ht="14.1" customHeight="1" x14ac:dyDescent="0.2">
      <c r="A55" s="306">
        <v>72</v>
      </c>
      <c r="B55" s="307" t="s">
        <v>281</v>
      </c>
      <c r="C55" s="308"/>
      <c r="D55" s="113">
        <v>2.6775483948780829</v>
      </c>
      <c r="E55" s="115">
        <v>1332</v>
      </c>
      <c r="F55" s="114">
        <v>1352</v>
      </c>
      <c r="G55" s="114">
        <v>1368</v>
      </c>
      <c r="H55" s="114">
        <v>1333</v>
      </c>
      <c r="I55" s="140">
        <v>1348</v>
      </c>
      <c r="J55" s="115">
        <v>-16</v>
      </c>
      <c r="K55" s="116">
        <v>-1.1869436201780414</v>
      </c>
    </row>
    <row r="56" spans="1:11" ht="14.1" customHeight="1" x14ac:dyDescent="0.2">
      <c r="A56" s="306" t="s">
        <v>282</v>
      </c>
      <c r="B56" s="307" t="s">
        <v>283</v>
      </c>
      <c r="C56" s="308"/>
      <c r="D56" s="113">
        <v>1.4935574004462582</v>
      </c>
      <c r="E56" s="115">
        <v>743</v>
      </c>
      <c r="F56" s="114">
        <v>750</v>
      </c>
      <c r="G56" s="114">
        <v>761</v>
      </c>
      <c r="H56" s="114">
        <v>742</v>
      </c>
      <c r="I56" s="140">
        <v>753</v>
      </c>
      <c r="J56" s="115">
        <v>-10</v>
      </c>
      <c r="K56" s="116">
        <v>-1.3280212483399734</v>
      </c>
    </row>
    <row r="57" spans="1:11" ht="14.1" customHeight="1" x14ac:dyDescent="0.2">
      <c r="A57" s="306" t="s">
        <v>284</v>
      </c>
      <c r="B57" s="307" t="s">
        <v>285</v>
      </c>
      <c r="C57" s="308"/>
      <c r="D57" s="113">
        <v>0.72969224274830646</v>
      </c>
      <c r="E57" s="115">
        <v>363</v>
      </c>
      <c r="F57" s="114">
        <v>371</v>
      </c>
      <c r="G57" s="114">
        <v>375</v>
      </c>
      <c r="H57" s="114">
        <v>364</v>
      </c>
      <c r="I57" s="140">
        <v>364</v>
      </c>
      <c r="J57" s="115">
        <v>-1</v>
      </c>
      <c r="K57" s="116">
        <v>-0.27472527472527475</v>
      </c>
    </row>
    <row r="58" spans="1:11" ht="14.1" customHeight="1" x14ac:dyDescent="0.2">
      <c r="A58" s="306">
        <v>73</v>
      </c>
      <c r="B58" s="307" t="s">
        <v>286</v>
      </c>
      <c r="C58" s="308"/>
      <c r="D58" s="113">
        <v>2.0624359257844693</v>
      </c>
      <c r="E58" s="115">
        <v>1026</v>
      </c>
      <c r="F58" s="114">
        <v>1021</v>
      </c>
      <c r="G58" s="114">
        <v>1019</v>
      </c>
      <c r="H58" s="114">
        <v>1008</v>
      </c>
      <c r="I58" s="140">
        <v>1008</v>
      </c>
      <c r="J58" s="115">
        <v>18</v>
      </c>
      <c r="K58" s="116">
        <v>1.7857142857142858</v>
      </c>
    </row>
    <row r="59" spans="1:11" ht="14.1" customHeight="1" x14ac:dyDescent="0.2">
      <c r="A59" s="306" t="s">
        <v>287</v>
      </c>
      <c r="B59" s="307" t="s">
        <v>288</v>
      </c>
      <c r="C59" s="308"/>
      <c r="D59" s="113">
        <v>1.7568898627052887</v>
      </c>
      <c r="E59" s="115">
        <v>874</v>
      </c>
      <c r="F59" s="114">
        <v>875</v>
      </c>
      <c r="G59" s="114">
        <v>874</v>
      </c>
      <c r="H59" s="114">
        <v>869</v>
      </c>
      <c r="I59" s="140">
        <v>868</v>
      </c>
      <c r="J59" s="115">
        <v>6</v>
      </c>
      <c r="K59" s="116">
        <v>0.69124423963133641</v>
      </c>
    </row>
    <row r="60" spans="1:11" ht="14.1" customHeight="1" x14ac:dyDescent="0.2">
      <c r="A60" s="306">
        <v>81</v>
      </c>
      <c r="B60" s="307" t="s">
        <v>289</v>
      </c>
      <c r="C60" s="308"/>
      <c r="D60" s="113">
        <v>8.1411944438860626</v>
      </c>
      <c r="E60" s="115">
        <v>4050</v>
      </c>
      <c r="F60" s="114">
        <v>4091</v>
      </c>
      <c r="G60" s="114">
        <v>4056</v>
      </c>
      <c r="H60" s="114">
        <v>3992</v>
      </c>
      <c r="I60" s="140">
        <v>4018</v>
      </c>
      <c r="J60" s="115">
        <v>32</v>
      </c>
      <c r="K60" s="116">
        <v>0.79641612742658041</v>
      </c>
    </row>
    <row r="61" spans="1:11" ht="14.1" customHeight="1" x14ac:dyDescent="0.2">
      <c r="A61" s="306" t="s">
        <v>290</v>
      </c>
      <c r="B61" s="307" t="s">
        <v>291</v>
      </c>
      <c r="C61" s="308"/>
      <c r="D61" s="113">
        <v>2.1890767282449195</v>
      </c>
      <c r="E61" s="115">
        <v>1089</v>
      </c>
      <c r="F61" s="114">
        <v>1104</v>
      </c>
      <c r="G61" s="114">
        <v>1109</v>
      </c>
      <c r="H61" s="114">
        <v>1066</v>
      </c>
      <c r="I61" s="140">
        <v>1084</v>
      </c>
      <c r="J61" s="115">
        <v>5</v>
      </c>
      <c r="K61" s="116">
        <v>0.46125461254612549</v>
      </c>
    </row>
    <row r="62" spans="1:11" ht="14.1" customHeight="1" x14ac:dyDescent="0.2">
      <c r="A62" s="306" t="s">
        <v>292</v>
      </c>
      <c r="B62" s="307" t="s">
        <v>293</v>
      </c>
      <c r="C62" s="308"/>
      <c r="D62" s="113">
        <v>3.509759382475325</v>
      </c>
      <c r="E62" s="115">
        <v>1746</v>
      </c>
      <c r="F62" s="114">
        <v>1756</v>
      </c>
      <c r="G62" s="114">
        <v>1739</v>
      </c>
      <c r="H62" s="114">
        <v>1734</v>
      </c>
      <c r="I62" s="140">
        <v>1741</v>
      </c>
      <c r="J62" s="115">
        <v>5</v>
      </c>
      <c r="K62" s="116">
        <v>0.28719126938541067</v>
      </c>
    </row>
    <row r="63" spans="1:11" ht="14.1" customHeight="1" x14ac:dyDescent="0.2">
      <c r="A63" s="306"/>
      <c r="B63" s="307" t="s">
        <v>294</v>
      </c>
      <c r="C63" s="308"/>
      <c r="D63" s="113">
        <v>3.0232978873097873</v>
      </c>
      <c r="E63" s="115">
        <v>1504</v>
      </c>
      <c r="F63" s="114">
        <v>1513</v>
      </c>
      <c r="G63" s="114">
        <v>1495</v>
      </c>
      <c r="H63" s="114">
        <v>1511</v>
      </c>
      <c r="I63" s="140">
        <v>1517</v>
      </c>
      <c r="J63" s="115">
        <v>-13</v>
      </c>
      <c r="K63" s="116">
        <v>-0.85695451549110091</v>
      </c>
    </row>
    <row r="64" spans="1:11" ht="14.1" customHeight="1" x14ac:dyDescent="0.2">
      <c r="A64" s="306" t="s">
        <v>295</v>
      </c>
      <c r="B64" s="307" t="s">
        <v>296</v>
      </c>
      <c r="C64" s="308"/>
      <c r="D64" s="113">
        <v>0.90658733189941099</v>
      </c>
      <c r="E64" s="115">
        <v>451</v>
      </c>
      <c r="F64" s="114">
        <v>459</v>
      </c>
      <c r="G64" s="114">
        <v>455</v>
      </c>
      <c r="H64" s="114">
        <v>446</v>
      </c>
      <c r="I64" s="140">
        <v>446</v>
      </c>
      <c r="J64" s="115">
        <v>5</v>
      </c>
      <c r="K64" s="116">
        <v>1.1210762331838564</v>
      </c>
    </row>
    <row r="65" spans="1:11" ht="14.1" customHeight="1" x14ac:dyDescent="0.2">
      <c r="A65" s="306" t="s">
        <v>297</v>
      </c>
      <c r="B65" s="307" t="s">
        <v>298</v>
      </c>
      <c r="C65" s="308"/>
      <c r="D65" s="113">
        <v>0.84226184493537304</v>
      </c>
      <c r="E65" s="115">
        <v>419</v>
      </c>
      <c r="F65" s="114">
        <v>423</v>
      </c>
      <c r="G65" s="114">
        <v>410</v>
      </c>
      <c r="H65" s="114">
        <v>407</v>
      </c>
      <c r="I65" s="140">
        <v>405</v>
      </c>
      <c r="J65" s="115">
        <v>14</v>
      </c>
      <c r="K65" s="116">
        <v>3.4567901234567899</v>
      </c>
    </row>
    <row r="66" spans="1:11" ht="14.1" customHeight="1" x14ac:dyDescent="0.2">
      <c r="A66" s="306">
        <v>82</v>
      </c>
      <c r="B66" s="307" t="s">
        <v>299</v>
      </c>
      <c r="C66" s="308"/>
      <c r="D66" s="113">
        <v>3.3368846362594731</v>
      </c>
      <c r="E66" s="115">
        <v>1660</v>
      </c>
      <c r="F66" s="114">
        <v>1677</v>
      </c>
      <c r="G66" s="114">
        <v>1694</v>
      </c>
      <c r="H66" s="114">
        <v>1627</v>
      </c>
      <c r="I66" s="140">
        <v>1650</v>
      </c>
      <c r="J66" s="115">
        <v>10</v>
      </c>
      <c r="K66" s="116">
        <v>0.60606060606060608</v>
      </c>
    </row>
    <row r="67" spans="1:11" ht="14.1" customHeight="1" x14ac:dyDescent="0.2">
      <c r="A67" s="306" t="s">
        <v>300</v>
      </c>
      <c r="B67" s="307" t="s">
        <v>301</v>
      </c>
      <c r="C67" s="308"/>
      <c r="D67" s="113">
        <v>2.3981345608780429</v>
      </c>
      <c r="E67" s="115">
        <v>1193</v>
      </c>
      <c r="F67" s="114">
        <v>1208</v>
      </c>
      <c r="G67" s="114">
        <v>1220</v>
      </c>
      <c r="H67" s="114">
        <v>1175</v>
      </c>
      <c r="I67" s="140">
        <v>1204</v>
      </c>
      <c r="J67" s="115">
        <v>-11</v>
      </c>
      <c r="K67" s="116">
        <v>-0.91362126245847175</v>
      </c>
    </row>
    <row r="68" spans="1:11" ht="14.1" customHeight="1" x14ac:dyDescent="0.2">
      <c r="A68" s="306" t="s">
        <v>302</v>
      </c>
      <c r="B68" s="307" t="s">
        <v>303</v>
      </c>
      <c r="C68" s="308"/>
      <c r="D68" s="113">
        <v>0.50656320984179948</v>
      </c>
      <c r="E68" s="115">
        <v>252</v>
      </c>
      <c r="F68" s="114">
        <v>241</v>
      </c>
      <c r="G68" s="114">
        <v>245</v>
      </c>
      <c r="H68" s="114">
        <v>243</v>
      </c>
      <c r="I68" s="140">
        <v>236</v>
      </c>
      <c r="J68" s="115">
        <v>16</v>
      </c>
      <c r="K68" s="116">
        <v>6.7796610169491522</v>
      </c>
    </row>
    <row r="69" spans="1:11" ht="14.1" customHeight="1" x14ac:dyDescent="0.2">
      <c r="A69" s="306">
        <v>83</v>
      </c>
      <c r="B69" s="307" t="s">
        <v>304</v>
      </c>
      <c r="C69" s="308"/>
      <c r="D69" s="113">
        <v>4.4806722013387743</v>
      </c>
      <c r="E69" s="115">
        <v>2229</v>
      </c>
      <c r="F69" s="114">
        <v>2228</v>
      </c>
      <c r="G69" s="114">
        <v>2267</v>
      </c>
      <c r="H69" s="114">
        <v>2129</v>
      </c>
      <c r="I69" s="140">
        <v>2150</v>
      </c>
      <c r="J69" s="115">
        <v>79</v>
      </c>
      <c r="K69" s="116">
        <v>3.6744186046511627</v>
      </c>
    </row>
    <row r="70" spans="1:11" ht="14.1" customHeight="1" x14ac:dyDescent="0.2">
      <c r="A70" s="306" t="s">
        <v>305</v>
      </c>
      <c r="B70" s="307" t="s">
        <v>306</v>
      </c>
      <c r="C70" s="308"/>
      <c r="D70" s="113">
        <v>3.8615393893099079</v>
      </c>
      <c r="E70" s="115">
        <v>1921</v>
      </c>
      <c r="F70" s="114">
        <v>1933</v>
      </c>
      <c r="G70" s="114">
        <v>1980</v>
      </c>
      <c r="H70" s="114">
        <v>1844</v>
      </c>
      <c r="I70" s="140">
        <v>1874</v>
      </c>
      <c r="J70" s="115">
        <v>47</v>
      </c>
      <c r="K70" s="116">
        <v>2.5080042689434365</v>
      </c>
    </row>
    <row r="71" spans="1:11" ht="14.1" customHeight="1" x14ac:dyDescent="0.2">
      <c r="A71" s="306"/>
      <c r="B71" s="307" t="s">
        <v>307</v>
      </c>
      <c r="C71" s="308"/>
      <c r="D71" s="113">
        <v>2.144852955957143</v>
      </c>
      <c r="E71" s="115">
        <v>1067</v>
      </c>
      <c r="F71" s="114">
        <v>1073</v>
      </c>
      <c r="G71" s="114">
        <v>1080</v>
      </c>
      <c r="H71" s="114">
        <v>976</v>
      </c>
      <c r="I71" s="140">
        <v>1021</v>
      </c>
      <c r="J71" s="115">
        <v>46</v>
      </c>
      <c r="K71" s="116">
        <v>4.5053868756121451</v>
      </c>
    </row>
    <row r="72" spans="1:11" ht="14.1" customHeight="1" x14ac:dyDescent="0.2">
      <c r="A72" s="306">
        <v>84</v>
      </c>
      <c r="B72" s="307" t="s">
        <v>308</v>
      </c>
      <c r="C72" s="308"/>
      <c r="D72" s="113">
        <v>0.88045510282027062</v>
      </c>
      <c r="E72" s="115">
        <v>438</v>
      </c>
      <c r="F72" s="114">
        <v>431</v>
      </c>
      <c r="G72" s="114">
        <v>427</v>
      </c>
      <c r="H72" s="114">
        <v>400</v>
      </c>
      <c r="I72" s="140">
        <v>430</v>
      </c>
      <c r="J72" s="115">
        <v>8</v>
      </c>
      <c r="K72" s="116">
        <v>1.8604651162790697</v>
      </c>
    </row>
    <row r="73" spans="1:11" ht="14.1" customHeight="1" x14ac:dyDescent="0.2">
      <c r="A73" s="306" t="s">
        <v>309</v>
      </c>
      <c r="B73" s="307" t="s">
        <v>310</v>
      </c>
      <c r="C73" s="308"/>
      <c r="D73" s="113">
        <v>0.30353589161155448</v>
      </c>
      <c r="E73" s="115">
        <v>151</v>
      </c>
      <c r="F73" s="114">
        <v>143</v>
      </c>
      <c r="G73" s="114">
        <v>136</v>
      </c>
      <c r="H73" s="114">
        <v>122</v>
      </c>
      <c r="I73" s="140">
        <v>151</v>
      </c>
      <c r="J73" s="115">
        <v>0</v>
      </c>
      <c r="K73" s="116">
        <v>0</v>
      </c>
    </row>
    <row r="74" spans="1:11" ht="14.1" customHeight="1" x14ac:dyDescent="0.2">
      <c r="A74" s="306" t="s">
        <v>311</v>
      </c>
      <c r="B74" s="307" t="s">
        <v>312</v>
      </c>
      <c r="C74" s="308"/>
      <c r="D74" s="113">
        <v>0.2653426337266569</v>
      </c>
      <c r="E74" s="115">
        <v>132</v>
      </c>
      <c r="F74" s="114">
        <v>132</v>
      </c>
      <c r="G74" s="114">
        <v>132</v>
      </c>
      <c r="H74" s="114">
        <v>117</v>
      </c>
      <c r="I74" s="140">
        <v>120</v>
      </c>
      <c r="J74" s="115">
        <v>12</v>
      </c>
      <c r="K74" s="116">
        <v>10</v>
      </c>
    </row>
    <row r="75" spans="1:11" ht="14.1" customHeight="1" x14ac:dyDescent="0.2">
      <c r="A75" s="306" t="s">
        <v>313</v>
      </c>
      <c r="B75" s="307" t="s">
        <v>314</v>
      </c>
      <c r="C75" s="308"/>
      <c r="D75" s="113">
        <v>6.2315315496411845E-2</v>
      </c>
      <c r="E75" s="115">
        <v>31</v>
      </c>
      <c r="F75" s="114">
        <v>31</v>
      </c>
      <c r="G75" s="114">
        <v>30</v>
      </c>
      <c r="H75" s="114">
        <v>31</v>
      </c>
      <c r="I75" s="140">
        <v>32</v>
      </c>
      <c r="J75" s="115">
        <v>-1</v>
      </c>
      <c r="K75" s="116">
        <v>-3.125</v>
      </c>
    </row>
    <row r="76" spans="1:11" ht="14.1" customHeight="1" x14ac:dyDescent="0.2">
      <c r="A76" s="306">
        <v>91</v>
      </c>
      <c r="B76" s="307" t="s">
        <v>315</v>
      </c>
      <c r="C76" s="308"/>
      <c r="D76" s="113" t="s">
        <v>513</v>
      </c>
      <c r="E76" s="115" t="s">
        <v>513</v>
      </c>
      <c r="F76" s="114">
        <v>36</v>
      </c>
      <c r="G76" s="114" t="s">
        <v>513</v>
      </c>
      <c r="H76" s="114" t="s">
        <v>513</v>
      </c>
      <c r="I76" s="140" t="s">
        <v>513</v>
      </c>
      <c r="J76" s="115" t="s">
        <v>513</v>
      </c>
      <c r="K76" s="116" t="s">
        <v>513</v>
      </c>
    </row>
    <row r="77" spans="1:11" ht="14.1" customHeight="1" x14ac:dyDescent="0.2">
      <c r="A77" s="306">
        <v>92</v>
      </c>
      <c r="B77" s="307" t="s">
        <v>316</v>
      </c>
      <c r="C77" s="308"/>
      <c r="D77" s="113">
        <v>0.41208515086336867</v>
      </c>
      <c r="E77" s="115">
        <v>205</v>
      </c>
      <c r="F77" s="114">
        <v>175</v>
      </c>
      <c r="G77" s="114">
        <v>195</v>
      </c>
      <c r="H77" s="114">
        <v>171</v>
      </c>
      <c r="I77" s="140">
        <v>166</v>
      </c>
      <c r="J77" s="115">
        <v>39</v>
      </c>
      <c r="K77" s="116">
        <v>23.493975903614459</v>
      </c>
    </row>
    <row r="78" spans="1:11" ht="14.1" customHeight="1" x14ac:dyDescent="0.2">
      <c r="A78" s="306">
        <v>93</v>
      </c>
      <c r="B78" s="307" t="s">
        <v>317</v>
      </c>
      <c r="C78" s="308"/>
      <c r="D78" s="113">
        <v>8.0406858705047546E-2</v>
      </c>
      <c r="E78" s="115">
        <v>40</v>
      </c>
      <c r="F78" s="114">
        <v>37</v>
      </c>
      <c r="G78" s="114">
        <v>38</v>
      </c>
      <c r="H78" s="114">
        <v>36</v>
      </c>
      <c r="I78" s="140">
        <v>37</v>
      </c>
      <c r="J78" s="115">
        <v>3</v>
      </c>
      <c r="K78" s="116">
        <v>8.1081081081081088</v>
      </c>
    </row>
    <row r="79" spans="1:11" ht="14.1" customHeight="1" x14ac:dyDescent="0.2">
      <c r="A79" s="306">
        <v>94</v>
      </c>
      <c r="B79" s="307" t="s">
        <v>318</v>
      </c>
      <c r="C79" s="308"/>
      <c r="D79" s="113">
        <v>9.6488230446057047E-2</v>
      </c>
      <c r="E79" s="115">
        <v>48</v>
      </c>
      <c r="F79" s="114" t="s">
        <v>513</v>
      </c>
      <c r="G79" s="114">
        <v>53</v>
      </c>
      <c r="H79" s="114">
        <v>139</v>
      </c>
      <c r="I79" s="140">
        <v>52</v>
      </c>
      <c r="J79" s="115">
        <v>-4</v>
      </c>
      <c r="K79" s="116">
        <v>-7.6923076923076925</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1.1558485938850585</v>
      </c>
      <c r="E81" s="143">
        <v>575</v>
      </c>
      <c r="F81" s="144">
        <v>576</v>
      </c>
      <c r="G81" s="144">
        <v>578</v>
      </c>
      <c r="H81" s="144">
        <v>572</v>
      </c>
      <c r="I81" s="145">
        <v>573</v>
      </c>
      <c r="J81" s="143">
        <v>2</v>
      </c>
      <c r="K81" s="146">
        <v>0.34904013961605584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9771</v>
      </c>
      <c r="E12" s="114">
        <v>10104</v>
      </c>
      <c r="F12" s="114">
        <v>9878</v>
      </c>
      <c r="G12" s="114">
        <v>9914</v>
      </c>
      <c r="H12" s="140">
        <v>9793</v>
      </c>
      <c r="I12" s="115">
        <v>-22</v>
      </c>
      <c r="J12" s="116">
        <v>-0.22465026039007455</v>
      </c>
      <c r="K12"/>
      <c r="L12"/>
      <c r="M12"/>
      <c r="N12"/>
      <c r="O12"/>
      <c r="P12"/>
    </row>
    <row r="13" spans="1:16" s="110" customFormat="1" ht="14.45" customHeight="1" x14ac:dyDescent="0.2">
      <c r="A13" s="120" t="s">
        <v>105</v>
      </c>
      <c r="B13" s="119" t="s">
        <v>106</v>
      </c>
      <c r="C13" s="113">
        <v>39.259031828881383</v>
      </c>
      <c r="D13" s="115">
        <v>3836</v>
      </c>
      <c r="E13" s="114">
        <v>3941</v>
      </c>
      <c r="F13" s="114">
        <v>3825</v>
      </c>
      <c r="G13" s="114">
        <v>3801</v>
      </c>
      <c r="H13" s="140">
        <v>3732</v>
      </c>
      <c r="I13" s="115">
        <v>104</v>
      </c>
      <c r="J13" s="116">
        <v>2.7867095391211145</v>
      </c>
      <c r="K13"/>
      <c r="L13"/>
      <c r="M13"/>
      <c r="N13"/>
      <c r="O13"/>
      <c r="P13"/>
    </row>
    <row r="14" spans="1:16" s="110" customFormat="1" ht="14.45" customHeight="1" x14ac:dyDescent="0.2">
      <c r="A14" s="120"/>
      <c r="B14" s="119" t="s">
        <v>107</v>
      </c>
      <c r="C14" s="113">
        <v>60.740968171118617</v>
      </c>
      <c r="D14" s="115">
        <v>5935</v>
      </c>
      <c r="E14" s="114">
        <v>6163</v>
      </c>
      <c r="F14" s="114">
        <v>6053</v>
      </c>
      <c r="G14" s="114">
        <v>6113</v>
      </c>
      <c r="H14" s="140">
        <v>6061</v>
      </c>
      <c r="I14" s="115">
        <v>-126</v>
      </c>
      <c r="J14" s="116">
        <v>-2.0788648737832043</v>
      </c>
      <c r="K14"/>
      <c r="L14"/>
      <c r="M14"/>
      <c r="N14"/>
      <c r="O14"/>
      <c r="P14"/>
    </row>
    <row r="15" spans="1:16" s="110" customFormat="1" ht="14.45" customHeight="1" x14ac:dyDescent="0.2">
      <c r="A15" s="118" t="s">
        <v>105</v>
      </c>
      <c r="B15" s="121" t="s">
        <v>108</v>
      </c>
      <c r="C15" s="113">
        <v>14.338348173165489</v>
      </c>
      <c r="D15" s="115">
        <v>1401</v>
      </c>
      <c r="E15" s="114">
        <v>1458</v>
      </c>
      <c r="F15" s="114">
        <v>1419</v>
      </c>
      <c r="G15" s="114">
        <v>1445</v>
      </c>
      <c r="H15" s="140">
        <v>1350</v>
      </c>
      <c r="I15" s="115">
        <v>51</v>
      </c>
      <c r="J15" s="116">
        <v>3.7777777777777777</v>
      </c>
      <c r="K15"/>
      <c r="L15"/>
      <c r="M15"/>
      <c r="N15"/>
      <c r="O15"/>
      <c r="P15"/>
    </row>
    <row r="16" spans="1:16" s="110" customFormat="1" ht="14.45" customHeight="1" x14ac:dyDescent="0.2">
      <c r="A16" s="118"/>
      <c r="B16" s="121" t="s">
        <v>109</v>
      </c>
      <c r="C16" s="113">
        <v>46.105823354825503</v>
      </c>
      <c r="D16" s="115">
        <v>4505</v>
      </c>
      <c r="E16" s="114">
        <v>4683</v>
      </c>
      <c r="F16" s="114">
        <v>4554</v>
      </c>
      <c r="G16" s="114">
        <v>4586</v>
      </c>
      <c r="H16" s="140">
        <v>4591</v>
      </c>
      <c r="I16" s="115">
        <v>-86</v>
      </c>
      <c r="J16" s="116">
        <v>-1.8732302330646917</v>
      </c>
      <c r="K16"/>
      <c r="L16"/>
      <c r="M16"/>
      <c r="N16"/>
      <c r="O16"/>
      <c r="P16"/>
    </row>
    <row r="17" spans="1:16" s="110" customFormat="1" ht="14.45" customHeight="1" x14ac:dyDescent="0.2">
      <c r="A17" s="118"/>
      <c r="B17" s="121" t="s">
        <v>110</v>
      </c>
      <c r="C17" s="113">
        <v>21.318186470166822</v>
      </c>
      <c r="D17" s="115">
        <v>2083</v>
      </c>
      <c r="E17" s="114">
        <v>2134</v>
      </c>
      <c r="F17" s="114">
        <v>2125</v>
      </c>
      <c r="G17" s="114">
        <v>2104</v>
      </c>
      <c r="H17" s="140">
        <v>2124</v>
      </c>
      <c r="I17" s="115">
        <v>-41</v>
      </c>
      <c r="J17" s="116">
        <v>-1.9303201506591336</v>
      </c>
      <c r="K17"/>
      <c r="L17"/>
      <c r="M17"/>
      <c r="N17"/>
      <c r="O17"/>
      <c r="P17"/>
    </row>
    <row r="18" spans="1:16" s="110" customFormat="1" ht="14.45" customHeight="1" x14ac:dyDescent="0.2">
      <c r="A18" s="120"/>
      <c r="B18" s="121" t="s">
        <v>111</v>
      </c>
      <c r="C18" s="113">
        <v>18.237642001842186</v>
      </c>
      <c r="D18" s="115">
        <v>1782</v>
      </c>
      <c r="E18" s="114">
        <v>1829</v>
      </c>
      <c r="F18" s="114">
        <v>1780</v>
      </c>
      <c r="G18" s="114">
        <v>1779</v>
      </c>
      <c r="H18" s="140">
        <v>1728</v>
      </c>
      <c r="I18" s="115">
        <v>54</v>
      </c>
      <c r="J18" s="116">
        <v>3.125</v>
      </c>
      <c r="K18"/>
      <c r="L18"/>
      <c r="M18"/>
      <c r="N18"/>
      <c r="O18"/>
      <c r="P18"/>
    </row>
    <row r="19" spans="1:16" s="110" customFormat="1" ht="14.45" customHeight="1" x14ac:dyDescent="0.2">
      <c r="A19" s="120"/>
      <c r="B19" s="121" t="s">
        <v>112</v>
      </c>
      <c r="C19" s="113">
        <v>1.7500767577525329</v>
      </c>
      <c r="D19" s="115">
        <v>171</v>
      </c>
      <c r="E19" s="114">
        <v>178</v>
      </c>
      <c r="F19" s="114">
        <v>191</v>
      </c>
      <c r="G19" s="114">
        <v>193</v>
      </c>
      <c r="H19" s="140">
        <v>170</v>
      </c>
      <c r="I19" s="115">
        <v>1</v>
      </c>
      <c r="J19" s="116">
        <v>0.58823529411764708</v>
      </c>
      <c r="K19"/>
      <c r="L19"/>
      <c r="M19"/>
      <c r="N19"/>
      <c r="O19"/>
      <c r="P19"/>
    </row>
    <row r="20" spans="1:16" s="110" customFormat="1" ht="14.45" customHeight="1" x14ac:dyDescent="0.2">
      <c r="A20" s="120" t="s">
        <v>113</v>
      </c>
      <c r="B20" s="119" t="s">
        <v>116</v>
      </c>
      <c r="C20" s="113">
        <v>92.498208985774227</v>
      </c>
      <c r="D20" s="115">
        <v>9038</v>
      </c>
      <c r="E20" s="114">
        <v>9377</v>
      </c>
      <c r="F20" s="114">
        <v>9185</v>
      </c>
      <c r="G20" s="114">
        <v>9214</v>
      </c>
      <c r="H20" s="140">
        <v>9132</v>
      </c>
      <c r="I20" s="115">
        <v>-94</v>
      </c>
      <c r="J20" s="116">
        <v>-1.029347349978099</v>
      </c>
      <c r="K20"/>
      <c r="L20"/>
      <c r="M20"/>
      <c r="N20"/>
      <c r="O20"/>
      <c r="P20"/>
    </row>
    <row r="21" spans="1:16" s="110" customFormat="1" ht="14.45" customHeight="1" x14ac:dyDescent="0.2">
      <c r="A21" s="123"/>
      <c r="B21" s="124" t="s">
        <v>117</v>
      </c>
      <c r="C21" s="125">
        <v>7.419916078190564</v>
      </c>
      <c r="D21" s="143">
        <v>725</v>
      </c>
      <c r="E21" s="144">
        <v>722</v>
      </c>
      <c r="F21" s="144">
        <v>686</v>
      </c>
      <c r="G21" s="144">
        <v>692</v>
      </c>
      <c r="H21" s="145">
        <v>652</v>
      </c>
      <c r="I21" s="143">
        <v>73</v>
      </c>
      <c r="J21" s="146">
        <v>11.196319018404909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10057</v>
      </c>
      <c r="E56" s="114">
        <v>10451</v>
      </c>
      <c r="F56" s="114">
        <v>10350</v>
      </c>
      <c r="G56" s="114">
        <v>10400</v>
      </c>
      <c r="H56" s="140">
        <v>10211</v>
      </c>
      <c r="I56" s="115">
        <v>-154</v>
      </c>
      <c r="J56" s="116">
        <v>-1.5081774556850456</v>
      </c>
      <c r="K56"/>
      <c r="L56"/>
      <c r="M56"/>
      <c r="N56"/>
      <c r="O56"/>
      <c r="P56"/>
    </row>
    <row r="57" spans="1:16" s="110" customFormat="1" ht="14.45" customHeight="1" x14ac:dyDescent="0.2">
      <c r="A57" s="120" t="s">
        <v>105</v>
      </c>
      <c r="B57" s="119" t="s">
        <v>106</v>
      </c>
      <c r="C57" s="113">
        <v>38.858506512876602</v>
      </c>
      <c r="D57" s="115">
        <v>3908</v>
      </c>
      <c r="E57" s="114">
        <v>4039</v>
      </c>
      <c r="F57" s="114">
        <v>4023</v>
      </c>
      <c r="G57" s="114">
        <v>4004</v>
      </c>
      <c r="H57" s="140">
        <v>3904</v>
      </c>
      <c r="I57" s="115">
        <v>4</v>
      </c>
      <c r="J57" s="116">
        <v>0.10245901639344263</v>
      </c>
    </row>
    <row r="58" spans="1:16" s="110" customFormat="1" ht="14.45" customHeight="1" x14ac:dyDescent="0.2">
      <c r="A58" s="120"/>
      <c r="B58" s="119" t="s">
        <v>107</v>
      </c>
      <c r="C58" s="113">
        <v>61.141493487123398</v>
      </c>
      <c r="D58" s="115">
        <v>6149</v>
      </c>
      <c r="E58" s="114">
        <v>6412</v>
      </c>
      <c r="F58" s="114">
        <v>6327</v>
      </c>
      <c r="G58" s="114">
        <v>6396</v>
      </c>
      <c r="H58" s="140">
        <v>6307</v>
      </c>
      <c r="I58" s="115">
        <v>-158</v>
      </c>
      <c r="J58" s="116">
        <v>-2.5051530045980654</v>
      </c>
    </row>
    <row r="59" spans="1:16" s="110" customFormat="1" ht="14.45" customHeight="1" x14ac:dyDescent="0.2">
      <c r="A59" s="118" t="s">
        <v>105</v>
      </c>
      <c r="B59" s="121" t="s">
        <v>108</v>
      </c>
      <c r="C59" s="113">
        <v>14.248781942925326</v>
      </c>
      <c r="D59" s="115">
        <v>1433</v>
      </c>
      <c r="E59" s="114">
        <v>1520</v>
      </c>
      <c r="F59" s="114">
        <v>1508</v>
      </c>
      <c r="G59" s="114">
        <v>1552</v>
      </c>
      <c r="H59" s="140">
        <v>1413</v>
      </c>
      <c r="I59" s="115">
        <v>20</v>
      </c>
      <c r="J59" s="116">
        <v>1.4154281670205238</v>
      </c>
    </row>
    <row r="60" spans="1:16" s="110" customFormat="1" ht="14.45" customHeight="1" x14ac:dyDescent="0.2">
      <c r="A60" s="118"/>
      <c r="B60" s="121" t="s">
        <v>109</v>
      </c>
      <c r="C60" s="113">
        <v>45.659739484935862</v>
      </c>
      <c r="D60" s="115">
        <v>4592</v>
      </c>
      <c r="E60" s="114">
        <v>4786</v>
      </c>
      <c r="F60" s="114">
        <v>4747</v>
      </c>
      <c r="G60" s="114">
        <v>4789</v>
      </c>
      <c r="H60" s="140">
        <v>4774</v>
      </c>
      <c r="I60" s="115">
        <v>-182</v>
      </c>
      <c r="J60" s="116">
        <v>-3.8123167155425222</v>
      </c>
    </row>
    <row r="61" spans="1:16" s="110" customFormat="1" ht="14.45" customHeight="1" x14ac:dyDescent="0.2">
      <c r="A61" s="118"/>
      <c r="B61" s="121" t="s">
        <v>110</v>
      </c>
      <c r="C61" s="113">
        <v>21.964800636372676</v>
      </c>
      <c r="D61" s="115">
        <v>2209</v>
      </c>
      <c r="E61" s="114">
        <v>2284</v>
      </c>
      <c r="F61" s="114">
        <v>2269</v>
      </c>
      <c r="G61" s="114">
        <v>2238</v>
      </c>
      <c r="H61" s="140">
        <v>2248</v>
      </c>
      <c r="I61" s="115">
        <v>-39</v>
      </c>
      <c r="J61" s="116">
        <v>-1.7348754448398576</v>
      </c>
    </row>
    <row r="62" spans="1:16" s="110" customFormat="1" ht="14.45" customHeight="1" x14ac:dyDescent="0.2">
      <c r="A62" s="120"/>
      <c r="B62" s="121" t="s">
        <v>111</v>
      </c>
      <c r="C62" s="113">
        <v>18.126677935766132</v>
      </c>
      <c r="D62" s="115">
        <v>1823</v>
      </c>
      <c r="E62" s="114">
        <v>1861</v>
      </c>
      <c r="F62" s="114">
        <v>1826</v>
      </c>
      <c r="G62" s="114">
        <v>1821</v>
      </c>
      <c r="H62" s="140">
        <v>1776</v>
      </c>
      <c r="I62" s="115">
        <v>47</v>
      </c>
      <c r="J62" s="116">
        <v>2.6463963963963963</v>
      </c>
    </row>
    <row r="63" spans="1:16" s="110" customFormat="1" ht="14.45" customHeight="1" x14ac:dyDescent="0.2">
      <c r="A63" s="120"/>
      <c r="B63" s="121" t="s">
        <v>112</v>
      </c>
      <c r="C63" s="113">
        <v>1.8096847966590435</v>
      </c>
      <c r="D63" s="115">
        <v>182</v>
      </c>
      <c r="E63" s="114">
        <v>184</v>
      </c>
      <c r="F63" s="114">
        <v>192</v>
      </c>
      <c r="G63" s="114">
        <v>190</v>
      </c>
      <c r="H63" s="140">
        <v>173</v>
      </c>
      <c r="I63" s="115">
        <v>9</v>
      </c>
      <c r="J63" s="116">
        <v>5.202312138728324</v>
      </c>
    </row>
    <row r="64" spans="1:16" s="110" customFormat="1" ht="14.45" customHeight="1" x14ac:dyDescent="0.2">
      <c r="A64" s="120" t="s">
        <v>113</v>
      </c>
      <c r="B64" s="119" t="s">
        <v>116</v>
      </c>
      <c r="C64" s="113">
        <v>92.124888137615585</v>
      </c>
      <c r="D64" s="115">
        <v>9265</v>
      </c>
      <c r="E64" s="114">
        <v>9652</v>
      </c>
      <c r="F64" s="114">
        <v>9569</v>
      </c>
      <c r="G64" s="114">
        <v>9624</v>
      </c>
      <c r="H64" s="140">
        <v>9460</v>
      </c>
      <c r="I64" s="115">
        <v>-195</v>
      </c>
      <c r="J64" s="116">
        <v>-2.0613107822410148</v>
      </c>
    </row>
    <row r="65" spans="1:10" s="110" customFormat="1" ht="14.45" customHeight="1" x14ac:dyDescent="0.2">
      <c r="A65" s="123"/>
      <c r="B65" s="124" t="s">
        <v>117</v>
      </c>
      <c r="C65" s="125">
        <v>7.7955652779158795</v>
      </c>
      <c r="D65" s="143">
        <v>784</v>
      </c>
      <c r="E65" s="144">
        <v>793</v>
      </c>
      <c r="F65" s="144">
        <v>771</v>
      </c>
      <c r="G65" s="144">
        <v>764</v>
      </c>
      <c r="H65" s="145">
        <v>741</v>
      </c>
      <c r="I65" s="143">
        <v>43</v>
      </c>
      <c r="J65" s="146">
        <v>5.8029689608636978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9771</v>
      </c>
      <c r="G11" s="114">
        <v>10104</v>
      </c>
      <c r="H11" s="114">
        <v>9878</v>
      </c>
      <c r="I11" s="114">
        <v>9914</v>
      </c>
      <c r="J11" s="140">
        <v>9793</v>
      </c>
      <c r="K11" s="114">
        <v>-22</v>
      </c>
      <c r="L11" s="116">
        <v>-0.22465026039007455</v>
      </c>
    </row>
    <row r="12" spans="1:17" s="110" customFormat="1" ht="24" customHeight="1" x14ac:dyDescent="0.2">
      <c r="A12" s="604" t="s">
        <v>185</v>
      </c>
      <c r="B12" s="605"/>
      <c r="C12" s="605"/>
      <c r="D12" s="606"/>
      <c r="E12" s="113">
        <v>39.259031828881383</v>
      </c>
      <c r="F12" s="115">
        <v>3836</v>
      </c>
      <c r="G12" s="114">
        <v>3941</v>
      </c>
      <c r="H12" s="114">
        <v>3825</v>
      </c>
      <c r="I12" s="114">
        <v>3801</v>
      </c>
      <c r="J12" s="140">
        <v>3732</v>
      </c>
      <c r="K12" s="114">
        <v>104</v>
      </c>
      <c r="L12" s="116">
        <v>2.7867095391211145</v>
      </c>
    </row>
    <row r="13" spans="1:17" s="110" customFormat="1" ht="15" customHeight="1" x14ac:dyDescent="0.2">
      <c r="A13" s="120"/>
      <c r="B13" s="612" t="s">
        <v>107</v>
      </c>
      <c r="C13" s="612"/>
      <c r="E13" s="113">
        <v>60.740968171118617</v>
      </c>
      <c r="F13" s="115">
        <v>5935</v>
      </c>
      <c r="G13" s="114">
        <v>6163</v>
      </c>
      <c r="H13" s="114">
        <v>6053</v>
      </c>
      <c r="I13" s="114">
        <v>6113</v>
      </c>
      <c r="J13" s="140">
        <v>6061</v>
      </c>
      <c r="K13" s="114">
        <v>-126</v>
      </c>
      <c r="L13" s="116">
        <v>-2.0788648737832043</v>
      </c>
    </row>
    <row r="14" spans="1:17" s="110" customFormat="1" ht="22.5" customHeight="1" x14ac:dyDescent="0.2">
      <c r="A14" s="604" t="s">
        <v>186</v>
      </c>
      <c r="B14" s="605"/>
      <c r="C14" s="605"/>
      <c r="D14" s="606"/>
      <c r="E14" s="113">
        <v>14.338348173165489</v>
      </c>
      <c r="F14" s="115">
        <v>1401</v>
      </c>
      <c r="G14" s="114">
        <v>1458</v>
      </c>
      <c r="H14" s="114">
        <v>1419</v>
      </c>
      <c r="I14" s="114">
        <v>1445</v>
      </c>
      <c r="J14" s="140">
        <v>1350</v>
      </c>
      <c r="K14" s="114">
        <v>51</v>
      </c>
      <c r="L14" s="116">
        <v>3.7777777777777777</v>
      </c>
    </row>
    <row r="15" spans="1:17" s="110" customFormat="1" ht="15" customHeight="1" x14ac:dyDescent="0.2">
      <c r="A15" s="120"/>
      <c r="B15" s="119"/>
      <c r="C15" s="258" t="s">
        <v>106</v>
      </c>
      <c r="E15" s="113">
        <v>46.109921484653817</v>
      </c>
      <c r="F15" s="115">
        <v>646</v>
      </c>
      <c r="G15" s="114">
        <v>681</v>
      </c>
      <c r="H15" s="114">
        <v>670</v>
      </c>
      <c r="I15" s="114">
        <v>679</v>
      </c>
      <c r="J15" s="140">
        <v>630</v>
      </c>
      <c r="K15" s="114">
        <v>16</v>
      </c>
      <c r="L15" s="116">
        <v>2.5396825396825395</v>
      </c>
    </row>
    <row r="16" spans="1:17" s="110" customFormat="1" ht="15" customHeight="1" x14ac:dyDescent="0.2">
      <c r="A16" s="120"/>
      <c r="B16" s="119"/>
      <c r="C16" s="258" t="s">
        <v>107</v>
      </c>
      <c r="E16" s="113">
        <v>53.890078515346183</v>
      </c>
      <c r="F16" s="115">
        <v>755</v>
      </c>
      <c r="G16" s="114">
        <v>777</v>
      </c>
      <c r="H16" s="114">
        <v>749</v>
      </c>
      <c r="I16" s="114">
        <v>766</v>
      </c>
      <c r="J16" s="140">
        <v>720</v>
      </c>
      <c r="K16" s="114">
        <v>35</v>
      </c>
      <c r="L16" s="116">
        <v>4.8611111111111107</v>
      </c>
    </row>
    <row r="17" spans="1:12" s="110" customFormat="1" ht="15" customHeight="1" x14ac:dyDescent="0.2">
      <c r="A17" s="120"/>
      <c r="B17" s="121" t="s">
        <v>109</v>
      </c>
      <c r="C17" s="258"/>
      <c r="E17" s="113">
        <v>46.105823354825503</v>
      </c>
      <c r="F17" s="115">
        <v>4505</v>
      </c>
      <c r="G17" s="114">
        <v>4683</v>
      </c>
      <c r="H17" s="114">
        <v>4554</v>
      </c>
      <c r="I17" s="114">
        <v>4586</v>
      </c>
      <c r="J17" s="140">
        <v>4591</v>
      </c>
      <c r="K17" s="114">
        <v>-86</v>
      </c>
      <c r="L17" s="116">
        <v>-1.8732302330646917</v>
      </c>
    </row>
    <row r="18" spans="1:12" s="110" customFormat="1" ht="15" customHeight="1" x14ac:dyDescent="0.2">
      <c r="A18" s="120"/>
      <c r="B18" s="119"/>
      <c r="C18" s="258" t="s">
        <v>106</v>
      </c>
      <c r="E18" s="113">
        <v>33.385127635960046</v>
      </c>
      <c r="F18" s="115">
        <v>1504</v>
      </c>
      <c r="G18" s="114">
        <v>1544</v>
      </c>
      <c r="H18" s="114">
        <v>1466</v>
      </c>
      <c r="I18" s="114">
        <v>1448</v>
      </c>
      <c r="J18" s="140">
        <v>1448</v>
      </c>
      <c r="K18" s="114">
        <v>56</v>
      </c>
      <c r="L18" s="116">
        <v>3.867403314917127</v>
      </c>
    </row>
    <row r="19" spans="1:12" s="110" customFormat="1" ht="15" customHeight="1" x14ac:dyDescent="0.2">
      <c r="A19" s="120"/>
      <c r="B19" s="119"/>
      <c r="C19" s="258" t="s">
        <v>107</v>
      </c>
      <c r="E19" s="113">
        <v>66.614872364039954</v>
      </c>
      <c r="F19" s="115">
        <v>3001</v>
      </c>
      <c r="G19" s="114">
        <v>3139</v>
      </c>
      <c r="H19" s="114">
        <v>3088</v>
      </c>
      <c r="I19" s="114">
        <v>3138</v>
      </c>
      <c r="J19" s="140">
        <v>3143</v>
      </c>
      <c r="K19" s="114">
        <v>-142</v>
      </c>
      <c r="L19" s="116">
        <v>-4.5179764556156536</v>
      </c>
    </row>
    <row r="20" spans="1:12" s="110" customFormat="1" ht="15" customHeight="1" x14ac:dyDescent="0.2">
      <c r="A20" s="120"/>
      <c r="B20" s="121" t="s">
        <v>110</v>
      </c>
      <c r="C20" s="258"/>
      <c r="E20" s="113">
        <v>21.318186470166822</v>
      </c>
      <c r="F20" s="115">
        <v>2083</v>
      </c>
      <c r="G20" s="114">
        <v>2134</v>
      </c>
      <c r="H20" s="114">
        <v>2125</v>
      </c>
      <c r="I20" s="114">
        <v>2104</v>
      </c>
      <c r="J20" s="140">
        <v>2124</v>
      </c>
      <c r="K20" s="114">
        <v>-41</v>
      </c>
      <c r="L20" s="116">
        <v>-1.9303201506591336</v>
      </c>
    </row>
    <row r="21" spans="1:12" s="110" customFormat="1" ht="15" customHeight="1" x14ac:dyDescent="0.2">
      <c r="A21" s="120"/>
      <c r="B21" s="119"/>
      <c r="C21" s="258" t="s">
        <v>106</v>
      </c>
      <c r="E21" s="113">
        <v>34.085453672587612</v>
      </c>
      <c r="F21" s="115">
        <v>710</v>
      </c>
      <c r="G21" s="114">
        <v>726</v>
      </c>
      <c r="H21" s="114">
        <v>725</v>
      </c>
      <c r="I21" s="114">
        <v>711</v>
      </c>
      <c r="J21" s="140">
        <v>726</v>
      </c>
      <c r="K21" s="114">
        <v>-16</v>
      </c>
      <c r="L21" s="116">
        <v>-2.2038567493112948</v>
      </c>
    </row>
    <row r="22" spans="1:12" s="110" customFormat="1" ht="15" customHeight="1" x14ac:dyDescent="0.2">
      <c r="A22" s="120"/>
      <c r="B22" s="119"/>
      <c r="C22" s="258" t="s">
        <v>107</v>
      </c>
      <c r="E22" s="113">
        <v>65.914546327412381</v>
      </c>
      <c r="F22" s="115">
        <v>1373</v>
      </c>
      <c r="G22" s="114">
        <v>1408</v>
      </c>
      <c r="H22" s="114">
        <v>1400</v>
      </c>
      <c r="I22" s="114">
        <v>1393</v>
      </c>
      <c r="J22" s="140">
        <v>1398</v>
      </c>
      <c r="K22" s="114">
        <v>-25</v>
      </c>
      <c r="L22" s="116">
        <v>-1.7882689556509299</v>
      </c>
    </row>
    <row r="23" spans="1:12" s="110" customFormat="1" ht="15" customHeight="1" x14ac:dyDescent="0.2">
      <c r="A23" s="120"/>
      <c r="B23" s="121" t="s">
        <v>111</v>
      </c>
      <c r="C23" s="258"/>
      <c r="E23" s="113">
        <v>18.237642001842186</v>
      </c>
      <c r="F23" s="115">
        <v>1782</v>
      </c>
      <c r="G23" s="114">
        <v>1829</v>
      </c>
      <c r="H23" s="114">
        <v>1780</v>
      </c>
      <c r="I23" s="114">
        <v>1779</v>
      </c>
      <c r="J23" s="140">
        <v>1728</v>
      </c>
      <c r="K23" s="114">
        <v>54</v>
      </c>
      <c r="L23" s="116">
        <v>3.125</v>
      </c>
    </row>
    <row r="24" spans="1:12" s="110" customFormat="1" ht="15" customHeight="1" x14ac:dyDescent="0.2">
      <c r="A24" s="120"/>
      <c r="B24" s="119"/>
      <c r="C24" s="258" t="s">
        <v>106</v>
      </c>
      <c r="E24" s="113">
        <v>54.769921436588106</v>
      </c>
      <c r="F24" s="115">
        <v>976</v>
      </c>
      <c r="G24" s="114">
        <v>990</v>
      </c>
      <c r="H24" s="114">
        <v>964</v>
      </c>
      <c r="I24" s="114">
        <v>963</v>
      </c>
      <c r="J24" s="140">
        <v>928</v>
      </c>
      <c r="K24" s="114">
        <v>48</v>
      </c>
      <c r="L24" s="116">
        <v>5.1724137931034484</v>
      </c>
    </row>
    <row r="25" spans="1:12" s="110" customFormat="1" ht="15" customHeight="1" x14ac:dyDescent="0.2">
      <c r="A25" s="120"/>
      <c r="B25" s="119"/>
      <c r="C25" s="258" t="s">
        <v>107</v>
      </c>
      <c r="E25" s="113">
        <v>45.230078563411894</v>
      </c>
      <c r="F25" s="115">
        <v>806</v>
      </c>
      <c r="G25" s="114">
        <v>839</v>
      </c>
      <c r="H25" s="114">
        <v>816</v>
      </c>
      <c r="I25" s="114">
        <v>816</v>
      </c>
      <c r="J25" s="140">
        <v>800</v>
      </c>
      <c r="K25" s="114">
        <v>6</v>
      </c>
      <c r="L25" s="116">
        <v>0.75</v>
      </c>
    </row>
    <row r="26" spans="1:12" s="110" customFormat="1" ht="15" customHeight="1" x14ac:dyDescent="0.2">
      <c r="A26" s="120"/>
      <c r="C26" s="121" t="s">
        <v>187</v>
      </c>
      <c r="D26" s="110" t="s">
        <v>188</v>
      </c>
      <c r="E26" s="113">
        <v>1.7500767577525329</v>
      </c>
      <c r="F26" s="115">
        <v>171</v>
      </c>
      <c r="G26" s="114">
        <v>178</v>
      </c>
      <c r="H26" s="114">
        <v>191</v>
      </c>
      <c r="I26" s="114">
        <v>193</v>
      </c>
      <c r="J26" s="140">
        <v>170</v>
      </c>
      <c r="K26" s="114">
        <v>1</v>
      </c>
      <c r="L26" s="116">
        <v>0.58823529411764708</v>
      </c>
    </row>
    <row r="27" spans="1:12" s="110" customFormat="1" ht="15" customHeight="1" x14ac:dyDescent="0.2">
      <c r="A27" s="120"/>
      <c r="B27" s="119"/>
      <c r="D27" s="259" t="s">
        <v>106</v>
      </c>
      <c r="E27" s="113">
        <v>43.274853801169591</v>
      </c>
      <c r="F27" s="115">
        <v>74</v>
      </c>
      <c r="G27" s="114">
        <v>90</v>
      </c>
      <c r="H27" s="114">
        <v>99</v>
      </c>
      <c r="I27" s="114">
        <v>94</v>
      </c>
      <c r="J27" s="140">
        <v>77</v>
      </c>
      <c r="K27" s="114">
        <v>-3</v>
      </c>
      <c r="L27" s="116">
        <v>-3.8961038961038961</v>
      </c>
    </row>
    <row r="28" spans="1:12" s="110" customFormat="1" ht="15" customHeight="1" x14ac:dyDescent="0.2">
      <c r="A28" s="120"/>
      <c r="B28" s="119"/>
      <c r="D28" s="259" t="s">
        <v>107</v>
      </c>
      <c r="E28" s="113">
        <v>56.725146198830409</v>
      </c>
      <c r="F28" s="115">
        <v>97</v>
      </c>
      <c r="G28" s="114">
        <v>88</v>
      </c>
      <c r="H28" s="114">
        <v>92</v>
      </c>
      <c r="I28" s="114">
        <v>99</v>
      </c>
      <c r="J28" s="140">
        <v>93</v>
      </c>
      <c r="K28" s="114">
        <v>4</v>
      </c>
      <c r="L28" s="116">
        <v>4.301075268817204</v>
      </c>
    </row>
    <row r="29" spans="1:12" s="110" customFormat="1" ht="24" customHeight="1" x14ac:dyDescent="0.2">
      <c r="A29" s="604" t="s">
        <v>189</v>
      </c>
      <c r="B29" s="605"/>
      <c r="C29" s="605"/>
      <c r="D29" s="606"/>
      <c r="E29" s="113">
        <v>92.498208985774227</v>
      </c>
      <c r="F29" s="115">
        <v>9038</v>
      </c>
      <c r="G29" s="114">
        <v>9377</v>
      </c>
      <c r="H29" s="114">
        <v>9185</v>
      </c>
      <c r="I29" s="114">
        <v>9214</v>
      </c>
      <c r="J29" s="140">
        <v>9132</v>
      </c>
      <c r="K29" s="114">
        <v>-94</v>
      </c>
      <c r="L29" s="116">
        <v>-1.029347349978099</v>
      </c>
    </row>
    <row r="30" spans="1:12" s="110" customFormat="1" ht="15" customHeight="1" x14ac:dyDescent="0.2">
      <c r="A30" s="120"/>
      <c r="B30" s="119"/>
      <c r="C30" s="258" t="s">
        <v>106</v>
      </c>
      <c r="E30" s="113">
        <v>38.968798406727153</v>
      </c>
      <c r="F30" s="115">
        <v>3522</v>
      </c>
      <c r="G30" s="114">
        <v>3635</v>
      </c>
      <c r="H30" s="114">
        <v>3542</v>
      </c>
      <c r="I30" s="114">
        <v>3514</v>
      </c>
      <c r="J30" s="140">
        <v>3460</v>
      </c>
      <c r="K30" s="114">
        <v>62</v>
      </c>
      <c r="L30" s="116">
        <v>1.7919075144508672</v>
      </c>
    </row>
    <row r="31" spans="1:12" s="110" customFormat="1" ht="15" customHeight="1" x14ac:dyDescent="0.2">
      <c r="A31" s="120"/>
      <c r="B31" s="119"/>
      <c r="C31" s="258" t="s">
        <v>107</v>
      </c>
      <c r="E31" s="113">
        <v>61.031201593272847</v>
      </c>
      <c r="F31" s="115">
        <v>5516</v>
      </c>
      <c r="G31" s="114">
        <v>5742</v>
      </c>
      <c r="H31" s="114">
        <v>5643</v>
      </c>
      <c r="I31" s="114">
        <v>5700</v>
      </c>
      <c r="J31" s="140">
        <v>5672</v>
      </c>
      <c r="K31" s="114">
        <v>-156</v>
      </c>
      <c r="L31" s="116">
        <v>-2.7503526093088859</v>
      </c>
    </row>
    <row r="32" spans="1:12" s="110" customFormat="1" ht="15" customHeight="1" x14ac:dyDescent="0.2">
      <c r="A32" s="120"/>
      <c r="B32" s="119" t="s">
        <v>117</v>
      </c>
      <c r="C32" s="258"/>
      <c r="E32" s="113">
        <v>7.419916078190564</v>
      </c>
      <c r="F32" s="114">
        <v>725</v>
      </c>
      <c r="G32" s="114">
        <v>722</v>
      </c>
      <c r="H32" s="114">
        <v>686</v>
      </c>
      <c r="I32" s="114">
        <v>692</v>
      </c>
      <c r="J32" s="140">
        <v>652</v>
      </c>
      <c r="K32" s="114">
        <v>73</v>
      </c>
      <c r="L32" s="116">
        <v>11.196319018404909</v>
      </c>
    </row>
    <row r="33" spans="1:12" s="110" customFormat="1" ht="15" customHeight="1" x14ac:dyDescent="0.2">
      <c r="A33" s="120"/>
      <c r="B33" s="119"/>
      <c r="C33" s="258" t="s">
        <v>106</v>
      </c>
      <c r="E33" s="113">
        <v>43.172413793103445</v>
      </c>
      <c r="F33" s="114">
        <v>313</v>
      </c>
      <c r="G33" s="114">
        <v>305</v>
      </c>
      <c r="H33" s="114">
        <v>282</v>
      </c>
      <c r="I33" s="114">
        <v>285</v>
      </c>
      <c r="J33" s="140">
        <v>269</v>
      </c>
      <c r="K33" s="114">
        <v>44</v>
      </c>
      <c r="L33" s="116">
        <v>16.356877323420075</v>
      </c>
    </row>
    <row r="34" spans="1:12" s="110" customFormat="1" ht="15" customHeight="1" x14ac:dyDescent="0.2">
      <c r="A34" s="120"/>
      <c r="B34" s="119"/>
      <c r="C34" s="258" t="s">
        <v>107</v>
      </c>
      <c r="E34" s="113">
        <v>56.827586206896555</v>
      </c>
      <c r="F34" s="114">
        <v>412</v>
      </c>
      <c r="G34" s="114">
        <v>417</v>
      </c>
      <c r="H34" s="114">
        <v>404</v>
      </c>
      <c r="I34" s="114">
        <v>407</v>
      </c>
      <c r="J34" s="140">
        <v>383</v>
      </c>
      <c r="K34" s="114">
        <v>29</v>
      </c>
      <c r="L34" s="116">
        <v>7.5718015665796345</v>
      </c>
    </row>
    <row r="35" spans="1:12" s="110" customFormat="1" ht="24" customHeight="1" x14ac:dyDescent="0.2">
      <c r="A35" s="604" t="s">
        <v>192</v>
      </c>
      <c r="B35" s="605"/>
      <c r="C35" s="605"/>
      <c r="D35" s="606"/>
      <c r="E35" s="113">
        <v>16.794596254221677</v>
      </c>
      <c r="F35" s="114">
        <v>1641</v>
      </c>
      <c r="G35" s="114">
        <v>1693</v>
      </c>
      <c r="H35" s="114">
        <v>1631</v>
      </c>
      <c r="I35" s="114">
        <v>1666</v>
      </c>
      <c r="J35" s="114">
        <v>1609</v>
      </c>
      <c r="K35" s="318">
        <v>32</v>
      </c>
      <c r="L35" s="319">
        <v>1.9888129272840274</v>
      </c>
    </row>
    <row r="36" spans="1:12" s="110" customFormat="1" ht="15" customHeight="1" x14ac:dyDescent="0.2">
      <c r="A36" s="120"/>
      <c r="B36" s="119"/>
      <c r="C36" s="258" t="s">
        <v>106</v>
      </c>
      <c r="E36" s="113">
        <v>39.670932358318097</v>
      </c>
      <c r="F36" s="114">
        <v>651</v>
      </c>
      <c r="G36" s="114">
        <v>662</v>
      </c>
      <c r="H36" s="114">
        <v>625</v>
      </c>
      <c r="I36" s="114">
        <v>642</v>
      </c>
      <c r="J36" s="114">
        <v>622</v>
      </c>
      <c r="K36" s="318">
        <v>29</v>
      </c>
      <c r="L36" s="116">
        <v>4.662379421221865</v>
      </c>
    </row>
    <row r="37" spans="1:12" s="110" customFormat="1" ht="15" customHeight="1" x14ac:dyDescent="0.2">
      <c r="A37" s="120"/>
      <c r="B37" s="119"/>
      <c r="C37" s="258" t="s">
        <v>107</v>
      </c>
      <c r="E37" s="113">
        <v>60.329067641681903</v>
      </c>
      <c r="F37" s="114">
        <v>990</v>
      </c>
      <c r="G37" s="114">
        <v>1031</v>
      </c>
      <c r="H37" s="114">
        <v>1006</v>
      </c>
      <c r="I37" s="114">
        <v>1024</v>
      </c>
      <c r="J37" s="140">
        <v>987</v>
      </c>
      <c r="K37" s="114">
        <v>3</v>
      </c>
      <c r="L37" s="116">
        <v>0.303951367781155</v>
      </c>
    </row>
    <row r="38" spans="1:12" s="110" customFormat="1" ht="15" customHeight="1" x14ac:dyDescent="0.2">
      <c r="A38" s="120"/>
      <c r="B38" s="119" t="s">
        <v>328</v>
      </c>
      <c r="C38" s="258"/>
      <c r="E38" s="113">
        <v>59.604953433630129</v>
      </c>
      <c r="F38" s="114">
        <v>5824</v>
      </c>
      <c r="G38" s="114">
        <v>5983</v>
      </c>
      <c r="H38" s="114">
        <v>5902</v>
      </c>
      <c r="I38" s="114">
        <v>5873</v>
      </c>
      <c r="J38" s="140">
        <v>5836</v>
      </c>
      <c r="K38" s="114">
        <v>-12</v>
      </c>
      <c r="L38" s="116">
        <v>-0.20562028786840303</v>
      </c>
    </row>
    <row r="39" spans="1:12" s="110" customFormat="1" ht="15" customHeight="1" x14ac:dyDescent="0.2">
      <c r="A39" s="120"/>
      <c r="B39" s="119"/>
      <c r="C39" s="258" t="s">
        <v>106</v>
      </c>
      <c r="E39" s="113">
        <v>39.440247252747255</v>
      </c>
      <c r="F39" s="115">
        <v>2297</v>
      </c>
      <c r="G39" s="114">
        <v>2344</v>
      </c>
      <c r="H39" s="114">
        <v>2317</v>
      </c>
      <c r="I39" s="114">
        <v>2292</v>
      </c>
      <c r="J39" s="140">
        <v>2260</v>
      </c>
      <c r="K39" s="114">
        <v>37</v>
      </c>
      <c r="L39" s="116">
        <v>1.6371681415929205</v>
      </c>
    </row>
    <row r="40" spans="1:12" s="110" customFormat="1" ht="15" customHeight="1" x14ac:dyDescent="0.2">
      <c r="A40" s="120"/>
      <c r="B40" s="119"/>
      <c r="C40" s="258" t="s">
        <v>107</v>
      </c>
      <c r="E40" s="113">
        <v>60.559752747252745</v>
      </c>
      <c r="F40" s="115">
        <v>3527</v>
      </c>
      <c r="G40" s="114">
        <v>3639</v>
      </c>
      <c r="H40" s="114">
        <v>3585</v>
      </c>
      <c r="I40" s="114">
        <v>3581</v>
      </c>
      <c r="J40" s="140">
        <v>3576</v>
      </c>
      <c r="K40" s="114">
        <v>-49</v>
      </c>
      <c r="L40" s="116">
        <v>-1.3702460850111857</v>
      </c>
    </row>
    <row r="41" spans="1:12" s="110" customFormat="1" ht="15" customHeight="1" x14ac:dyDescent="0.2">
      <c r="A41" s="120"/>
      <c r="B41" s="320" t="s">
        <v>515</v>
      </c>
      <c r="C41" s="258"/>
      <c r="E41" s="113">
        <v>5.7210111554600349</v>
      </c>
      <c r="F41" s="115">
        <v>559</v>
      </c>
      <c r="G41" s="114">
        <v>570</v>
      </c>
      <c r="H41" s="114">
        <v>535</v>
      </c>
      <c r="I41" s="114">
        <v>520</v>
      </c>
      <c r="J41" s="140">
        <v>504</v>
      </c>
      <c r="K41" s="114">
        <v>55</v>
      </c>
      <c r="L41" s="116">
        <v>10.912698412698413</v>
      </c>
    </row>
    <row r="42" spans="1:12" s="110" customFormat="1" ht="15" customHeight="1" x14ac:dyDescent="0.2">
      <c r="A42" s="120"/>
      <c r="B42" s="119"/>
      <c r="C42" s="268" t="s">
        <v>106</v>
      </c>
      <c r="D42" s="182"/>
      <c r="E42" s="113">
        <v>49.910554561717355</v>
      </c>
      <c r="F42" s="115">
        <v>279</v>
      </c>
      <c r="G42" s="114">
        <v>275</v>
      </c>
      <c r="H42" s="114">
        <v>253</v>
      </c>
      <c r="I42" s="114">
        <v>239</v>
      </c>
      <c r="J42" s="140">
        <v>239</v>
      </c>
      <c r="K42" s="114">
        <v>40</v>
      </c>
      <c r="L42" s="116">
        <v>16.736401673640167</v>
      </c>
    </row>
    <row r="43" spans="1:12" s="110" customFormat="1" ht="15" customHeight="1" x14ac:dyDescent="0.2">
      <c r="A43" s="120"/>
      <c r="B43" s="119"/>
      <c r="C43" s="268" t="s">
        <v>107</v>
      </c>
      <c r="D43" s="182"/>
      <c r="E43" s="113">
        <v>50.089445438282645</v>
      </c>
      <c r="F43" s="115">
        <v>280</v>
      </c>
      <c r="G43" s="114">
        <v>295</v>
      </c>
      <c r="H43" s="114">
        <v>282</v>
      </c>
      <c r="I43" s="114">
        <v>281</v>
      </c>
      <c r="J43" s="140">
        <v>265</v>
      </c>
      <c r="K43" s="114">
        <v>15</v>
      </c>
      <c r="L43" s="116">
        <v>5.6603773584905657</v>
      </c>
    </row>
    <row r="44" spans="1:12" s="110" customFormat="1" ht="15" customHeight="1" x14ac:dyDescent="0.2">
      <c r="A44" s="120"/>
      <c r="B44" s="119" t="s">
        <v>205</v>
      </c>
      <c r="C44" s="268"/>
      <c r="D44" s="182"/>
      <c r="E44" s="113">
        <v>17.879439156688157</v>
      </c>
      <c r="F44" s="115">
        <v>1747</v>
      </c>
      <c r="G44" s="114">
        <v>1858</v>
      </c>
      <c r="H44" s="114">
        <v>1810</v>
      </c>
      <c r="I44" s="114">
        <v>1855</v>
      </c>
      <c r="J44" s="140">
        <v>1844</v>
      </c>
      <c r="K44" s="114">
        <v>-97</v>
      </c>
      <c r="L44" s="116">
        <v>-5.2603036876355747</v>
      </c>
    </row>
    <row r="45" spans="1:12" s="110" customFormat="1" ht="15" customHeight="1" x14ac:dyDescent="0.2">
      <c r="A45" s="120"/>
      <c r="B45" s="119"/>
      <c r="C45" s="268" t="s">
        <v>106</v>
      </c>
      <c r="D45" s="182"/>
      <c r="E45" s="113">
        <v>34.859759587864914</v>
      </c>
      <c r="F45" s="115">
        <v>609</v>
      </c>
      <c r="G45" s="114">
        <v>660</v>
      </c>
      <c r="H45" s="114">
        <v>630</v>
      </c>
      <c r="I45" s="114">
        <v>628</v>
      </c>
      <c r="J45" s="140">
        <v>611</v>
      </c>
      <c r="K45" s="114">
        <v>-2</v>
      </c>
      <c r="L45" s="116">
        <v>-0.32733224222585927</v>
      </c>
    </row>
    <row r="46" spans="1:12" s="110" customFormat="1" ht="15" customHeight="1" x14ac:dyDescent="0.2">
      <c r="A46" s="123"/>
      <c r="B46" s="124"/>
      <c r="C46" s="260" t="s">
        <v>107</v>
      </c>
      <c r="D46" s="261"/>
      <c r="E46" s="125">
        <v>65.140240412135086</v>
      </c>
      <c r="F46" s="143">
        <v>1138</v>
      </c>
      <c r="G46" s="144">
        <v>1198</v>
      </c>
      <c r="H46" s="144">
        <v>1180</v>
      </c>
      <c r="I46" s="144">
        <v>1227</v>
      </c>
      <c r="J46" s="145">
        <v>1233</v>
      </c>
      <c r="K46" s="144">
        <v>-95</v>
      </c>
      <c r="L46" s="146">
        <v>-7.704785077047851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9771</v>
      </c>
      <c r="E11" s="114">
        <v>10104</v>
      </c>
      <c r="F11" s="114">
        <v>9878</v>
      </c>
      <c r="G11" s="114">
        <v>9914</v>
      </c>
      <c r="H11" s="140">
        <v>9793</v>
      </c>
      <c r="I11" s="115">
        <v>-22</v>
      </c>
      <c r="J11" s="116">
        <v>-0.22465026039007455</v>
      </c>
    </row>
    <row r="12" spans="1:15" s="110" customFormat="1" ht="24.95" customHeight="1" x14ac:dyDescent="0.2">
      <c r="A12" s="193" t="s">
        <v>132</v>
      </c>
      <c r="B12" s="194" t="s">
        <v>133</v>
      </c>
      <c r="C12" s="113">
        <v>1.3816395455941051</v>
      </c>
      <c r="D12" s="115">
        <v>135</v>
      </c>
      <c r="E12" s="114">
        <v>140</v>
      </c>
      <c r="F12" s="114">
        <v>140</v>
      </c>
      <c r="G12" s="114">
        <v>134</v>
      </c>
      <c r="H12" s="140">
        <v>123</v>
      </c>
      <c r="I12" s="115">
        <v>12</v>
      </c>
      <c r="J12" s="116">
        <v>9.7560975609756095</v>
      </c>
    </row>
    <row r="13" spans="1:15" s="110" customFormat="1" ht="24.95" customHeight="1" x14ac:dyDescent="0.2">
      <c r="A13" s="193" t="s">
        <v>134</v>
      </c>
      <c r="B13" s="199" t="s">
        <v>214</v>
      </c>
      <c r="C13" s="113">
        <v>0.54242145123324126</v>
      </c>
      <c r="D13" s="115">
        <v>53</v>
      </c>
      <c r="E13" s="114">
        <v>56</v>
      </c>
      <c r="F13" s="114">
        <v>57</v>
      </c>
      <c r="G13" s="114">
        <v>50</v>
      </c>
      <c r="H13" s="140">
        <v>50</v>
      </c>
      <c r="I13" s="115">
        <v>3</v>
      </c>
      <c r="J13" s="116">
        <v>6</v>
      </c>
    </row>
    <row r="14" spans="1:15" s="287" customFormat="1" ht="24.95" customHeight="1" x14ac:dyDescent="0.2">
      <c r="A14" s="193" t="s">
        <v>215</v>
      </c>
      <c r="B14" s="199" t="s">
        <v>137</v>
      </c>
      <c r="C14" s="113">
        <v>8.4126496776174395</v>
      </c>
      <c r="D14" s="115">
        <v>822</v>
      </c>
      <c r="E14" s="114">
        <v>856</v>
      </c>
      <c r="F14" s="114">
        <v>840</v>
      </c>
      <c r="G14" s="114">
        <v>830</v>
      </c>
      <c r="H14" s="140">
        <v>814</v>
      </c>
      <c r="I14" s="115">
        <v>8</v>
      </c>
      <c r="J14" s="116">
        <v>0.98280098280098283</v>
      </c>
      <c r="K14" s="110"/>
      <c r="L14" s="110"/>
      <c r="M14" s="110"/>
      <c r="N14" s="110"/>
      <c r="O14" s="110"/>
    </row>
    <row r="15" spans="1:15" s="110" customFormat="1" ht="24.95" customHeight="1" x14ac:dyDescent="0.2">
      <c r="A15" s="193" t="s">
        <v>216</v>
      </c>
      <c r="B15" s="199" t="s">
        <v>217</v>
      </c>
      <c r="C15" s="113">
        <v>4.4724183809231395</v>
      </c>
      <c r="D15" s="115">
        <v>437</v>
      </c>
      <c r="E15" s="114">
        <v>451</v>
      </c>
      <c r="F15" s="114">
        <v>434</v>
      </c>
      <c r="G15" s="114">
        <v>428</v>
      </c>
      <c r="H15" s="140">
        <v>416</v>
      </c>
      <c r="I15" s="115">
        <v>21</v>
      </c>
      <c r="J15" s="116">
        <v>5.0480769230769234</v>
      </c>
    </row>
    <row r="16" spans="1:15" s="287" customFormat="1" ht="24.95" customHeight="1" x14ac:dyDescent="0.2">
      <c r="A16" s="193" t="s">
        <v>218</v>
      </c>
      <c r="B16" s="199" t="s">
        <v>141</v>
      </c>
      <c r="C16" s="113">
        <v>2.7428103571794082</v>
      </c>
      <c r="D16" s="115">
        <v>268</v>
      </c>
      <c r="E16" s="114">
        <v>277</v>
      </c>
      <c r="F16" s="114">
        <v>276</v>
      </c>
      <c r="G16" s="114">
        <v>283</v>
      </c>
      <c r="H16" s="140">
        <v>278</v>
      </c>
      <c r="I16" s="115">
        <v>-10</v>
      </c>
      <c r="J16" s="116">
        <v>-3.5971223021582732</v>
      </c>
      <c r="K16" s="110"/>
      <c r="L16" s="110"/>
      <c r="M16" s="110"/>
      <c r="N16" s="110"/>
      <c r="O16" s="110"/>
    </row>
    <row r="17" spans="1:15" s="110" customFormat="1" ht="24.95" customHeight="1" x14ac:dyDescent="0.2">
      <c r="A17" s="193" t="s">
        <v>142</v>
      </c>
      <c r="B17" s="199" t="s">
        <v>220</v>
      </c>
      <c r="C17" s="113">
        <v>1.1974209395148909</v>
      </c>
      <c r="D17" s="115">
        <v>117</v>
      </c>
      <c r="E17" s="114">
        <v>128</v>
      </c>
      <c r="F17" s="114">
        <v>130</v>
      </c>
      <c r="G17" s="114">
        <v>119</v>
      </c>
      <c r="H17" s="140">
        <v>120</v>
      </c>
      <c r="I17" s="115">
        <v>-3</v>
      </c>
      <c r="J17" s="116">
        <v>-2.5</v>
      </c>
    </row>
    <row r="18" spans="1:15" s="287" customFormat="1" ht="24.95" customHeight="1" x14ac:dyDescent="0.2">
      <c r="A18" s="201" t="s">
        <v>144</v>
      </c>
      <c r="B18" s="202" t="s">
        <v>145</v>
      </c>
      <c r="C18" s="113">
        <v>3.9811687647119025</v>
      </c>
      <c r="D18" s="115">
        <v>389</v>
      </c>
      <c r="E18" s="114">
        <v>376</v>
      </c>
      <c r="F18" s="114">
        <v>392</v>
      </c>
      <c r="G18" s="114">
        <v>375</v>
      </c>
      <c r="H18" s="140">
        <v>376</v>
      </c>
      <c r="I18" s="115">
        <v>13</v>
      </c>
      <c r="J18" s="116">
        <v>3.4574468085106385</v>
      </c>
      <c r="K18" s="110"/>
      <c r="L18" s="110"/>
      <c r="M18" s="110"/>
      <c r="N18" s="110"/>
      <c r="O18" s="110"/>
    </row>
    <row r="19" spans="1:15" s="110" customFormat="1" ht="24.95" customHeight="1" x14ac:dyDescent="0.2">
      <c r="A19" s="193" t="s">
        <v>146</v>
      </c>
      <c r="B19" s="199" t="s">
        <v>147</v>
      </c>
      <c r="C19" s="113">
        <v>20.673421348889573</v>
      </c>
      <c r="D19" s="115">
        <v>2020</v>
      </c>
      <c r="E19" s="114">
        <v>2064</v>
      </c>
      <c r="F19" s="114">
        <v>2047</v>
      </c>
      <c r="G19" s="114">
        <v>2068</v>
      </c>
      <c r="H19" s="140">
        <v>2065</v>
      </c>
      <c r="I19" s="115">
        <v>-45</v>
      </c>
      <c r="J19" s="116">
        <v>-2.179176755447942</v>
      </c>
    </row>
    <row r="20" spans="1:15" s="287" customFormat="1" ht="24.95" customHeight="1" x14ac:dyDescent="0.2">
      <c r="A20" s="193" t="s">
        <v>148</v>
      </c>
      <c r="B20" s="199" t="s">
        <v>149</v>
      </c>
      <c r="C20" s="113">
        <v>8.033978098454611</v>
      </c>
      <c r="D20" s="115">
        <v>785</v>
      </c>
      <c r="E20" s="114">
        <v>817</v>
      </c>
      <c r="F20" s="114">
        <v>756</v>
      </c>
      <c r="G20" s="114">
        <v>770</v>
      </c>
      <c r="H20" s="140">
        <v>774</v>
      </c>
      <c r="I20" s="115">
        <v>11</v>
      </c>
      <c r="J20" s="116">
        <v>1.421188630490956</v>
      </c>
      <c r="K20" s="110"/>
      <c r="L20" s="110"/>
      <c r="M20" s="110"/>
      <c r="N20" s="110"/>
      <c r="O20" s="110"/>
    </row>
    <row r="21" spans="1:15" s="110" customFormat="1" ht="24.95" customHeight="1" x14ac:dyDescent="0.2">
      <c r="A21" s="201" t="s">
        <v>150</v>
      </c>
      <c r="B21" s="202" t="s">
        <v>151</v>
      </c>
      <c r="C21" s="113">
        <v>13.673114317879438</v>
      </c>
      <c r="D21" s="115">
        <v>1336</v>
      </c>
      <c r="E21" s="114">
        <v>1463</v>
      </c>
      <c r="F21" s="114">
        <v>1396</v>
      </c>
      <c r="G21" s="114">
        <v>1423</v>
      </c>
      <c r="H21" s="140">
        <v>1395</v>
      </c>
      <c r="I21" s="115">
        <v>-59</v>
      </c>
      <c r="J21" s="116">
        <v>-4.2293906810035846</v>
      </c>
    </row>
    <row r="22" spans="1:15" s="110" customFormat="1" ht="24.95" customHeight="1" x14ac:dyDescent="0.2">
      <c r="A22" s="201" t="s">
        <v>152</v>
      </c>
      <c r="B22" s="199" t="s">
        <v>153</v>
      </c>
      <c r="C22" s="113">
        <v>2.5585917511001943</v>
      </c>
      <c r="D22" s="115">
        <v>250</v>
      </c>
      <c r="E22" s="114">
        <v>260</v>
      </c>
      <c r="F22" s="114">
        <v>255</v>
      </c>
      <c r="G22" s="114">
        <v>259</v>
      </c>
      <c r="H22" s="140">
        <v>264</v>
      </c>
      <c r="I22" s="115">
        <v>-14</v>
      </c>
      <c r="J22" s="116">
        <v>-5.3030303030303028</v>
      </c>
    </row>
    <row r="23" spans="1:15" s="110" customFormat="1" ht="24.95" customHeight="1" x14ac:dyDescent="0.2">
      <c r="A23" s="193" t="s">
        <v>154</v>
      </c>
      <c r="B23" s="199" t="s">
        <v>155</v>
      </c>
      <c r="C23" s="113">
        <v>0.98249923242247472</v>
      </c>
      <c r="D23" s="115">
        <v>96</v>
      </c>
      <c r="E23" s="114">
        <v>104</v>
      </c>
      <c r="F23" s="114">
        <v>104</v>
      </c>
      <c r="G23" s="114">
        <v>100</v>
      </c>
      <c r="H23" s="140">
        <v>90</v>
      </c>
      <c r="I23" s="115">
        <v>6</v>
      </c>
      <c r="J23" s="116">
        <v>6.666666666666667</v>
      </c>
    </row>
    <row r="24" spans="1:15" s="110" customFormat="1" ht="24.95" customHeight="1" x14ac:dyDescent="0.2">
      <c r="A24" s="193" t="s">
        <v>156</v>
      </c>
      <c r="B24" s="199" t="s">
        <v>221</v>
      </c>
      <c r="C24" s="113">
        <v>6.3964793777504863</v>
      </c>
      <c r="D24" s="115">
        <v>625</v>
      </c>
      <c r="E24" s="114">
        <v>611</v>
      </c>
      <c r="F24" s="114">
        <v>609</v>
      </c>
      <c r="G24" s="114">
        <v>627</v>
      </c>
      <c r="H24" s="140">
        <v>630</v>
      </c>
      <c r="I24" s="115">
        <v>-5</v>
      </c>
      <c r="J24" s="116">
        <v>-0.79365079365079361</v>
      </c>
    </row>
    <row r="25" spans="1:15" s="110" customFormat="1" ht="24.95" customHeight="1" x14ac:dyDescent="0.2">
      <c r="A25" s="193" t="s">
        <v>222</v>
      </c>
      <c r="B25" s="204" t="s">
        <v>159</v>
      </c>
      <c r="C25" s="113">
        <v>7.0617132330365369</v>
      </c>
      <c r="D25" s="115">
        <v>690</v>
      </c>
      <c r="E25" s="114">
        <v>686</v>
      </c>
      <c r="F25" s="114">
        <v>686</v>
      </c>
      <c r="G25" s="114">
        <v>709</v>
      </c>
      <c r="H25" s="140">
        <v>669</v>
      </c>
      <c r="I25" s="115">
        <v>21</v>
      </c>
      <c r="J25" s="116">
        <v>3.1390134529147984</v>
      </c>
    </row>
    <row r="26" spans="1:15" s="110" customFormat="1" ht="24.95" customHeight="1" x14ac:dyDescent="0.2">
      <c r="A26" s="201">
        <v>782.78300000000002</v>
      </c>
      <c r="B26" s="203" t="s">
        <v>160</v>
      </c>
      <c r="C26" s="113">
        <v>0.5219527172244397</v>
      </c>
      <c r="D26" s="115">
        <v>51</v>
      </c>
      <c r="E26" s="114">
        <v>61</v>
      </c>
      <c r="F26" s="114">
        <v>57</v>
      </c>
      <c r="G26" s="114">
        <v>49</v>
      </c>
      <c r="H26" s="140">
        <v>50</v>
      </c>
      <c r="I26" s="115">
        <v>1</v>
      </c>
      <c r="J26" s="116">
        <v>2</v>
      </c>
    </row>
    <row r="27" spans="1:15" s="110" customFormat="1" ht="24.95" customHeight="1" x14ac:dyDescent="0.2">
      <c r="A27" s="193" t="s">
        <v>161</v>
      </c>
      <c r="B27" s="199" t="s">
        <v>162</v>
      </c>
      <c r="C27" s="113">
        <v>3.2647630744038483</v>
      </c>
      <c r="D27" s="115">
        <v>319</v>
      </c>
      <c r="E27" s="114">
        <v>364</v>
      </c>
      <c r="F27" s="114">
        <v>348</v>
      </c>
      <c r="G27" s="114">
        <v>337</v>
      </c>
      <c r="H27" s="140">
        <v>329</v>
      </c>
      <c r="I27" s="115">
        <v>-10</v>
      </c>
      <c r="J27" s="116">
        <v>-3.0395136778115504</v>
      </c>
    </row>
    <row r="28" spans="1:15" s="110" customFormat="1" ht="24.95" customHeight="1" x14ac:dyDescent="0.2">
      <c r="A28" s="193" t="s">
        <v>163</v>
      </c>
      <c r="B28" s="199" t="s">
        <v>164</v>
      </c>
      <c r="C28" s="113">
        <v>1.7500767577525329</v>
      </c>
      <c r="D28" s="115">
        <v>171</v>
      </c>
      <c r="E28" s="114">
        <v>165</v>
      </c>
      <c r="F28" s="114">
        <v>156</v>
      </c>
      <c r="G28" s="114">
        <v>150</v>
      </c>
      <c r="H28" s="140">
        <v>147</v>
      </c>
      <c r="I28" s="115">
        <v>24</v>
      </c>
      <c r="J28" s="116">
        <v>16.326530612244898</v>
      </c>
    </row>
    <row r="29" spans="1:15" s="110" customFormat="1" ht="24.95" customHeight="1" x14ac:dyDescent="0.2">
      <c r="A29" s="193">
        <v>86</v>
      </c>
      <c r="B29" s="199" t="s">
        <v>165</v>
      </c>
      <c r="C29" s="113">
        <v>6.4988230477944935</v>
      </c>
      <c r="D29" s="115">
        <v>635</v>
      </c>
      <c r="E29" s="114">
        <v>628</v>
      </c>
      <c r="F29" s="114">
        <v>631</v>
      </c>
      <c r="G29" s="114">
        <v>617</v>
      </c>
      <c r="H29" s="140">
        <v>629</v>
      </c>
      <c r="I29" s="115">
        <v>6</v>
      </c>
      <c r="J29" s="116">
        <v>0.95389507154213038</v>
      </c>
    </row>
    <row r="30" spans="1:15" s="110" customFormat="1" ht="24.95" customHeight="1" x14ac:dyDescent="0.2">
      <c r="A30" s="193">
        <v>87.88</v>
      </c>
      <c r="B30" s="204" t="s">
        <v>166</v>
      </c>
      <c r="C30" s="113">
        <v>2.4767168150649881</v>
      </c>
      <c r="D30" s="115">
        <v>242</v>
      </c>
      <c r="E30" s="114">
        <v>251</v>
      </c>
      <c r="F30" s="114">
        <v>243</v>
      </c>
      <c r="G30" s="114">
        <v>261</v>
      </c>
      <c r="H30" s="140">
        <v>259</v>
      </c>
      <c r="I30" s="115">
        <v>-17</v>
      </c>
      <c r="J30" s="116">
        <v>-6.5637065637065639</v>
      </c>
    </row>
    <row r="31" spans="1:15" s="110" customFormat="1" ht="24.95" customHeight="1" x14ac:dyDescent="0.2">
      <c r="A31" s="193" t="s">
        <v>167</v>
      </c>
      <c r="B31" s="199" t="s">
        <v>168</v>
      </c>
      <c r="C31" s="113">
        <v>11.789990789069696</v>
      </c>
      <c r="D31" s="115">
        <v>1152</v>
      </c>
      <c r="E31" s="114">
        <v>1202</v>
      </c>
      <c r="F31" s="114">
        <v>1161</v>
      </c>
      <c r="G31" s="114">
        <v>1155</v>
      </c>
      <c r="H31" s="140">
        <v>1129</v>
      </c>
      <c r="I31" s="115">
        <v>23</v>
      </c>
      <c r="J31" s="116">
        <v>2.0372010628875112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1.3816395455941051</v>
      </c>
      <c r="D34" s="115">
        <v>135</v>
      </c>
      <c r="E34" s="114">
        <v>140</v>
      </c>
      <c r="F34" s="114">
        <v>140</v>
      </c>
      <c r="G34" s="114">
        <v>134</v>
      </c>
      <c r="H34" s="140">
        <v>123</v>
      </c>
      <c r="I34" s="115">
        <v>12</v>
      </c>
      <c r="J34" s="116">
        <v>9.7560975609756095</v>
      </c>
    </row>
    <row r="35" spans="1:10" s="110" customFormat="1" ht="24.95" customHeight="1" x14ac:dyDescent="0.2">
      <c r="A35" s="292" t="s">
        <v>171</v>
      </c>
      <c r="B35" s="293" t="s">
        <v>172</v>
      </c>
      <c r="C35" s="113">
        <v>12.936239893562583</v>
      </c>
      <c r="D35" s="115">
        <v>1264</v>
      </c>
      <c r="E35" s="114">
        <v>1288</v>
      </c>
      <c r="F35" s="114">
        <v>1289</v>
      </c>
      <c r="G35" s="114">
        <v>1255</v>
      </c>
      <c r="H35" s="140">
        <v>1240</v>
      </c>
      <c r="I35" s="115">
        <v>24</v>
      </c>
      <c r="J35" s="116">
        <v>1.935483870967742</v>
      </c>
    </row>
    <row r="36" spans="1:10" s="110" customFormat="1" ht="24.95" customHeight="1" x14ac:dyDescent="0.2">
      <c r="A36" s="294" t="s">
        <v>173</v>
      </c>
      <c r="B36" s="295" t="s">
        <v>174</v>
      </c>
      <c r="C36" s="125">
        <v>85.682120560843316</v>
      </c>
      <c r="D36" s="143">
        <v>8372</v>
      </c>
      <c r="E36" s="144">
        <v>8676</v>
      </c>
      <c r="F36" s="144">
        <v>8449</v>
      </c>
      <c r="G36" s="144">
        <v>8525</v>
      </c>
      <c r="H36" s="145">
        <v>8430</v>
      </c>
      <c r="I36" s="143">
        <v>-58</v>
      </c>
      <c r="J36" s="146">
        <v>-0.68801897983392646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9771</v>
      </c>
      <c r="F11" s="264">
        <v>10104</v>
      </c>
      <c r="G11" s="264">
        <v>9878</v>
      </c>
      <c r="H11" s="264">
        <v>9914</v>
      </c>
      <c r="I11" s="265">
        <v>9793</v>
      </c>
      <c r="J11" s="263">
        <v>-22</v>
      </c>
      <c r="K11" s="266">
        <v>-0.22465026039007455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41.326373963770344</v>
      </c>
      <c r="E13" s="115">
        <v>4038</v>
      </c>
      <c r="F13" s="114">
        <v>4183</v>
      </c>
      <c r="G13" s="114">
        <v>4127</v>
      </c>
      <c r="H13" s="114">
        <v>4127</v>
      </c>
      <c r="I13" s="140">
        <v>4091</v>
      </c>
      <c r="J13" s="115">
        <v>-53</v>
      </c>
      <c r="K13" s="116">
        <v>-1.295526766071865</v>
      </c>
    </row>
    <row r="14" spans="1:15" ht="15.95" customHeight="1" x14ac:dyDescent="0.2">
      <c r="A14" s="306" t="s">
        <v>230</v>
      </c>
      <c r="B14" s="307"/>
      <c r="C14" s="308"/>
      <c r="D14" s="113">
        <v>48.633712004912496</v>
      </c>
      <c r="E14" s="115">
        <v>4752</v>
      </c>
      <c r="F14" s="114">
        <v>4885</v>
      </c>
      <c r="G14" s="114">
        <v>4709</v>
      </c>
      <c r="H14" s="114">
        <v>4761</v>
      </c>
      <c r="I14" s="140">
        <v>4702</v>
      </c>
      <c r="J14" s="115">
        <v>50</v>
      </c>
      <c r="K14" s="116">
        <v>1.0633772862611655</v>
      </c>
    </row>
    <row r="15" spans="1:15" ht="15.95" customHeight="1" x14ac:dyDescent="0.2">
      <c r="A15" s="306" t="s">
        <v>231</v>
      </c>
      <c r="B15" s="307"/>
      <c r="C15" s="308"/>
      <c r="D15" s="113">
        <v>3.6946064885886809</v>
      </c>
      <c r="E15" s="115">
        <v>361</v>
      </c>
      <c r="F15" s="114">
        <v>369</v>
      </c>
      <c r="G15" s="114">
        <v>372</v>
      </c>
      <c r="H15" s="114">
        <v>378</v>
      </c>
      <c r="I15" s="140">
        <v>367</v>
      </c>
      <c r="J15" s="115">
        <v>-6</v>
      </c>
      <c r="K15" s="116">
        <v>-1.6348773841961852</v>
      </c>
    </row>
    <row r="16" spans="1:15" ht="15.95" customHeight="1" x14ac:dyDescent="0.2">
      <c r="A16" s="306" t="s">
        <v>232</v>
      </c>
      <c r="B16" s="307"/>
      <c r="C16" s="308"/>
      <c r="D16" s="113">
        <v>2.8246852932146145</v>
      </c>
      <c r="E16" s="115">
        <v>276</v>
      </c>
      <c r="F16" s="114">
        <v>302</v>
      </c>
      <c r="G16" s="114">
        <v>297</v>
      </c>
      <c r="H16" s="114">
        <v>281</v>
      </c>
      <c r="I16" s="140">
        <v>275</v>
      </c>
      <c r="J16" s="115">
        <v>1</v>
      </c>
      <c r="K16" s="116">
        <v>0.36363636363636365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1.473748848633712</v>
      </c>
      <c r="E18" s="115">
        <v>144</v>
      </c>
      <c r="F18" s="114">
        <v>146</v>
      </c>
      <c r="G18" s="114">
        <v>150</v>
      </c>
      <c r="H18" s="114">
        <v>147</v>
      </c>
      <c r="I18" s="140">
        <v>135</v>
      </c>
      <c r="J18" s="115">
        <v>9</v>
      </c>
      <c r="K18" s="116">
        <v>6.666666666666667</v>
      </c>
    </row>
    <row r="19" spans="1:11" ht="14.1" customHeight="1" x14ac:dyDescent="0.2">
      <c r="A19" s="306" t="s">
        <v>235</v>
      </c>
      <c r="B19" s="307" t="s">
        <v>236</v>
      </c>
      <c r="C19" s="308"/>
      <c r="D19" s="113">
        <v>1.0234367004400777</v>
      </c>
      <c r="E19" s="115">
        <v>100</v>
      </c>
      <c r="F19" s="114">
        <v>107</v>
      </c>
      <c r="G19" s="114">
        <v>103</v>
      </c>
      <c r="H19" s="114">
        <v>98</v>
      </c>
      <c r="I19" s="140">
        <v>92</v>
      </c>
      <c r="J19" s="115">
        <v>8</v>
      </c>
      <c r="K19" s="116">
        <v>8.695652173913043</v>
      </c>
    </row>
    <row r="20" spans="1:11" ht="14.1" customHeight="1" x14ac:dyDescent="0.2">
      <c r="A20" s="306">
        <v>12</v>
      </c>
      <c r="B20" s="307" t="s">
        <v>237</v>
      </c>
      <c r="C20" s="308"/>
      <c r="D20" s="113">
        <v>1.1360147374884864</v>
      </c>
      <c r="E20" s="115">
        <v>111</v>
      </c>
      <c r="F20" s="114">
        <v>126</v>
      </c>
      <c r="G20" s="114">
        <v>131</v>
      </c>
      <c r="H20" s="114">
        <v>140</v>
      </c>
      <c r="I20" s="140">
        <v>124</v>
      </c>
      <c r="J20" s="115">
        <v>-13</v>
      </c>
      <c r="K20" s="116">
        <v>-10.483870967741936</v>
      </c>
    </row>
    <row r="21" spans="1:11" ht="14.1" customHeight="1" x14ac:dyDescent="0.2">
      <c r="A21" s="306">
        <v>21</v>
      </c>
      <c r="B21" s="307" t="s">
        <v>238</v>
      </c>
      <c r="C21" s="308"/>
      <c r="D21" s="113">
        <v>0.19445297308361478</v>
      </c>
      <c r="E21" s="115">
        <v>19</v>
      </c>
      <c r="F21" s="114">
        <v>23</v>
      </c>
      <c r="G21" s="114">
        <v>23</v>
      </c>
      <c r="H21" s="114">
        <v>22</v>
      </c>
      <c r="I21" s="140">
        <v>23</v>
      </c>
      <c r="J21" s="115">
        <v>-4</v>
      </c>
      <c r="K21" s="116">
        <v>-17.391304347826086</v>
      </c>
    </row>
    <row r="22" spans="1:11" ht="14.1" customHeight="1" x14ac:dyDescent="0.2">
      <c r="A22" s="306">
        <v>22</v>
      </c>
      <c r="B22" s="307" t="s">
        <v>239</v>
      </c>
      <c r="C22" s="308"/>
      <c r="D22" s="113">
        <v>0.60382765325964594</v>
      </c>
      <c r="E22" s="115">
        <v>59</v>
      </c>
      <c r="F22" s="114">
        <v>56</v>
      </c>
      <c r="G22" s="114">
        <v>61</v>
      </c>
      <c r="H22" s="114">
        <v>65</v>
      </c>
      <c r="I22" s="140">
        <v>65</v>
      </c>
      <c r="J22" s="115">
        <v>-6</v>
      </c>
      <c r="K22" s="116">
        <v>-9.2307692307692299</v>
      </c>
    </row>
    <row r="23" spans="1:11" ht="14.1" customHeight="1" x14ac:dyDescent="0.2">
      <c r="A23" s="306">
        <v>23</v>
      </c>
      <c r="B23" s="307" t="s">
        <v>240</v>
      </c>
      <c r="C23" s="308"/>
      <c r="D23" s="113">
        <v>1.0336710674444785</v>
      </c>
      <c r="E23" s="115">
        <v>101</v>
      </c>
      <c r="F23" s="114">
        <v>96</v>
      </c>
      <c r="G23" s="114">
        <v>92</v>
      </c>
      <c r="H23" s="114">
        <v>78</v>
      </c>
      <c r="I23" s="140">
        <v>85</v>
      </c>
      <c r="J23" s="115">
        <v>16</v>
      </c>
      <c r="K23" s="116">
        <v>18.823529411764707</v>
      </c>
    </row>
    <row r="24" spans="1:11" ht="14.1" customHeight="1" x14ac:dyDescent="0.2">
      <c r="A24" s="306">
        <v>24</v>
      </c>
      <c r="B24" s="307" t="s">
        <v>241</v>
      </c>
      <c r="C24" s="308"/>
      <c r="D24" s="113">
        <v>0.45031214819363424</v>
      </c>
      <c r="E24" s="115">
        <v>44</v>
      </c>
      <c r="F24" s="114">
        <v>52</v>
      </c>
      <c r="G24" s="114">
        <v>52</v>
      </c>
      <c r="H24" s="114">
        <v>54</v>
      </c>
      <c r="I24" s="140">
        <v>53</v>
      </c>
      <c r="J24" s="115">
        <v>-9</v>
      </c>
      <c r="K24" s="116">
        <v>-16.981132075471699</v>
      </c>
    </row>
    <row r="25" spans="1:11" ht="14.1" customHeight="1" x14ac:dyDescent="0.2">
      <c r="A25" s="306">
        <v>25</v>
      </c>
      <c r="B25" s="307" t="s">
        <v>242</v>
      </c>
      <c r="C25" s="308"/>
      <c r="D25" s="113">
        <v>1.791014225770136</v>
      </c>
      <c r="E25" s="115">
        <v>175</v>
      </c>
      <c r="F25" s="114">
        <v>187</v>
      </c>
      <c r="G25" s="114">
        <v>163</v>
      </c>
      <c r="H25" s="114">
        <v>159</v>
      </c>
      <c r="I25" s="140">
        <v>167</v>
      </c>
      <c r="J25" s="115">
        <v>8</v>
      </c>
      <c r="K25" s="116">
        <v>4.7904191616766463</v>
      </c>
    </row>
    <row r="26" spans="1:11" ht="14.1" customHeight="1" x14ac:dyDescent="0.2">
      <c r="A26" s="306">
        <v>26</v>
      </c>
      <c r="B26" s="307" t="s">
        <v>243</v>
      </c>
      <c r="C26" s="308"/>
      <c r="D26" s="113">
        <v>0.61406202026404666</v>
      </c>
      <c r="E26" s="115">
        <v>60</v>
      </c>
      <c r="F26" s="114">
        <v>59</v>
      </c>
      <c r="G26" s="114">
        <v>56</v>
      </c>
      <c r="H26" s="114">
        <v>58</v>
      </c>
      <c r="I26" s="140">
        <v>59</v>
      </c>
      <c r="J26" s="115">
        <v>1</v>
      </c>
      <c r="K26" s="116">
        <v>1.6949152542372881</v>
      </c>
    </row>
    <row r="27" spans="1:11" ht="14.1" customHeight="1" x14ac:dyDescent="0.2">
      <c r="A27" s="306">
        <v>27</v>
      </c>
      <c r="B27" s="307" t="s">
        <v>244</v>
      </c>
      <c r="C27" s="308"/>
      <c r="D27" s="113">
        <v>0.20468734008801556</v>
      </c>
      <c r="E27" s="115">
        <v>20</v>
      </c>
      <c r="F27" s="114">
        <v>20</v>
      </c>
      <c r="G27" s="114">
        <v>20</v>
      </c>
      <c r="H27" s="114">
        <v>20</v>
      </c>
      <c r="I27" s="140">
        <v>21</v>
      </c>
      <c r="J27" s="115">
        <v>-1</v>
      </c>
      <c r="K27" s="116">
        <v>-4.7619047619047619</v>
      </c>
    </row>
    <row r="28" spans="1:11" ht="14.1" customHeight="1" x14ac:dyDescent="0.2">
      <c r="A28" s="306">
        <v>28</v>
      </c>
      <c r="B28" s="307" t="s">
        <v>245</v>
      </c>
      <c r="C28" s="308"/>
      <c r="D28" s="113">
        <v>0.35820284515402723</v>
      </c>
      <c r="E28" s="115">
        <v>35</v>
      </c>
      <c r="F28" s="114">
        <v>34</v>
      </c>
      <c r="G28" s="114">
        <v>37</v>
      </c>
      <c r="H28" s="114">
        <v>37</v>
      </c>
      <c r="I28" s="140">
        <v>35</v>
      </c>
      <c r="J28" s="115">
        <v>0</v>
      </c>
      <c r="K28" s="116">
        <v>0</v>
      </c>
    </row>
    <row r="29" spans="1:11" ht="14.1" customHeight="1" x14ac:dyDescent="0.2">
      <c r="A29" s="306">
        <v>29</v>
      </c>
      <c r="B29" s="307" t="s">
        <v>246</v>
      </c>
      <c r="C29" s="308"/>
      <c r="D29" s="113">
        <v>3.8071845256370893</v>
      </c>
      <c r="E29" s="115">
        <v>372</v>
      </c>
      <c r="F29" s="114">
        <v>385</v>
      </c>
      <c r="G29" s="114">
        <v>363</v>
      </c>
      <c r="H29" s="114">
        <v>361</v>
      </c>
      <c r="I29" s="140">
        <v>365</v>
      </c>
      <c r="J29" s="115">
        <v>7</v>
      </c>
      <c r="K29" s="116">
        <v>1.9178082191780821</v>
      </c>
    </row>
    <row r="30" spans="1:11" ht="14.1" customHeight="1" x14ac:dyDescent="0.2">
      <c r="A30" s="306" t="s">
        <v>247</v>
      </c>
      <c r="B30" s="307" t="s">
        <v>248</v>
      </c>
      <c r="C30" s="308"/>
      <c r="D30" s="113">
        <v>0.5935932862552451</v>
      </c>
      <c r="E30" s="115">
        <v>58</v>
      </c>
      <c r="F30" s="114">
        <v>64</v>
      </c>
      <c r="G30" s="114">
        <v>54</v>
      </c>
      <c r="H30" s="114">
        <v>58</v>
      </c>
      <c r="I30" s="140">
        <v>51</v>
      </c>
      <c r="J30" s="115">
        <v>7</v>
      </c>
      <c r="K30" s="116">
        <v>13.725490196078431</v>
      </c>
    </row>
    <row r="31" spans="1:11" ht="14.1" customHeight="1" x14ac:dyDescent="0.2">
      <c r="A31" s="306" t="s">
        <v>249</v>
      </c>
      <c r="B31" s="307" t="s">
        <v>250</v>
      </c>
      <c r="C31" s="308"/>
      <c r="D31" s="113">
        <v>3.2135912393818442</v>
      </c>
      <c r="E31" s="115">
        <v>314</v>
      </c>
      <c r="F31" s="114">
        <v>321</v>
      </c>
      <c r="G31" s="114">
        <v>309</v>
      </c>
      <c r="H31" s="114">
        <v>303</v>
      </c>
      <c r="I31" s="140">
        <v>314</v>
      </c>
      <c r="J31" s="115">
        <v>0</v>
      </c>
      <c r="K31" s="116">
        <v>0</v>
      </c>
    </row>
    <row r="32" spans="1:11" ht="14.1" customHeight="1" x14ac:dyDescent="0.2">
      <c r="A32" s="306">
        <v>31</v>
      </c>
      <c r="B32" s="307" t="s">
        <v>251</v>
      </c>
      <c r="C32" s="308"/>
      <c r="D32" s="113">
        <v>0.14328113806161089</v>
      </c>
      <c r="E32" s="115">
        <v>14</v>
      </c>
      <c r="F32" s="114">
        <v>14</v>
      </c>
      <c r="G32" s="114">
        <v>16</v>
      </c>
      <c r="H32" s="114">
        <v>14</v>
      </c>
      <c r="I32" s="140">
        <v>12</v>
      </c>
      <c r="J32" s="115">
        <v>2</v>
      </c>
      <c r="K32" s="116">
        <v>16.666666666666668</v>
      </c>
    </row>
    <row r="33" spans="1:11" ht="14.1" customHeight="1" x14ac:dyDescent="0.2">
      <c r="A33" s="306">
        <v>32</v>
      </c>
      <c r="B33" s="307" t="s">
        <v>252</v>
      </c>
      <c r="C33" s="308"/>
      <c r="D33" s="113">
        <v>0.99273359942687545</v>
      </c>
      <c r="E33" s="115">
        <v>97</v>
      </c>
      <c r="F33" s="114">
        <v>107</v>
      </c>
      <c r="G33" s="114">
        <v>89</v>
      </c>
      <c r="H33" s="114">
        <v>87</v>
      </c>
      <c r="I33" s="140">
        <v>81</v>
      </c>
      <c r="J33" s="115">
        <v>16</v>
      </c>
      <c r="K33" s="116">
        <v>19.753086419753085</v>
      </c>
    </row>
    <row r="34" spans="1:11" ht="14.1" customHeight="1" x14ac:dyDescent="0.2">
      <c r="A34" s="306">
        <v>33</v>
      </c>
      <c r="B34" s="307" t="s">
        <v>253</v>
      </c>
      <c r="C34" s="308"/>
      <c r="D34" s="113">
        <v>0.44007778118923346</v>
      </c>
      <c r="E34" s="115">
        <v>43</v>
      </c>
      <c r="F34" s="114">
        <v>37</v>
      </c>
      <c r="G34" s="114">
        <v>37</v>
      </c>
      <c r="H34" s="114">
        <v>33</v>
      </c>
      <c r="I34" s="140">
        <v>41</v>
      </c>
      <c r="J34" s="115">
        <v>2</v>
      </c>
      <c r="K34" s="116">
        <v>4.8780487804878048</v>
      </c>
    </row>
    <row r="35" spans="1:11" ht="14.1" customHeight="1" x14ac:dyDescent="0.2">
      <c r="A35" s="306">
        <v>34</v>
      </c>
      <c r="B35" s="307" t="s">
        <v>254</v>
      </c>
      <c r="C35" s="308"/>
      <c r="D35" s="113">
        <v>4.7282775560331594</v>
      </c>
      <c r="E35" s="115">
        <v>462</v>
      </c>
      <c r="F35" s="114">
        <v>463</v>
      </c>
      <c r="G35" s="114">
        <v>470</v>
      </c>
      <c r="H35" s="114">
        <v>465</v>
      </c>
      <c r="I35" s="140">
        <v>463</v>
      </c>
      <c r="J35" s="115">
        <v>-1</v>
      </c>
      <c r="K35" s="116">
        <v>-0.21598272138228941</v>
      </c>
    </row>
    <row r="36" spans="1:11" ht="14.1" customHeight="1" x14ac:dyDescent="0.2">
      <c r="A36" s="306">
        <v>41</v>
      </c>
      <c r="B36" s="307" t="s">
        <v>255</v>
      </c>
      <c r="C36" s="308"/>
      <c r="D36" s="113">
        <v>6.140620202640467E-2</v>
      </c>
      <c r="E36" s="115">
        <v>6</v>
      </c>
      <c r="F36" s="114">
        <v>7</v>
      </c>
      <c r="G36" s="114">
        <v>7</v>
      </c>
      <c r="H36" s="114">
        <v>7</v>
      </c>
      <c r="I36" s="140">
        <v>6</v>
      </c>
      <c r="J36" s="115">
        <v>0</v>
      </c>
      <c r="K36" s="116">
        <v>0</v>
      </c>
    </row>
    <row r="37" spans="1:11" ht="14.1" customHeight="1" x14ac:dyDescent="0.2">
      <c r="A37" s="306">
        <v>42</v>
      </c>
      <c r="B37" s="307" t="s">
        <v>256</v>
      </c>
      <c r="C37" s="308"/>
      <c r="D37" s="113" t="s">
        <v>513</v>
      </c>
      <c r="E37" s="115" t="s">
        <v>513</v>
      </c>
      <c r="F37" s="114" t="s">
        <v>513</v>
      </c>
      <c r="G37" s="114" t="s">
        <v>513</v>
      </c>
      <c r="H37" s="114">
        <v>0</v>
      </c>
      <c r="I37" s="140" t="s">
        <v>513</v>
      </c>
      <c r="J37" s="115" t="s">
        <v>513</v>
      </c>
      <c r="K37" s="116" t="s">
        <v>513</v>
      </c>
    </row>
    <row r="38" spans="1:11" ht="14.1" customHeight="1" x14ac:dyDescent="0.2">
      <c r="A38" s="306">
        <v>43</v>
      </c>
      <c r="B38" s="307" t="s">
        <v>257</v>
      </c>
      <c r="C38" s="308"/>
      <c r="D38" s="113">
        <v>0.17398423907481322</v>
      </c>
      <c r="E38" s="115">
        <v>17</v>
      </c>
      <c r="F38" s="114">
        <v>21</v>
      </c>
      <c r="G38" s="114">
        <v>21</v>
      </c>
      <c r="H38" s="114">
        <v>21</v>
      </c>
      <c r="I38" s="140">
        <v>22</v>
      </c>
      <c r="J38" s="115">
        <v>-5</v>
      </c>
      <c r="K38" s="116">
        <v>-22.727272727272727</v>
      </c>
    </row>
    <row r="39" spans="1:11" ht="14.1" customHeight="1" x14ac:dyDescent="0.2">
      <c r="A39" s="306">
        <v>51</v>
      </c>
      <c r="B39" s="307" t="s">
        <v>258</v>
      </c>
      <c r="C39" s="308"/>
      <c r="D39" s="113">
        <v>8.5354620816702482</v>
      </c>
      <c r="E39" s="115">
        <v>834</v>
      </c>
      <c r="F39" s="114">
        <v>893</v>
      </c>
      <c r="G39" s="114">
        <v>837</v>
      </c>
      <c r="H39" s="114">
        <v>839</v>
      </c>
      <c r="I39" s="140">
        <v>858</v>
      </c>
      <c r="J39" s="115">
        <v>-24</v>
      </c>
      <c r="K39" s="116">
        <v>-2.7972027972027971</v>
      </c>
    </row>
    <row r="40" spans="1:11" ht="14.1" customHeight="1" x14ac:dyDescent="0.2">
      <c r="A40" s="306" t="s">
        <v>259</v>
      </c>
      <c r="B40" s="307" t="s">
        <v>260</v>
      </c>
      <c r="C40" s="308"/>
      <c r="D40" s="113">
        <v>8.2693685395558276</v>
      </c>
      <c r="E40" s="115">
        <v>808</v>
      </c>
      <c r="F40" s="114">
        <v>864</v>
      </c>
      <c r="G40" s="114">
        <v>808</v>
      </c>
      <c r="H40" s="114">
        <v>808</v>
      </c>
      <c r="I40" s="140">
        <v>831</v>
      </c>
      <c r="J40" s="115">
        <v>-23</v>
      </c>
      <c r="K40" s="116">
        <v>-2.7677496991576414</v>
      </c>
    </row>
    <row r="41" spans="1:11" ht="14.1" customHeight="1" x14ac:dyDescent="0.2">
      <c r="A41" s="306"/>
      <c r="B41" s="307" t="s">
        <v>261</v>
      </c>
      <c r="C41" s="308"/>
      <c r="D41" s="113">
        <v>5.2195271722443968</v>
      </c>
      <c r="E41" s="115">
        <v>510</v>
      </c>
      <c r="F41" s="114">
        <v>542</v>
      </c>
      <c r="G41" s="114">
        <v>559</v>
      </c>
      <c r="H41" s="114">
        <v>560</v>
      </c>
      <c r="I41" s="140">
        <v>575</v>
      </c>
      <c r="J41" s="115">
        <v>-65</v>
      </c>
      <c r="K41" s="116">
        <v>-11.304347826086957</v>
      </c>
    </row>
    <row r="42" spans="1:11" ht="14.1" customHeight="1" x14ac:dyDescent="0.2">
      <c r="A42" s="306">
        <v>52</v>
      </c>
      <c r="B42" s="307" t="s">
        <v>262</v>
      </c>
      <c r="C42" s="308"/>
      <c r="D42" s="113">
        <v>7.3380411421553573</v>
      </c>
      <c r="E42" s="115">
        <v>717</v>
      </c>
      <c r="F42" s="114">
        <v>744</v>
      </c>
      <c r="G42" s="114">
        <v>731</v>
      </c>
      <c r="H42" s="114">
        <v>700</v>
      </c>
      <c r="I42" s="140">
        <v>686</v>
      </c>
      <c r="J42" s="115">
        <v>31</v>
      </c>
      <c r="K42" s="116">
        <v>4.518950437317784</v>
      </c>
    </row>
    <row r="43" spans="1:11" ht="14.1" customHeight="1" x14ac:dyDescent="0.2">
      <c r="A43" s="306" t="s">
        <v>263</v>
      </c>
      <c r="B43" s="307" t="s">
        <v>264</v>
      </c>
      <c r="C43" s="308"/>
      <c r="D43" s="113">
        <v>7.2459318391157508</v>
      </c>
      <c r="E43" s="115">
        <v>708</v>
      </c>
      <c r="F43" s="114">
        <v>733</v>
      </c>
      <c r="G43" s="114">
        <v>718</v>
      </c>
      <c r="H43" s="114">
        <v>689</v>
      </c>
      <c r="I43" s="140">
        <v>676</v>
      </c>
      <c r="J43" s="115">
        <v>32</v>
      </c>
      <c r="K43" s="116">
        <v>4.7337278106508878</v>
      </c>
    </row>
    <row r="44" spans="1:11" ht="14.1" customHeight="1" x14ac:dyDescent="0.2">
      <c r="A44" s="306">
        <v>53</v>
      </c>
      <c r="B44" s="307" t="s">
        <v>265</v>
      </c>
      <c r="C44" s="308"/>
      <c r="D44" s="113">
        <v>1.0541398014532801</v>
      </c>
      <c r="E44" s="115">
        <v>103</v>
      </c>
      <c r="F44" s="114">
        <v>98</v>
      </c>
      <c r="G44" s="114">
        <v>95</v>
      </c>
      <c r="H44" s="114">
        <v>102</v>
      </c>
      <c r="I44" s="140">
        <v>95</v>
      </c>
      <c r="J44" s="115">
        <v>8</v>
      </c>
      <c r="K44" s="116">
        <v>8.4210526315789469</v>
      </c>
    </row>
    <row r="45" spans="1:11" ht="14.1" customHeight="1" x14ac:dyDescent="0.2">
      <c r="A45" s="306" t="s">
        <v>266</v>
      </c>
      <c r="B45" s="307" t="s">
        <v>267</v>
      </c>
      <c r="C45" s="308"/>
      <c r="D45" s="113">
        <v>1.013202333435677</v>
      </c>
      <c r="E45" s="115">
        <v>99</v>
      </c>
      <c r="F45" s="114">
        <v>94</v>
      </c>
      <c r="G45" s="114">
        <v>92</v>
      </c>
      <c r="H45" s="114">
        <v>99</v>
      </c>
      <c r="I45" s="140">
        <v>92</v>
      </c>
      <c r="J45" s="115">
        <v>7</v>
      </c>
      <c r="K45" s="116">
        <v>7.6086956521739131</v>
      </c>
    </row>
    <row r="46" spans="1:11" ht="14.1" customHeight="1" x14ac:dyDescent="0.2">
      <c r="A46" s="306">
        <v>54</v>
      </c>
      <c r="B46" s="307" t="s">
        <v>268</v>
      </c>
      <c r="C46" s="308"/>
      <c r="D46" s="113">
        <v>14.07225463105107</v>
      </c>
      <c r="E46" s="115">
        <v>1375</v>
      </c>
      <c r="F46" s="114">
        <v>1372</v>
      </c>
      <c r="G46" s="114">
        <v>1386</v>
      </c>
      <c r="H46" s="114">
        <v>1429</v>
      </c>
      <c r="I46" s="140">
        <v>1396</v>
      </c>
      <c r="J46" s="115">
        <v>-21</v>
      </c>
      <c r="K46" s="116">
        <v>-1.5042979942693411</v>
      </c>
    </row>
    <row r="47" spans="1:11" ht="14.1" customHeight="1" x14ac:dyDescent="0.2">
      <c r="A47" s="306">
        <v>61</v>
      </c>
      <c r="B47" s="307" t="s">
        <v>269</v>
      </c>
      <c r="C47" s="308"/>
      <c r="D47" s="113">
        <v>0.62429638726844749</v>
      </c>
      <c r="E47" s="115">
        <v>61</v>
      </c>
      <c r="F47" s="114">
        <v>51</v>
      </c>
      <c r="G47" s="114">
        <v>47</v>
      </c>
      <c r="H47" s="114">
        <v>42</v>
      </c>
      <c r="I47" s="140">
        <v>41</v>
      </c>
      <c r="J47" s="115">
        <v>20</v>
      </c>
      <c r="K47" s="116">
        <v>48.780487804878049</v>
      </c>
    </row>
    <row r="48" spans="1:11" ht="14.1" customHeight="1" x14ac:dyDescent="0.2">
      <c r="A48" s="306">
        <v>62</v>
      </c>
      <c r="B48" s="307" t="s">
        <v>270</v>
      </c>
      <c r="C48" s="308"/>
      <c r="D48" s="113">
        <v>12.373349708320541</v>
      </c>
      <c r="E48" s="115">
        <v>1209</v>
      </c>
      <c r="F48" s="114">
        <v>1229</v>
      </c>
      <c r="G48" s="114">
        <v>1203</v>
      </c>
      <c r="H48" s="114">
        <v>1224</v>
      </c>
      <c r="I48" s="140">
        <v>1188</v>
      </c>
      <c r="J48" s="115">
        <v>21</v>
      </c>
      <c r="K48" s="116">
        <v>1.7676767676767677</v>
      </c>
    </row>
    <row r="49" spans="1:11" ht="14.1" customHeight="1" x14ac:dyDescent="0.2">
      <c r="A49" s="306">
        <v>63</v>
      </c>
      <c r="B49" s="307" t="s">
        <v>271</v>
      </c>
      <c r="C49" s="308"/>
      <c r="D49" s="113">
        <v>10.213898270391976</v>
      </c>
      <c r="E49" s="115">
        <v>998</v>
      </c>
      <c r="F49" s="114">
        <v>1114</v>
      </c>
      <c r="G49" s="114">
        <v>1048</v>
      </c>
      <c r="H49" s="114">
        <v>1086</v>
      </c>
      <c r="I49" s="140">
        <v>1068</v>
      </c>
      <c r="J49" s="115">
        <v>-70</v>
      </c>
      <c r="K49" s="116">
        <v>-6.5543071161048685</v>
      </c>
    </row>
    <row r="50" spans="1:11" ht="14.1" customHeight="1" x14ac:dyDescent="0.2">
      <c r="A50" s="306" t="s">
        <v>272</v>
      </c>
      <c r="B50" s="307" t="s">
        <v>273</v>
      </c>
      <c r="C50" s="308"/>
      <c r="D50" s="113">
        <v>0.98249923242247472</v>
      </c>
      <c r="E50" s="115">
        <v>96</v>
      </c>
      <c r="F50" s="114">
        <v>117</v>
      </c>
      <c r="G50" s="114">
        <v>116</v>
      </c>
      <c r="H50" s="114">
        <v>119</v>
      </c>
      <c r="I50" s="140">
        <v>123</v>
      </c>
      <c r="J50" s="115">
        <v>-27</v>
      </c>
      <c r="K50" s="116">
        <v>-21.951219512195124</v>
      </c>
    </row>
    <row r="51" spans="1:11" ht="14.1" customHeight="1" x14ac:dyDescent="0.2">
      <c r="A51" s="306" t="s">
        <v>274</v>
      </c>
      <c r="B51" s="307" t="s">
        <v>275</v>
      </c>
      <c r="C51" s="308"/>
      <c r="D51" s="113">
        <v>8.8936649268242753</v>
      </c>
      <c r="E51" s="115">
        <v>869</v>
      </c>
      <c r="F51" s="114">
        <v>962</v>
      </c>
      <c r="G51" s="114">
        <v>886</v>
      </c>
      <c r="H51" s="114">
        <v>921</v>
      </c>
      <c r="I51" s="140">
        <v>896</v>
      </c>
      <c r="J51" s="115">
        <v>-27</v>
      </c>
      <c r="K51" s="116">
        <v>-3.0133928571428572</v>
      </c>
    </row>
    <row r="52" spans="1:11" ht="14.1" customHeight="1" x14ac:dyDescent="0.2">
      <c r="A52" s="306">
        <v>71</v>
      </c>
      <c r="B52" s="307" t="s">
        <v>276</v>
      </c>
      <c r="C52" s="308"/>
      <c r="D52" s="113">
        <v>10.592569849554804</v>
      </c>
      <c r="E52" s="115">
        <v>1035</v>
      </c>
      <c r="F52" s="114">
        <v>1067</v>
      </c>
      <c r="G52" s="114">
        <v>1049</v>
      </c>
      <c r="H52" s="114">
        <v>1034</v>
      </c>
      <c r="I52" s="140">
        <v>1027</v>
      </c>
      <c r="J52" s="115">
        <v>8</v>
      </c>
      <c r="K52" s="116">
        <v>0.77896786757546255</v>
      </c>
    </row>
    <row r="53" spans="1:11" ht="14.1" customHeight="1" x14ac:dyDescent="0.2">
      <c r="A53" s="306" t="s">
        <v>277</v>
      </c>
      <c r="B53" s="307" t="s">
        <v>278</v>
      </c>
      <c r="C53" s="308"/>
      <c r="D53" s="113">
        <v>1.0234367004400777</v>
      </c>
      <c r="E53" s="115">
        <v>100</v>
      </c>
      <c r="F53" s="114">
        <v>110</v>
      </c>
      <c r="G53" s="114">
        <v>107</v>
      </c>
      <c r="H53" s="114">
        <v>106</v>
      </c>
      <c r="I53" s="140">
        <v>104</v>
      </c>
      <c r="J53" s="115">
        <v>-4</v>
      </c>
      <c r="K53" s="116">
        <v>-3.8461538461538463</v>
      </c>
    </row>
    <row r="54" spans="1:11" ht="14.1" customHeight="1" x14ac:dyDescent="0.2">
      <c r="A54" s="306" t="s">
        <v>279</v>
      </c>
      <c r="B54" s="307" t="s">
        <v>280</v>
      </c>
      <c r="C54" s="308"/>
      <c r="D54" s="113">
        <v>9.2211646709651003</v>
      </c>
      <c r="E54" s="115">
        <v>901</v>
      </c>
      <c r="F54" s="114">
        <v>922</v>
      </c>
      <c r="G54" s="114">
        <v>905</v>
      </c>
      <c r="H54" s="114">
        <v>892</v>
      </c>
      <c r="I54" s="140">
        <v>886</v>
      </c>
      <c r="J54" s="115">
        <v>15</v>
      </c>
      <c r="K54" s="116">
        <v>1.693002257336343</v>
      </c>
    </row>
    <row r="55" spans="1:11" ht="14.1" customHeight="1" x14ac:dyDescent="0.2">
      <c r="A55" s="306">
        <v>72</v>
      </c>
      <c r="B55" s="307" t="s">
        <v>281</v>
      </c>
      <c r="C55" s="308"/>
      <c r="D55" s="113">
        <v>0.71640569030805445</v>
      </c>
      <c r="E55" s="115">
        <v>70</v>
      </c>
      <c r="F55" s="114">
        <v>70</v>
      </c>
      <c r="G55" s="114">
        <v>72</v>
      </c>
      <c r="H55" s="114">
        <v>81</v>
      </c>
      <c r="I55" s="140">
        <v>79</v>
      </c>
      <c r="J55" s="115">
        <v>-9</v>
      </c>
      <c r="K55" s="116">
        <v>-11.39240506329114</v>
      </c>
    </row>
    <row r="56" spans="1:11" ht="14.1" customHeight="1" x14ac:dyDescent="0.2">
      <c r="A56" s="306" t="s">
        <v>282</v>
      </c>
      <c r="B56" s="307" t="s">
        <v>283</v>
      </c>
      <c r="C56" s="308"/>
      <c r="D56" s="113">
        <v>0.10234367004400778</v>
      </c>
      <c r="E56" s="115">
        <v>10</v>
      </c>
      <c r="F56" s="114">
        <v>12</v>
      </c>
      <c r="G56" s="114">
        <v>13</v>
      </c>
      <c r="H56" s="114">
        <v>13</v>
      </c>
      <c r="I56" s="140">
        <v>12</v>
      </c>
      <c r="J56" s="115">
        <v>-2</v>
      </c>
      <c r="K56" s="116">
        <v>-16.666666666666668</v>
      </c>
    </row>
    <row r="57" spans="1:11" ht="14.1" customHeight="1" x14ac:dyDescent="0.2">
      <c r="A57" s="306" t="s">
        <v>284</v>
      </c>
      <c r="B57" s="307" t="s">
        <v>285</v>
      </c>
      <c r="C57" s="308"/>
      <c r="D57" s="113">
        <v>0.4196090471804319</v>
      </c>
      <c r="E57" s="115">
        <v>41</v>
      </c>
      <c r="F57" s="114">
        <v>39</v>
      </c>
      <c r="G57" s="114">
        <v>41</v>
      </c>
      <c r="H57" s="114">
        <v>47</v>
      </c>
      <c r="I57" s="140">
        <v>46</v>
      </c>
      <c r="J57" s="115">
        <v>-5</v>
      </c>
      <c r="K57" s="116">
        <v>-10.869565217391305</v>
      </c>
    </row>
    <row r="58" spans="1:11" ht="14.1" customHeight="1" x14ac:dyDescent="0.2">
      <c r="A58" s="306">
        <v>73</v>
      </c>
      <c r="B58" s="307" t="s">
        <v>286</v>
      </c>
      <c r="C58" s="308"/>
      <c r="D58" s="113">
        <v>0.97226486541807389</v>
      </c>
      <c r="E58" s="115">
        <v>95</v>
      </c>
      <c r="F58" s="114">
        <v>98</v>
      </c>
      <c r="G58" s="114">
        <v>103</v>
      </c>
      <c r="H58" s="114">
        <v>96</v>
      </c>
      <c r="I58" s="140">
        <v>96</v>
      </c>
      <c r="J58" s="115">
        <v>-1</v>
      </c>
      <c r="K58" s="116">
        <v>-1.0416666666666667</v>
      </c>
    </row>
    <row r="59" spans="1:11" ht="14.1" customHeight="1" x14ac:dyDescent="0.2">
      <c r="A59" s="306" t="s">
        <v>287</v>
      </c>
      <c r="B59" s="307" t="s">
        <v>288</v>
      </c>
      <c r="C59" s="308"/>
      <c r="D59" s="113">
        <v>0.57312455224644354</v>
      </c>
      <c r="E59" s="115">
        <v>56</v>
      </c>
      <c r="F59" s="114">
        <v>56</v>
      </c>
      <c r="G59" s="114">
        <v>59</v>
      </c>
      <c r="H59" s="114">
        <v>52</v>
      </c>
      <c r="I59" s="140">
        <v>51</v>
      </c>
      <c r="J59" s="115">
        <v>5</v>
      </c>
      <c r="K59" s="116">
        <v>9.8039215686274517</v>
      </c>
    </row>
    <row r="60" spans="1:11" ht="14.1" customHeight="1" x14ac:dyDescent="0.2">
      <c r="A60" s="306">
        <v>81</v>
      </c>
      <c r="B60" s="307" t="s">
        <v>289</v>
      </c>
      <c r="C60" s="308"/>
      <c r="D60" s="113">
        <v>3.8071845256370893</v>
      </c>
      <c r="E60" s="115">
        <v>372</v>
      </c>
      <c r="F60" s="114">
        <v>369</v>
      </c>
      <c r="G60" s="114">
        <v>366</v>
      </c>
      <c r="H60" s="114">
        <v>367</v>
      </c>
      <c r="I60" s="140">
        <v>368</v>
      </c>
      <c r="J60" s="115">
        <v>4</v>
      </c>
      <c r="K60" s="116">
        <v>1.0869565217391304</v>
      </c>
    </row>
    <row r="61" spans="1:11" ht="14.1" customHeight="1" x14ac:dyDescent="0.2">
      <c r="A61" s="306" t="s">
        <v>290</v>
      </c>
      <c r="B61" s="307" t="s">
        <v>291</v>
      </c>
      <c r="C61" s="308"/>
      <c r="D61" s="113">
        <v>1.4532801146249104</v>
      </c>
      <c r="E61" s="115">
        <v>142</v>
      </c>
      <c r="F61" s="114">
        <v>130</v>
      </c>
      <c r="G61" s="114">
        <v>131</v>
      </c>
      <c r="H61" s="114">
        <v>135</v>
      </c>
      <c r="I61" s="140">
        <v>145</v>
      </c>
      <c r="J61" s="115">
        <v>-3</v>
      </c>
      <c r="K61" s="116">
        <v>-2.0689655172413794</v>
      </c>
    </row>
    <row r="62" spans="1:11" ht="14.1" customHeight="1" x14ac:dyDescent="0.2">
      <c r="A62" s="306" t="s">
        <v>292</v>
      </c>
      <c r="B62" s="307" t="s">
        <v>293</v>
      </c>
      <c r="C62" s="308"/>
      <c r="D62" s="113">
        <v>1.3714051785897041</v>
      </c>
      <c r="E62" s="115">
        <v>134</v>
      </c>
      <c r="F62" s="114">
        <v>142</v>
      </c>
      <c r="G62" s="114">
        <v>134</v>
      </c>
      <c r="H62" s="114">
        <v>128</v>
      </c>
      <c r="I62" s="140">
        <v>119</v>
      </c>
      <c r="J62" s="115">
        <v>15</v>
      </c>
      <c r="K62" s="116">
        <v>12.605042016806722</v>
      </c>
    </row>
    <row r="63" spans="1:11" ht="14.1" customHeight="1" x14ac:dyDescent="0.2">
      <c r="A63" s="306"/>
      <c r="B63" s="307" t="s">
        <v>294</v>
      </c>
      <c r="C63" s="308"/>
      <c r="D63" s="113">
        <v>0.80851499334766141</v>
      </c>
      <c r="E63" s="115">
        <v>79</v>
      </c>
      <c r="F63" s="114">
        <v>82</v>
      </c>
      <c r="G63" s="114">
        <v>76</v>
      </c>
      <c r="H63" s="114">
        <v>73</v>
      </c>
      <c r="I63" s="140">
        <v>65</v>
      </c>
      <c r="J63" s="115">
        <v>14</v>
      </c>
      <c r="K63" s="116">
        <v>21.53846153846154</v>
      </c>
    </row>
    <row r="64" spans="1:11" ht="14.1" customHeight="1" x14ac:dyDescent="0.2">
      <c r="A64" s="306" t="s">
        <v>295</v>
      </c>
      <c r="B64" s="307" t="s">
        <v>296</v>
      </c>
      <c r="C64" s="308"/>
      <c r="D64" s="113">
        <v>9.2109303039607002E-2</v>
      </c>
      <c r="E64" s="115">
        <v>9</v>
      </c>
      <c r="F64" s="114">
        <v>10</v>
      </c>
      <c r="G64" s="114">
        <v>10</v>
      </c>
      <c r="H64" s="114">
        <v>11</v>
      </c>
      <c r="I64" s="140">
        <v>12</v>
      </c>
      <c r="J64" s="115">
        <v>-3</v>
      </c>
      <c r="K64" s="116">
        <v>-25</v>
      </c>
    </row>
    <row r="65" spans="1:11" ht="14.1" customHeight="1" x14ac:dyDescent="0.2">
      <c r="A65" s="306" t="s">
        <v>297</v>
      </c>
      <c r="B65" s="307" t="s">
        <v>298</v>
      </c>
      <c r="C65" s="308"/>
      <c r="D65" s="113">
        <v>0.62429638726844749</v>
      </c>
      <c r="E65" s="115">
        <v>61</v>
      </c>
      <c r="F65" s="114">
        <v>61</v>
      </c>
      <c r="G65" s="114">
        <v>60</v>
      </c>
      <c r="H65" s="114">
        <v>62</v>
      </c>
      <c r="I65" s="140">
        <v>62</v>
      </c>
      <c r="J65" s="115">
        <v>-1</v>
      </c>
      <c r="K65" s="116">
        <v>-1.6129032258064515</v>
      </c>
    </row>
    <row r="66" spans="1:11" ht="14.1" customHeight="1" x14ac:dyDescent="0.2">
      <c r="A66" s="306">
        <v>82</v>
      </c>
      <c r="B66" s="307" t="s">
        <v>299</v>
      </c>
      <c r="C66" s="308"/>
      <c r="D66" s="113">
        <v>2.2003889059461672</v>
      </c>
      <c r="E66" s="115">
        <v>215</v>
      </c>
      <c r="F66" s="114">
        <v>220</v>
      </c>
      <c r="G66" s="114">
        <v>213</v>
      </c>
      <c r="H66" s="114">
        <v>217</v>
      </c>
      <c r="I66" s="140">
        <v>224</v>
      </c>
      <c r="J66" s="115">
        <v>-9</v>
      </c>
      <c r="K66" s="116">
        <v>-4.0178571428571432</v>
      </c>
    </row>
    <row r="67" spans="1:11" ht="14.1" customHeight="1" x14ac:dyDescent="0.2">
      <c r="A67" s="306" t="s">
        <v>300</v>
      </c>
      <c r="B67" s="307" t="s">
        <v>301</v>
      </c>
      <c r="C67" s="308"/>
      <c r="D67" s="113">
        <v>0.72664005731245518</v>
      </c>
      <c r="E67" s="115">
        <v>71</v>
      </c>
      <c r="F67" s="114">
        <v>69</v>
      </c>
      <c r="G67" s="114">
        <v>66</v>
      </c>
      <c r="H67" s="114">
        <v>65</v>
      </c>
      <c r="I67" s="140">
        <v>67</v>
      </c>
      <c r="J67" s="115">
        <v>4</v>
      </c>
      <c r="K67" s="116">
        <v>5.9701492537313436</v>
      </c>
    </row>
    <row r="68" spans="1:11" ht="14.1" customHeight="1" x14ac:dyDescent="0.2">
      <c r="A68" s="306" t="s">
        <v>302</v>
      </c>
      <c r="B68" s="307" t="s">
        <v>303</v>
      </c>
      <c r="C68" s="308"/>
      <c r="D68" s="113">
        <v>0.9415617644048716</v>
      </c>
      <c r="E68" s="115">
        <v>92</v>
      </c>
      <c r="F68" s="114">
        <v>96</v>
      </c>
      <c r="G68" s="114">
        <v>95</v>
      </c>
      <c r="H68" s="114">
        <v>100</v>
      </c>
      <c r="I68" s="140">
        <v>104</v>
      </c>
      <c r="J68" s="115">
        <v>-12</v>
      </c>
      <c r="K68" s="116">
        <v>-11.538461538461538</v>
      </c>
    </row>
    <row r="69" spans="1:11" ht="14.1" customHeight="1" x14ac:dyDescent="0.2">
      <c r="A69" s="306">
        <v>83</v>
      </c>
      <c r="B69" s="307" t="s">
        <v>304</v>
      </c>
      <c r="C69" s="308"/>
      <c r="D69" s="113">
        <v>3.3466380104390545</v>
      </c>
      <c r="E69" s="115">
        <v>327</v>
      </c>
      <c r="F69" s="114">
        <v>324</v>
      </c>
      <c r="G69" s="114">
        <v>324</v>
      </c>
      <c r="H69" s="114">
        <v>331</v>
      </c>
      <c r="I69" s="140">
        <v>326</v>
      </c>
      <c r="J69" s="115">
        <v>1</v>
      </c>
      <c r="K69" s="116">
        <v>0.30674846625766872</v>
      </c>
    </row>
    <row r="70" spans="1:11" ht="14.1" customHeight="1" x14ac:dyDescent="0.2">
      <c r="A70" s="306" t="s">
        <v>305</v>
      </c>
      <c r="B70" s="307" t="s">
        <v>306</v>
      </c>
      <c r="C70" s="308"/>
      <c r="D70" s="113">
        <v>1.9240609968273463</v>
      </c>
      <c r="E70" s="115">
        <v>188</v>
      </c>
      <c r="F70" s="114">
        <v>186</v>
      </c>
      <c r="G70" s="114">
        <v>182</v>
      </c>
      <c r="H70" s="114">
        <v>188</v>
      </c>
      <c r="I70" s="140">
        <v>183</v>
      </c>
      <c r="J70" s="115">
        <v>5</v>
      </c>
      <c r="K70" s="116">
        <v>2.7322404371584699</v>
      </c>
    </row>
    <row r="71" spans="1:11" ht="14.1" customHeight="1" x14ac:dyDescent="0.2">
      <c r="A71" s="306"/>
      <c r="B71" s="307" t="s">
        <v>307</v>
      </c>
      <c r="C71" s="308"/>
      <c r="D71" s="113">
        <v>1.4839832156381128</v>
      </c>
      <c r="E71" s="115">
        <v>145</v>
      </c>
      <c r="F71" s="114">
        <v>143</v>
      </c>
      <c r="G71" s="114">
        <v>136</v>
      </c>
      <c r="H71" s="114">
        <v>141</v>
      </c>
      <c r="I71" s="140">
        <v>141</v>
      </c>
      <c r="J71" s="115">
        <v>4</v>
      </c>
      <c r="K71" s="116">
        <v>2.8368794326241136</v>
      </c>
    </row>
    <row r="72" spans="1:11" ht="14.1" customHeight="1" x14ac:dyDescent="0.2">
      <c r="A72" s="306">
        <v>84</v>
      </c>
      <c r="B72" s="307" t="s">
        <v>308</v>
      </c>
      <c r="C72" s="308"/>
      <c r="D72" s="113">
        <v>1.6170299866953228</v>
      </c>
      <c r="E72" s="115">
        <v>158</v>
      </c>
      <c r="F72" s="114">
        <v>179</v>
      </c>
      <c r="G72" s="114">
        <v>171</v>
      </c>
      <c r="H72" s="114">
        <v>157</v>
      </c>
      <c r="I72" s="140">
        <v>153</v>
      </c>
      <c r="J72" s="115">
        <v>5</v>
      </c>
      <c r="K72" s="116">
        <v>3.2679738562091503</v>
      </c>
    </row>
    <row r="73" spans="1:11" ht="14.1" customHeight="1" x14ac:dyDescent="0.2">
      <c r="A73" s="306" t="s">
        <v>309</v>
      </c>
      <c r="B73" s="307" t="s">
        <v>310</v>
      </c>
      <c r="C73" s="308"/>
      <c r="D73" s="113">
        <v>0.64476512127724905</v>
      </c>
      <c r="E73" s="115">
        <v>63</v>
      </c>
      <c r="F73" s="114">
        <v>76</v>
      </c>
      <c r="G73" s="114">
        <v>64</v>
      </c>
      <c r="H73" s="114">
        <v>54</v>
      </c>
      <c r="I73" s="140">
        <v>53</v>
      </c>
      <c r="J73" s="115">
        <v>10</v>
      </c>
      <c r="K73" s="116">
        <v>18.867924528301888</v>
      </c>
    </row>
    <row r="74" spans="1:11" ht="14.1" customHeight="1" x14ac:dyDescent="0.2">
      <c r="A74" s="306" t="s">
        <v>311</v>
      </c>
      <c r="B74" s="307" t="s">
        <v>312</v>
      </c>
      <c r="C74" s="308"/>
      <c r="D74" s="113">
        <v>0.2353904411012179</v>
      </c>
      <c r="E74" s="115">
        <v>23</v>
      </c>
      <c r="F74" s="114">
        <v>21</v>
      </c>
      <c r="G74" s="114">
        <v>22</v>
      </c>
      <c r="H74" s="114">
        <v>19</v>
      </c>
      <c r="I74" s="140">
        <v>18</v>
      </c>
      <c r="J74" s="115">
        <v>5</v>
      </c>
      <c r="K74" s="116">
        <v>27.777777777777779</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t="s">
        <v>513</v>
      </c>
      <c r="G76" s="114">
        <v>7</v>
      </c>
      <c r="H76" s="114">
        <v>6</v>
      </c>
      <c r="I76" s="140">
        <v>5</v>
      </c>
      <c r="J76" s="115" t="s">
        <v>513</v>
      </c>
      <c r="K76" s="116" t="s">
        <v>513</v>
      </c>
    </row>
    <row r="77" spans="1:11" ht="14.1" customHeight="1" x14ac:dyDescent="0.2">
      <c r="A77" s="306">
        <v>92</v>
      </c>
      <c r="B77" s="307" t="s">
        <v>316</v>
      </c>
      <c r="C77" s="308"/>
      <c r="D77" s="113">
        <v>0.17398423907481322</v>
      </c>
      <c r="E77" s="115">
        <v>17</v>
      </c>
      <c r="F77" s="114">
        <v>15</v>
      </c>
      <c r="G77" s="114">
        <v>14</v>
      </c>
      <c r="H77" s="114">
        <v>17</v>
      </c>
      <c r="I77" s="140">
        <v>18</v>
      </c>
      <c r="J77" s="115">
        <v>-1</v>
      </c>
      <c r="K77" s="116">
        <v>-5.5555555555555554</v>
      </c>
    </row>
    <row r="78" spans="1:11" ht="14.1" customHeight="1" x14ac:dyDescent="0.2">
      <c r="A78" s="306">
        <v>93</v>
      </c>
      <c r="B78" s="307" t="s">
        <v>317</v>
      </c>
      <c r="C78" s="308"/>
      <c r="D78" s="113">
        <v>5.1171835022003891E-2</v>
      </c>
      <c r="E78" s="115">
        <v>5</v>
      </c>
      <c r="F78" s="114">
        <v>5</v>
      </c>
      <c r="G78" s="114" t="s">
        <v>513</v>
      </c>
      <c r="H78" s="114">
        <v>4</v>
      </c>
      <c r="I78" s="140" t="s">
        <v>513</v>
      </c>
      <c r="J78" s="115" t="s">
        <v>513</v>
      </c>
      <c r="K78" s="116" t="s">
        <v>513</v>
      </c>
    </row>
    <row r="79" spans="1:11" ht="14.1" customHeight="1" x14ac:dyDescent="0.2">
      <c r="A79" s="306">
        <v>94</v>
      </c>
      <c r="B79" s="307" t="s">
        <v>318</v>
      </c>
      <c r="C79" s="308"/>
      <c r="D79" s="113">
        <v>0.51171835022003886</v>
      </c>
      <c r="E79" s="115">
        <v>50</v>
      </c>
      <c r="F79" s="114">
        <v>52</v>
      </c>
      <c r="G79" s="114">
        <v>46</v>
      </c>
      <c r="H79" s="114">
        <v>47</v>
      </c>
      <c r="I79" s="140">
        <v>45</v>
      </c>
      <c r="J79" s="115">
        <v>5</v>
      </c>
      <c r="K79" s="116">
        <v>11.111111111111111</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3.5206222495138677</v>
      </c>
      <c r="E81" s="143">
        <v>344</v>
      </c>
      <c r="F81" s="144">
        <v>365</v>
      </c>
      <c r="G81" s="144">
        <v>373</v>
      </c>
      <c r="H81" s="144">
        <v>367</v>
      </c>
      <c r="I81" s="145">
        <v>358</v>
      </c>
      <c r="J81" s="143">
        <v>-14</v>
      </c>
      <c r="K81" s="146">
        <v>-3.9106145251396649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3301</v>
      </c>
      <c r="G12" s="536">
        <v>3113</v>
      </c>
      <c r="H12" s="536">
        <v>4576</v>
      </c>
      <c r="I12" s="536">
        <v>3246</v>
      </c>
      <c r="J12" s="537">
        <v>3890</v>
      </c>
      <c r="K12" s="538">
        <v>-589</v>
      </c>
      <c r="L12" s="349">
        <v>-15.141388174807197</v>
      </c>
    </row>
    <row r="13" spans="1:17" s="110" customFormat="1" ht="15" customHeight="1" x14ac:dyDescent="0.2">
      <c r="A13" s="350" t="s">
        <v>344</v>
      </c>
      <c r="B13" s="351" t="s">
        <v>345</v>
      </c>
      <c r="C13" s="347"/>
      <c r="D13" s="347"/>
      <c r="E13" s="348"/>
      <c r="F13" s="536">
        <v>1951</v>
      </c>
      <c r="G13" s="536">
        <v>1917</v>
      </c>
      <c r="H13" s="536">
        <v>2682</v>
      </c>
      <c r="I13" s="536">
        <v>1999</v>
      </c>
      <c r="J13" s="537">
        <v>2385</v>
      </c>
      <c r="K13" s="538">
        <v>-434</v>
      </c>
      <c r="L13" s="349">
        <v>-18.19706498951782</v>
      </c>
    </row>
    <row r="14" spans="1:17" s="110" customFormat="1" ht="22.5" customHeight="1" x14ac:dyDescent="0.2">
      <c r="A14" s="350"/>
      <c r="B14" s="351" t="s">
        <v>346</v>
      </c>
      <c r="C14" s="347"/>
      <c r="D14" s="347"/>
      <c r="E14" s="348"/>
      <c r="F14" s="536">
        <v>1350</v>
      </c>
      <c r="G14" s="536">
        <v>1196</v>
      </c>
      <c r="H14" s="536">
        <v>1894</v>
      </c>
      <c r="I14" s="536">
        <v>1247</v>
      </c>
      <c r="J14" s="537">
        <v>1505</v>
      </c>
      <c r="K14" s="538">
        <v>-155</v>
      </c>
      <c r="L14" s="349">
        <v>-10.299003322259136</v>
      </c>
    </row>
    <row r="15" spans="1:17" s="110" customFormat="1" ht="15" customHeight="1" x14ac:dyDescent="0.2">
      <c r="A15" s="350" t="s">
        <v>347</v>
      </c>
      <c r="B15" s="351" t="s">
        <v>108</v>
      </c>
      <c r="C15" s="347"/>
      <c r="D15" s="347"/>
      <c r="E15" s="348"/>
      <c r="F15" s="536">
        <v>705</v>
      </c>
      <c r="G15" s="536">
        <v>827</v>
      </c>
      <c r="H15" s="536">
        <v>1884</v>
      </c>
      <c r="I15" s="536">
        <v>834</v>
      </c>
      <c r="J15" s="537">
        <v>728</v>
      </c>
      <c r="K15" s="538">
        <v>-23</v>
      </c>
      <c r="L15" s="349">
        <v>-3.1593406593406592</v>
      </c>
    </row>
    <row r="16" spans="1:17" s="110" customFormat="1" ht="15" customHeight="1" x14ac:dyDescent="0.2">
      <c r="A16" s="350"/>
      <c r="B16" s="351" t="s">
        <v>109</v>
      </c>
      <c r="C16" s="347"/>
      <c r="D16" s="347"/>
      <c r="E16" s="348"/>
      <c r="F16" s="536">
        <v>2221</v>
      </c>
      <c r="G16" s="536">
        <v>2051</v>
      </c>
      <c r="H16" s="536">
        <v>2394</v>
      </c>
      <c r="I16" s="536">
        <v>2080</v>
      </c>
      <c r="J16" s="537">
        <v>2650</v>
      </c>
      <c r="K16" s="538">
        <v>-429</v>
      </c>
      <c r="L16" s="349">
        <v>-16.188679245283019</v>
      </c>
    </row>
    <row r="17" spans="1:12" s="110" customFormat="1" ht="15" customHeight="1" x14ac:dyDescent="0.2">
      <c r="A17" s="350"/>
      <c r="B17" s="351" t="s">
        <v>110</v>
      </c>
      <c r="C17" s="347"/>
      <c r="D17" s="347"/>
      <c r="E17" s="348"/>
      <c r="F17" s="536">
        <v>333</v>
      </c>
      <c r="G17" s="536">
        <v>206</v>
      </c>
      <c r="H17" s="536">
        <v>254</v>
      </c>
      <c r="I17" s="536">
        <v>276</v>
      </c>
      <c r="J17" s="537">
        <v>476</v>
      </c>
      <c r="K17" s="538">
        <v>-143</v>
      </c>
      <c r="L17" s="349">
        <v>-30.042016806722689</v>
      </c>
    </row>
    <row r="18" spans="1:12" s="110" customFormat="1" ht="15" customHeight="1" x14ac:dyDescent="0.2">
      <c r="A18" s="350"/>
      <c r="B18" s="351" t="s">
        <v>111</v>
      </c>
      <c r="C18" s="347"/>
      <c r="D18" s="347"/>
      <c r="E18" s="348"/>
      <c r="F18" s="536">
        <v>42</v>
      </c>
      <c r="G18" s="536">
        <v>29</v>
      </c>
      <c r="H18" s="536">
        <v>44</v>
      </c>
      <c r="I18" s="536">
        <v>56</v>
      </c>
      <c r="J18" s="537">
        <v>36</v>
      </c>
      <c r="K18" s="538">
        <v>6</v>
      </c>
      <c r="L18" s="349">
        <v>16.666666666666668</v>
      </c>
    </row>
    <row r="19" spans="1:12" s="110" customFormat="1" ht="15" customHeight="1" x14ac:dyDescent="0.2">
      <c r="A19" s="118" t="s">
        <v>113</v>
      </c>
      <c r="B19" s="119" t="s">
        <v>181</v>
      </c>
      <c r="C19" s="347"/>
      <c r="D19" s="347"/>
      <c r="E19" s="348"/>
      <c r="F19" s="536">
        <v>2207</v>
      </c>
      <c r="G19" s="536">
        <v>2225</v>
      </c>
      <c r="H19" s="536">
        <v>3461</v>
      </c>
      <c r="I19" s="536">
        <v>2348</v>
      </c>
      <c r="J19" s="537">
        <v>2722</v>
      </c>
      <c r="K19" s="538">
        <v>-515</v>
      </c>
      <c r="L19" s="349">
        <v>-18.919911829537106</v>
      </c>
    </row>
    <row r="20" spans="1:12" s="110" customFormat="1" ht="15" customHeight="1" x14ac:dyDescent="0.2">
      <c r="A20" s="118"/>
      <c r="B20" s="119" t="s">
        <v>182</v>
      </c>
      <c r="C20" s="347"/>
      <c r="D20" s="347"/>
      <c r="E20" s="348"/>
      <c r="F20" s="536">
        <v>1094</v>
      </c>
      <c r="G20" s="536">
        <v>888</v>
      </c>
      <c r="H20" s="536">
        <v>1115</v>
      </c>
      <c r="I20" s="536">
        <v>898</v>
      </c>
      <c r="J20" s="537">
        <v>1168</v>
      </c>
      <c r="K20" s="538">
        <v>-74</v>
      </c>
      <c r="L20" s="349">
        <v>-6.3356164383561646</v>
      </c>
    </row>
    <row r="21" spans="1:12" s="110" customFormat="1" ht="15" customHeight="1" x14ac:dyDescent="0.2">
      <c r="A21" s="118" t="s">
        <v>113</v>
      </c>
      <c r="B21" s="119" t="s">
        <v>116</v>
      </c>
      <c r="C21" s="347"/>
      <c r="D21" s="347"/>
      <c r="E21" s="348"/>
      <c r="F21" s="536">
        <v>2617</v>
      </c>
      <c r="G21" s="536">
        <v>2007</v>
      </c>
      <c r="H21" s="536">
        <v>3392</v>
      </c>
      <c r="I21" s="536">
        <v>2327</v>
      </c>
      <c r="J21" s="537">
        <v>3227</v>
      </c>
      <c r="K21" s="538">
        <v>-610</v>
      </c>
      <c r="L21" s="349">
        <v>-18.903005887821507</v>
      </c>
    </row>
    <row r="22" spans="1:12" s="110" customFormat="1" ht="15" customHeight="1" x14ac:dyDescent="0.2">
      <c r="A22" s="118"/>
      <c r="B22" s="119" t="s">
        <v>117</v>
      </c>
      <c r="C22" s="347"/>
      <c r="D22" s="347"/>
      <c r="E22" s="348"/>
      <c r="F22" s="536">
        <v>683</v>
      </c>
      <c r="G22" s="536">
        <v>1098</v>
      </c>
      <c r="H22" s="536">
        <v>1173</v>
      </c>
      <c r="I22" s="536">
        <v>916</v>
      </c>
      <c r="J22" s="537">
        <v>662</v>
      </c>
      <c r="K22" s="538">
        <v>21</v>
      </c>
      <c r="L22" s="349">
        <v>3.1722054380664653</v>
      </c>
    </row>
    <row r="23" spans="1:12" s="110" customFormat="1" ht="15" customHeight="1" x14ac:dyDescent="0.2">
      <c r="A23" s="352" t="s">
        <v>347</v>
      </c>
      <c r="B23" s="353" t="s">
        <v>193</v>
      </c>
      <c r="C23" s="354"/>
      <c r="D23" s="354"/>
      <c r="E23" s="355"/>
      <c r="F23" s="539">
        <v>79</v>
      </c>
      <c r="G23" s="539">
        <v>141</v>
      </c>
      <c r="H23" s="539">
        <v>858</v>
      </c>
      <c r="I23" s="539">
        <v>40</v>
      </c>
      <c r="J23" s="540">
        <v>119</v>
      </c>
      <c r="K23" s="541">
        <v>-40</v>
      </c>
      <c r="L23" s="356">
        <v>-33.613445378151262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33.4</v>
      </c>
      <c r="G25" s="542">
        <v>50.3</v>
      </c>
      <c r="H25" s="542">
        <v>43.9</v>
      </c>
      <c r="I25" s="542">
        <v>40.4</v>
      </c>
      <c r="J25" s="542">
        <v>23.9</v>
      </c>
      <c r="K25" s="543" t="s">
        <v>349</v>
      </c>
      <c r="L25" s="364">
        <v>9.5</v>
      </c>
    </row>
    <row r="26" spans="1:12" s="110" customFormat="1" ht="15" customHeight="1" x14ac:dyDescent="0.2">
      <c r="A26" s="365" t="s">
        <v>105</v>
      </c>
      <c r="B26" s="366" t="s">
        <v>345</v>
      </c>
      <c r="C26" s="362"/>
      <c r="D26" s="362"/>
      <c r="E26" s="363"/>
      <c r="F26" s="542">
        <v>32.4</v>
      </c>
      <c r="G26" s="542">
        <v>52.9</v>
      </c>
      <c r="H26" s="542">
        <v>42</v>
      </c>
      <c r="I26" s="542">
        <v>39.299999999999997</v>
      </c>
      <c r="J26" s="544">
        <v>19.899999999999999</v>
      </c>
      <c r="K26" s="543" t="s">
        <v>349</v>
      </c>
      <c r="L26" s="364">
        <v>12.5</v>
      </c>
    </row>
    <row r="27" spans="1:12" s="110" customFormat="1" ht="15" customHeight="1" x14ac:dyDescent="0.2">
      <c r="A27" s="365"/>
      <c r="B27" s="366" t="s">
        <v>346</v>
      </c>
      <c r="C27" s="362"/>
      <c r="D27" s="362"/>
      <c r="E27" s="363"/>
      <c r="F27" s="542">
        <v>34.799999999999997</v>
      </c>
      <c r="G27" s="542">
        <v>46</v>
      </c>
      <c r="H27" s="542">
        <v>46.5</v>
      </c>
      <c r="I27" s="542">
        <v>42.2</v>
      </c>
      <c r="J27" s="542">
        <v>30.3</v>
      </c>
      <c r="K27" s="543" t="s">
        <v>349</v>
      </c>
      <c r="L27" s="364">
        <v>4.4999999999999964</v>
      </c>
    </row>
    <row r="28" spans="1:12" s="110" customFormat="1" ht="15" customHeight="1" x14ac:dyDescent="0.2">
      <c r="A28" s="365" t="s">
        <v>113</v>
      </c>
      <c r="B28" s="366" t="s">
        <v>108</v>
      </c>
      <c r="C28" s="362"/>
      <c r="D28" s="362"/>
      <c r="E28" s="363"/>
      <c r="F28" s="542">
        <v>38.5</v>
      </c>
      <c r="G28" s="542">
        <v>67</v>
      </c>
      <c r="H28" s="542">
        <v>56.1</v>
      </c>
      <c r="I28" s="542">
        <v>53.4</v>
      </c>
      <c r="J28" s="542">
        <v>37.6</v>
      </c>
      <c r="K28" s="543" t="s">
        <v>349</v>
      </c>
      <c r="L28" s="364">
        <v>0.89999999999999858</v>
      </c>
    </row>
    <row r="29" spans="1:12" s="110" customFormat="1" ht="11.25" x14ac:dyDescent="0.2">
      <c r="A29" s="365"/>
      <c r="B29" s="366" t="s">
        <v>109</v>
      </c>
      <c r="C29" s="362"/>
      <c r="D29" s="362"/>
      <c r="E29" s="363"/>
      <c r="F29" s="542">
        <v>32.1</v>
      </c>
      <c r="G29" s="542">
        <v>45.6</v>
      </c>
      <c r="H29" s="542">
        <v>39.6</v>
      </c>
      <c r="I29" s="542">
        <v>37.1</v>
      </c>
      <c r="J29" s="544">
        <v>22.1</v>
      </c>
      <c r="K29" s="543" t="s">
        <v>349</v>
      </c>
      <c r="L29" s="364">
        <v>10</v>
      </c>
    </row>
    <row r="30" spans="1:12" s="110" customFormat="1" ht="15" customHeight="1" x14ac:dyDescent="0.2">
      <c r="A30" s="365"/>
      <c r="B30" s="366" t="s">
        <v>110</v>
      </c>
      <c r="C30" s="362"/>
      <c r="D30" s="362"/>
      <c r="E30" s="363"/>
      <c r="F30" s="542">
        <v>30.6</v>
      </c>
      <c r="G30" s="542">
        <v>38.5</v>
      </c>
      <c r="H30" s="542">
        <v>30.3</v>
      </c>
      <c r="I30" s="542">
        <v>26.1</v>
      </c>
      <c r="J30" s="542">
        <v>13.9</v>
      </c>
      <c r="K30" s="543" t="s">
        <v>349</v>
      </c>
      <c r="L30" s="364">
        <v>16.700000000000003</v>
      </c>
    </row>
    <row r="31" spans="1:12" s="110" customFormat="1" ht="15" customHeight="1" x14ac:dyDescent="0.2">
      <c r="A31" s="365"/>
      <c r="B31" s="366" t="s">
        <v>111</v>
      </c>
      <c r="C31" s="362"/>
      <c r="D31" s="362"/>
      <c r="E31" s="363"/>
      <c r="F31" s="542">
        <v>42.9</v>
      </c>
      <c r="G31" s="542">
        <v>58.6</v>
      </c>
      <c r="H31" s="542">
        <v>63.6</v>
      </c>
      <c r="I31" s="542">
        <v>46.4</v>
      </c>
      <c r="J31" s="542">
        <v>52.8</v>
      </c>
      <c r="K31" s="543" t="s">
        <v>349</v>
      </c>
      <c r="L31" s="364">
        <v>-9.8999999999999986</v>
      </c>
    </row>
    <row r="32" spans="1:12" s="110" customFormat="1" ht="15" customHeight="1" x14ac:dyDescent="0.2">
      <c r="A32" s="367" t="s">
        <v>113</v>
      </c>
      <c r="B32" s="368" t="s">
        <v>181</v>
      </c>
      <c r="C32" s="362"/>
      <c r="D32" s="362"/>
      <c r="E32" s="363"/>
      <c r="F32" s="542">
        <v>28.3</v>
      </c>
      <c r="G32" s="542">
        <v>50.6</v>
      </c>
      <c r="H32" s="542">
        <v>41.9</v>
      </c>
      <c r="I32" s="542">
        <v>39.4</v>
      </c>
      <c r="J32" s="544">
        <v>18.8</v>
      </c>
      <c r="K32" s="543" t="s">
        <v>349</v>
      </c>
      <c r="L32" s="364">
        <v>9.5</v>
      </c>
    </row>
    <row r="33" spans="1:12" s="110" customFormat="1" ht="15" customHeight="1" x14ac:dyDescent="0.2">
      <c r="A33" s="367"/>
      <c r="B33" s="368" t="s">
        <v>182</v>
      </c>
      <c r="C33" s="362"/>
      <c r="D33" s="362"/>
      <c r="E33" s="363"/>
      <c r="F33" s="542">
        <v>43.2</v>
      </c>
      <c r="G33" s="542">
        <v>49.6</v>
      </c>
      <c r="H33" s="542">
        <v>48.4</v>
      </c>
      <c r="I33" s="542">
        <v>43.1</v>
      </c>
      <c r="J33" s="542">
        <v>35.5</v>
      </c>
      <c r="K33" s="543" t="s">
        <v>349</v>
      </c>
      <c r="L33" s="364">
        <v>7.7000000000000028</v>
      </c>
    </row>
    <row r="34" spans="1:12" s="369" customFormat="1" ht="15" customHeight="1" x14ac:dyDescent="0.2">
      <c r="A34" s="367" t="s">
        <v>113</v>
      </c>
      <c r="B34" s="368" t="s">
        <v>116</v>
      </c>
      <c r="C34" s="362"/>
      <c r="D34" s="362"/>
      <c r="E34" s="363"/>
      <c r="F34" s="542">
        <v>32.1</v>
      </c>
      <c r="G34" s="542">
        <v>45.3</v>
      </c>
      <c r="H34" s="542">
        <v>40.700000000000003</v>
      </c>
      <c r="I34" s="542">
        <v>34.6</v>
      </c>
      <c r="J34" s="542">
        <v>23.7</v>
      </c>
      <c r="K34" s="543" t="s">
        <v>349</v>
      </c>
      <c r="L34" s="364">
        <v>8.4000000000000021</v>
      </c>
    </row>
    <row r="35" spans="1:12" s="369" customFormat="1" ht="11.25" x14ac:dyDescent="0.2">
      <c r="A35" s="370"/>
      <c r="B35" s="371" t="s">
        <v>117</v>
      </c>
      <c r="C35" s="372"/>
      <c r="D35" s="372"/>
      <c r="E35" s="373"/>
      <c r="F35" s="545">
        <v>38.299999999999997</v>
      </c>
      <c r="G35" s="545">
        <v>58.8</v>
      </c>
      <c r="H35" s="545">
        <v>50.6</v>
      </c>
      <c r="I35" s="545">
        <v>54.9</v>
      </c>
      <c r="J35" s="546">
        <v>24.9</v>
      </c>
      <c r="K35" s="547" t="s">
        <v>349</v>
      </c>
      <c r="L35" s="374">
        <v>13.399999999999999</v>
      </c>
    </row>
    <row r="36" spans="1:12" s="369" customFormat="1" ht="15.95" customHeight="1" x14ac:dyDescent="0.2">
      <c r="A36" s="375" t="s">
        <v>350</v>
      </c>
      <c r="B36" s="376"/>
      <c r="C36" s="377"/>
      <c r="D36" s="376"/>
      <c r="E36" s="378"/>
      <c r="F36" s="548">
        <v>3208</v>
      </c>
      <c r="G36" s="548">
        <v>2952</v>
      </c>
      <c r="H36" s="548">
        <v>3596</v>
      </c>
      <c r="I36" s="548">
        <v>3200</v>
      </c>
      <c r="J36" s="548">
        <v>3760</v>
      </c>
      <c r="K36" s="549">
        <v>-552</v>
      </c>
      <c r="L36" s="380">
        <v>-14.680851063829786</v>
      </c>
    </row>
    <row r="37" spans="1:12" s="369" customFormat="1" ht="15.95" customHeight="1" x14ac:dyDescent="0.2">
      <c r="A37" s="381"/>
      <c r="B37" s="382" t="s">
        <v>113</v>
      </c>
      <c r="C37" s="382" t="s">
        <v>351</v>
      </c>
      <c r="D37" s="382"/>
      <c r="E37" s="383"/>
      <c r="F37" s="548">
        <v>1070</v>
      </c>
      <c r="G37" s="548">
        <v>1485</v>
      </c>
      <c r="H37" s="548">
        <v>1577</v>
      </c>
      <c r="I37" s="548">
        <v>1293</v>
      </c>
      <c r="J37" s="548">
        <v>899</v>
      </c>
      <c r="K37" s="549">
        <v>171</v>
      </c>
      <c r="L37" s="380">
        <v>19.021134593993327</v>
      </c>
    </row>
    <row r="38" spans="1:12" s="369" customFormat="1" ht="15.95" customHeight="1" x14ac:dyDescent="0.2">
      <c r="A38" s="381"/>
      <c r="B38" s="384" t="s">
        <v>105</v>
      </c>
      <c r="C38" s="384" t="s">
        <v>106</v>
      </c>
      <c r="D38" s="385"/>
      <c r="E38" s="383"/>
      <c r="F38" s="548">
        <v>1906</v>
      </c>
      <c r="G38" s="548">
        <v>1856</v>
      </c>
      <c r="H38" s="548">
        <v>2121</v>
      </c>
      <c r="I38" s="548">
        <v>1979</v>
      </c>
      <c r="J38" s="550">
        <v>2316</v>
      </c>
      <c r="K38" s="549">
        <v>-410</v>
      </c>
      <c r="L38" s="380">
        <v>-17.702936096718481</v>
      </c>
    </row>
    <row r="39" spans="1:12" s="369" customFormat="1" ht="15.95" customHeight="1" x14ac:dyDescent="0.2">
      <c r="A39" s="381"/>
      <c r="B39" s="385"/>
      <c r="C39" s="382" t="s">
        <v>352</v>
      </c>
      <c r="D39" s="385"/>
      <c r="E39" s="383"/>
      <c r="F39" s="548">
        <v>617</v>
      </c>
      <c r="G39" s="548">
        <v>981</v>
      </c>
      <c r="H39" s="548">
        <v>891</v>
      </c>
      <c r="I39" s="548">
        <v>778</v>
      </c>
      <c r="J39" s="548">
        <v>461</v>
      </c>
      <c r="K39" s="549">
        <v>156</v>
      </c>
      <c r="L39" s="380">
        <v>33.839479392624732</v>
      </c>
    </row>
    <row r="40" spans="1:12" s="369" customFormat="1" ht="15.95" customHeight="1" x14ac:dyDescent="0.2">
      <c r="A40" s="381"/>
      <c r="B40" s="384"/>
      <c r="C40" s="384" t="s">
        <v>107</v>
      </c>
      <c r="D40" s="385"/>
      <c r="E40" s="383"/>
      <c r="F40" s="548">
        <v>1302</v>
      </c>
      <c r="G40" s="548">
        <v>1096</v>
      </c>
      <c r="H40" s="548">
        <v>1475</v>
      </c>
      <c r="I40" s="548">
        <v>1221</v>
      </c>
      <c r="J40" s="548">
        <v>1444</v>
      </c>
      <c r="K40" s="549">
        <v>-142</v>
      </c>
      <c r="L40" s="380">
        <v>-9.8337950138504162</v>
      </c>
    </row>
    <row r="41" spans="1:12" s="369" customFormat="1" ht="24" customHeight="1" x14ac:dyDescent="0.2">
      <c r="A41" s="381"/>
      <c r="B41" s="385"/>
      <c r="C41" s="382" t="s">
        <v>352</v>
      </c>
      <c r="D41" s="385"/>
      <c r="E41" s="383"/>
      <c r="F41" s="548">
        <v>453</v>
      </c>
      <c r="G41" s="548">
        <v>504</v>
      </c>
      <c r="H41" s="548">
        <v>686</v>
      </c>
      <c r="I41" s="548">
        <v>515</v>
      </c>
      <c r="J41" s="550">
        <v>438</v>
      </c>
      <c r="K41" s="549">
        <v>15</v>
      </c>
      <c r="L41" s="380">
        <v>3.4246575342465753</v>
      </c>
    </row>
    <row r="42" spans="1:12" s="110" customFormat="1" ht="15" customHeight="1" x14ac:dyDescent="0.2">
      <c r="A42" s="381"/>
      <c r="B42" s="384" t="s">
        <v>113</v>
      </c>
      <c r="C42" s="384" t="s">
        <v>353</v>
      </c>
      <c r="D42" s="385"/>
      <c r="E42" s="383"/>
      <c r="F42" s="548">
        <v>637</v>
      </c>
      <c r="G42" s="548">
        <v>703</v>
      </c>
      <c r="H42" s="548">
        <v>1001</v>
      </c>
      <c r="I42" s="548">
        <v>803</v>
      </c>
      <c r="J42" s="548">
        <v>625</v>
      </c>
      <c r="K42" s="549">
        <v>12</v>
      </c>
      <c r="L42" s="380">
        <v>1.92</v>
      </c>
    </row>
    <row r="43" spans="1:12" s="110" customFormat="1" ht="15" customHeight="1" x14ac:dyDescent="0.2">
      <c r="A43" s="381"/>
      <c r="B43" s="385"/>
      <c r="C43" s="382" t="s">
        <v>352</v>
      </c>
      <c r="D43" s="385"/>
      <c r="E43" s="383"/>
      <c r="F43" s="548">
        <v>245</v>
      </c>
      <c r="G43" s="548">
        <v>471</v>
      </c>
      <c r="H43" s="548">
        <v>562</v>
      </c>
      <c r="I43" s="548">
        <v>429</v>
      </c>
      <c r="J43" s="548">
        <v>235</v>
      </c>
      <c r="K43" s="549">
        <v>10</v>
      </c>
      <c r="L43" s="380">
        <v>4.2553191489361701</v>
      </c>
    </row>
    <row r="44" spans="1:12" s="110" customFormat="1" ht="15" customHeight="1" x14ac:dyDescent="0.2">
      <c r="A44" s="381"/>
      <c r="B44" s="384"/>
      <c r="C44" s="366" t="s">
        <v>109</v>
      </c>
      <c r="D44" s="385"/>
      <c r="E44" s="383"/>
      <c r="F44" s="548">
        <v>2196</v>
      </c>
      <c r="G44" s="548">
        <v>2015</v>
      </c>
      <c r="H44" s="548">
        <v>2297</v>
      </c>
      <c r="I44" s="548">
        <v>2065</v>
      </c>
      <c r="J44" s="550">
        <v>2624</v>
      </c>
      <c r="K44" s="549">
        <v>-428</v>
      </c>
      <c r="L44" s="380">
        <v>-16.310975609756099</v>
      </c>
    </row>
    <row r="45" spans="1:12" s="110" customFormat="1" ht="15" customHeight="1" x14ac:dyDescent="0.2">
      <c r="A45" s="381"/>
      <c r="B45" s="385"/>
      <c r="C45" s="382" t="s">
        <v>352</v>
      </c>
      <c r="D45" s="385"/>
      <c r="E45" s="383"/>
      <c r="F45" s="548">
        <v>705</v>
      </c>
      <c r="G45" s="548">
        <v>918</v>
      </c>
      <c r="H45" s="548">
        <v>910</v>
      </c>
      <c r="I45" s="548">
        <v>766</v>
      </c>
      <c r="J45" s="548">
        <v>579</v>
      </c>
      <c r="K45" s="549">
        <v>126</v>
      </c>
      <c r="L45" s="380">
        <v>21.761658031088082</v>
      </c>
    </row>
    <row r="46" spans="1:12" s="110" customFormat="1" ht="15" customHeight="1" x14ac:dyDescent="0.2">
      <c r="A46" s="381"/>
      <c r="B46" s="384"/>
      <c r="C46" s="366" t="s">
        <v>110</v>
      </c>
      <c r="D46" s="385"/>
      <c r="E46" s="383"/>
      <c r="F46" s="548">
        <v>333</v>
      </c>
      <c r="G46" s="548">
        <v>205</v>
      </c>
      <c r="H46" s="548">
        <v>254</v>
      </c>
      <c r="I46" s="548">
        <v>276</v>
      </c>
      <c r="J46" s="548">
        <v>475</v>
      </c>
      <c r="K46" s="549">
        <v>-142</v>
      </c>
      <c r="L46" s="380">
        <v>-29.894736842105264</v>
      </c>
    </row>
    <row r="47" spans="1:12" s="110" customFormat="1" ht="15" customHeight="1" x14ac:dyDescent="0.2">
      <c r="A47" s="381"/>
      <c r="B47" s="385"/>
      <c r="C47" s="382" t="s">
        <v>352</v>
      </c>
      <c r="D47" s="385"/>
      <c r="E47" s="383"/>
      <c r="F47" s="548">
        <v>102</v>
      </c>
      <c r="G47" s="548">
        <v>79</v>
      </c>
      <c r="H47" s="548">
        <v>77</v>
      </c>
      <c r="I47" s="548">
        <v>72</v>
      </c>
      <c r="J47" s="550">
        <v>66</v>
      </c>
      <c r="K47" s="549">
        <v>36</v>
      </c>
      <c r="L47" s="380">
        <v>54.545454545454547</v>
      </c>
    </row>
    <row r="48" spans="1:12" s="110" customFormat="1" ht="15" customHeight="1" x14ac:dyDescent="0.2">
      <c r="A48" s="381"/>
      <c r="B48" s="385"/>
      <c r="C48" s="366" t="s">
        <v>111</v>
      </c>
      <c r="D48" s="386"/>
      <c r="E48" s="387"/>
      <c r="F48" s="548">
        <v>42</v>
      </c>
      <c r="G48" s="548">
        <v>29</v>
      </c>
      <c r="H48" s="548">
        <v>44</v>
      </c>
      <c r="I48" s="548">
        <v>56</v>
      </c>
      <c r="J48" s="548">
        <v>36</v>
      </c>
      <c r="K48" s="549">
        <v>6</v>
      </c>
      <c r="L48" s="380">
        <v>16.666666666666668</v>
      </c>
    </row>
    <row r="49" spans="1:12" s="110" customFormat="1" ht="15" customHeight="1" x14ac:dyDescent="0.2">
      <c r="A49" s="381"/>
      <c r="B49" s="385"/>
      <c r="C49" s="382" t="s">
        <v>352</v>
      </c>
      <c r="D49" s="385"/>
      <c r="E49" s="383"/>
      <c r="F49" s="548">
        <v>18</v>
      </c>
      <c r="G49" s="548">
        <v>17</v>
      </c>
      <c r="H49" s="548">
        <v>28</v>
      </c>
      <c r="I49" s="548">
        <v>26</v>
      </c>
      <c r="J49" s="548">
        <v>19</v>
      </c>
      <c r="K49" s="549">
        <v>-1</v>
      </c>
      <c r="L49" s="380">
        <v>-5.2631578947368425</v>
      </c>
    </row>
    <row r="50" spans="1:12" s="110" customFormat="1" ht="15" customHeight="1" x14ac:dyDescent="0.2">
      <c r="A50" s="381"/>
      <c r="B50" s="384" t="s">
        <v>113</v>
      </c>
      <c r="C50" s="382" t="s">
        <v>181</v>
      </c>
      <c r="D50" s="385"/>
      <c r="E50" s="383"/>
      <c r="F50" s="548">
        <v>2119</v>
      </c>
      <c r="G50" s="548">
        <v>2081</v>
      </c>
      <c r="H50" s="548">
        <v>2524</v>
      </c>
      <c r="I50" s="548">
        <v>2306</v>
      </c>
      <c r="J50" s="550">
        <v>2604</v>
      </c>
      <c r="K50" s="549">
        <v>-485</v>
      </c>
      <c r="L50" s="380">
        <v>-18.625192012288785</v>
      </c>
    </row>
    <row r="51" spans="1:12" s="110" customFormat="1" ht="15" customHeight="1" x14ac:dyDescent="0.2">
      <c r="A51" s="381"/>
      <c r="B51" s="385"/>
      <c r="C51" s="382" t="s">
        <v>352</v>
      </c>
      <c r="D51" s="385"/>
      <c r="E51" s="383"/>
      <c r="F51" s="548">
        <v>600</v>
      </c>
      <c r="G51" s="548">
        <v>1053</v>
      </c>
      <c r="H51" s="548">
        <v>1058</v>
      </c>
      <c r="I51" s="548">
        <v>908</v>
      </c>
      <c r="J51" s="548">
        <v>489</v>
      </c>
      <c r="K51" s="549">
        <v>111</v>
      </c>
      <c r="L51" s="380">
        <v>22.699386503067483</v>
      </c>
    </row>
    <row r="52" spans="1:12" s="110" customFormat="1" ht="15" customHeight="1" x14ac:dyDescent="0.2">
      <c r="A52" s="381"/>
      <c r="B52" s="384"/>
      <c r="C52" s="382" t="s">
        <v>182</v>
      </c>
      <c r="D52" s="385"/>
      <c r="E52" s="383"/>
      <c r="F52" s="548">
        <v>1089</v>
      </c>
      <c r="G52" s="548">
        <v>871</v>
      </c>
      <c r="H52" s="548">
        <v>1072</v>
      </c>
      <c r="I52" s="548">
        <v>894</v>
      </c>
      <c r="J52" s="548">
        <v>1156</v>
      </c>
      <c r="K52" s="549">
        <v>-67</v>
      </c>
      <c r="L52" s="380">
        <v>-5.7958477508650521</v>
      </c>
    </row>
    <row r="53" spans="1:12" s="269" customFormat="1" ht="11.25" customHeight="1" x14ac:dyDescent="0.2">
      <c r="A53" s="381"/>
      <c r="B53" s="385"/>
      <c r="C53" s="382" t="s">
        <v>352</v>
      </c>
      <c r="D53" s="385"/>
      <c r="E53" s="383"/>
      <c r="F53" s="548">
        <v>470</v>
      </c>
      <c r="G53" s="548">
        <v>432</v>
      </c>
      <c r="H53" s="548">
        <v>519</v>
      </c>
      <c r="I53" s="548">
        <v>385</v>
      </c>
      <c r="J53" s="550">
        <v>410</v>
      </c>
      <c r="K53" s="549">
        <v>60</v>
      </c>
      <c r="L53" s="380">
        <v>14.634146341463415</v>
      </c>
    </row>
    <row r="54" spans="1:12" s="151" customFormat="1" ht="12.75" customHeight="1" x14ac:dyDescent="0.2">
      <c r="A54" s="381"/>
      <c r="B54" s="384" t="s">
        <v>113</v>
      </c>
      <c r="C54" s="384" t="s">
        <v>116</v>
      </c>
      <c r="D54" s="385"/>
      <c r="E54" s="383"/>
      <c r="F54" s="548">
        <v>2543</v>
      </c>
      <c r="G54" s="548">
        <v>1873</v>
      </c>
      <c r="H54" s="548">
        <v>2490</v>
      </c>
      <c r="I54" s="548">
        <v>2287</v>
      </c>
      <c r="J54" s="548">
        <v>3108</v>
      </c>
      <c r="K54" s="549">
        <v>-565</v>
      </c>
      <c r="L54" s="380">
        <v>-18.17889317889318</v>
      </c>
    </row>
    <row r="55" spans="1:12" ht="11.25" x14ac:dyDescent="0.2">
      <c r="A55" s="381"/>
      <c r="B55" s="385"/>
      <c r="C55" s="382" t="s">
        <v>352</v>
      </c>
      <c r="D55" s="385"/>
      <c r="E55" s="383"/>
      <c r="F55" s="548">
        <v>816</v>
      </c>
      <c r="G55" s="548">
        <v>849</v>
      </c>
      <c r="H55" s="548">
        <v>1013</v>
      </c>
      <c r="I55" s="548">
        <v>792</v>
      </c>
      <c r="J55" s="548">
        <v>737</v>
      </c>
      <c r="K55" s="549">
        <v>79</v>
      </c>
      <c r="L55" s="380">
        <v>10.719131614654003</v>
      </c>
    </row>
    <row r="56" spans="1:12" ht="14.25" customHeight="1" x14ac:dyDescent="0.2">
      <c r="A56" s="381"/>
      <c r="B56" s="385"/>
      <c r="C56" s="384" t="s">
        <v>117</v>
      </c>
      <c r="D56" s="385"/>
      <c r="E56" s="383"/>
      <c r="F56" s="548">
        <v>664</v>
      </c>
      <c r="G56" s="548">
        <v>1071</v>
      </c>
      <c r="H56" s="548">
        <v>1096</v>
      </c>
      <c r="I56" s="548">
        <v>910</v>
      </c>
      <c r="J56" s="548">
        <v>651</v>
      </c>
      <c r="K56" s="549">
        <v>13</v>
      </c>
      <c r="L56" s="380">
        <v>1.9969278033794162</v>
      </c>
    </row>
    <row r="57" spans="1:12" ht="18.75" customHeight="1" x14ac:dyDescent="0.2">
      <c r="A57" s="388"/>
      <c r="B57" s="389"/>
      <c r="C57" s="390" t="s">
        <v>352</v>
      </c>
      <c r="D57" s="389"/>
      <c r="E57" s="391"/>
      <c r="F57" s="551">
        <v>254</v>
      </c>
      <c r="G57" s="552">
        <v>630</v>
      </c>
      <c r="H57" s="552">
        <v>555</v>
      </c>
      <c r="I57" s="552">
        <v>500</v>
      </c>
      <c r="J57" s="552">
        <v>162</v>
      </c>
      <c r="K57" s="553">
        <f t="shared" ref="K57" si="0">IF(OR(F57=".",J57=".")=TRUE,".",IF(OR(F57="*",J57="*")=TRUE,"*",IF(AND(F57="-",J57="-")=TRUE,"-",IF(AND(ISNUMBER(J57),ISNUMBER(F57))=TRUE,IF(F57-J57=0,0,F57-J57),IF(ISNUMBER(F57)=TRUE,F57,-J57)))))</f>
        <v>92</v>
      </c>
      <c r="L57" s="392">
        <f t="shared" ref="L57" si="1">IF(K57 =".",".",IF(K57 ="*","*",IF(K57="-","-",IF(K57=0,0,IF(OR(J57="-",J57=".",F57="-",F57=".")=TRUE,"X",IF(J57=0,"0,0",IF(ABS(K57*100/J57)&gt;250,".X",(K57*100/J57))))))))</f>
        <v>56.790123456790127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3301</v>
      </c>
      <c r="E11" s="114">
        <v>3113</v>
      </c>
      <c r="F11" s="114">
        <v>4576</v>
      </c>
      <c r="G11" s="114">
        <v>3246</v>
      </c>
      <c r="H11" s="140">
        <v>3890</v>
      </c>
      <c r="I11" s="115">
        <v>-589</v>
      </c>
      <c r="J11" s="116">
        <v>-15.141388174807197</v>
      </c>
    </row>
    <row r="12" spans="1:15" s="110" customFormat="1" ht="24.95" customHeight="1" x14ac:dyDescent="0.2">
      <c r="A12" s="193" t="s">
        <v>132</v>
      </c>
      <c r="B12" s="194" t="s">
        <v>133</v>
      </c>
      <c r="C12" s="113">
        <v>0.54528930627082706</v>
      </c>
      <c r="D12" s="115">
        <v>18</v>
      </c>
      <c r="E12" s="114">
        <v>20</v>
      </c>
      <c r="F12" s="114">
        <v>52</v>
      </c>
      <c r="G12" s="114">
        <v>19</v>
      </c>
      <c r="H12" s="140">
        <v>25</v>
      </c>
      <c r="I12" s="115">
        <v>-7</v>
      </c>
      <c r="J12" s="116">
        <v>-28</v>
      </c>
    </row>
    <row r="13" spans="1:15" s="110" customFormat="1" ht="24.95" customHeight="1" x14ac:dyDescent="0.2">
      <c r="A13" s="193" t="s">
        <v>134</v>
      </c>
      <c r="B13" s="199" t="s">
        <v>214</v>
      </c>
      <c r="C13" s="113">
        <v>3.4534989397152378</v>
      </c>
      <c r="D13" s="115">
        <v>114</v>
      </c>
      <c r="E13" s="114">
        <v>90</v>
      </c>
      <c r="F13" s="114">
        <v>162</v>
      </c>
      <c r="G13" s="114">
        <v>92</v>
      </c>
      <c r="H13" s="140">
        <v>87</v>
      </c>
      <c r="I13" s="115">
        <v>27</v>
      </c>
      <c r="J13" s="116">
        <v>31.03448275862069</v>
      </c>
    </row>
    <row r="14" spans="1:15" s="287" customFormat="1" ht="24.95" customHeight="1" x14ac:dyDescent="0.2">
      <c r="A14" s="193" t="s">
        <v>215</v>
      </c>
      <c r="B14" s="199" t="s">
        <v>137</v>
      </c>
      <c r="C14" s="113">
        <v>8.4216903968494403</v>
      </c>
      <c r="D14" s="115">
        <v>278</v>
      </c>
      <c r="E14" s="114">
        <v>192</v>
      </c>
      <c r="F14" s="114">
        <v>364</v>
      </c>
      <c r="G14" s="114">
        <v>272</v>
      </c>
      <c r="H14" s="140">
        <v>1174</v>
      </c>
      <c r="I14" s="115">
        <v>-896</v>
      </c>
      <c r="J14" s="116">
        <v>-76.320272572402047</v>
      </c>
      <c r="K14" s="110"/>
      <c r="L14" s="110"/>
      <c r="M14" s="110"/>
      <c r="N14" s="110"/>
      <c r="O14" s="110"/>
    </row>
    <row r="15" spans="1:15" s="110" customFormat="1" ht="24.95" customHeight="1" x14ac:dyDescent="0.2">
      <c r="A15" s="193" t="s">
        <v>216</v>
      </c>
      <c r="B15" s="199" t="s">
        <v>217</v>
      </c>
      <c r="C15" s="113">
        <v>1.4843986670705847</v>
      </c>
      <c r="D15" s="115">
        <v>49</v>
      </c>
      <c r="E15" s="114">
        <v>50</v>
      </c>
      <c r="F15" s="114">
        <v>105</v>
      </c>
      <c r="G15" s="114">
        <v>66</v>
      </c>
      <c r="H15" s="140">
        <v>87</v>
      </c>
      <c r="I15" s="115">
        <v>-38</v>
      </c>
      <c r="J15" s="116">
        <v>-43.678160919540232</v>
      </c>
    </row>
    <row r="16" spans="1:15" s="287" customFormat="1" ht="24.95" customHeight="1" x14ac:dyDescent="0.2">
      <c r="A16" s="193" t="s">
        <v>218</v>
      </c>
      <c r="B16" s="199" t="s">
        <v>141</v>
      </c>
      <c r="C16" s="113">
        <v>4.4229021508633748</v>
      </c>
      <c r="D16" s="115">
        <v>146</v>
      </c>
      <c r="E16" s="114">
        <v>97</v>
      </c>
      <c r="F16" s="114">
        <v>193</v>
      </c>
      <c r="G16" s="114">
        <v>128</v>
      </c>
      <c r="H16" s="140">
        <v>999</v>
      </c>
      <c r="I16" s="115">
        <v>-853</v>
      </c>
      <c r="J16" s="116">
        <v>-85.385385385385391</v>
      </c>
      <c r="K16" s="110"/>
      <c r="L16" s="110"/>
      <c r="M16" s="110"/>
      <c r="N16" s="110"/>
      <c r="O16" s="110"/>
    </row>
    <row r="17" spans="1:15" s="110" customFormat="1" ht="24.95" customHeight="1" x14ac:dyDescent="0.2">
      <c r="A17" s="193" t="s">
        <v>142</v>
      </c>
      <c r="B17" s="199" t="s">
        <v>220</v>
      </c>
      <c r="C17" s="113">
        <v>2.51438957891548</v>
      </c>
      <c r="D17" s="115">
        <v>83</v>
      </c>
      <c r="E17" s="114">
        <v>45</v>
      </c>
      <c r="F17" s="114">
        <v>66</v>
      </c>
      <c r="G17" s="114">
        <v>78</v>
      </c>
      <c r="H17" s="140">
        <v>88</v>
      </c>
      <c r="I17" s="115">
        <v>-5</v>
      </c>
      <c r="J17" s="116">
        <v>-5.6818181818181817</v>
      </c>
    </row>
    <row r="18" spans="1:15" s="287" customFormat="1" ht="24.95" customHeight="1" x14ac:dyDescent="0.2">
      <c r="A18" s="201" t="s">
        <v>144</v>
      </c>
      <c r="B18" s="202" t="s">
        <v>145</v>
      </c>
      <c r="C18" s="113">
        <v>6.3011208724628904</v>
      </c>
      <c r="D18" s="115">
        <v>208</v>
      </c>
      <c r="E18" s="114">
        <v>115</v>
      </c>
      <c r="F18" s="114">
        <v>376</v>
      </c>
      <c r="G18" s="114">
        <v>273</v>
      </c>
      <c r="H18" s="140">
        <v>223</v>
      </c>
      <c r="I18" s="115">
        <v>-15</v>
      </c>
      <c r="J18" s="116">
        <v>-6.7264573991031389</v>
      </c>
      <c r="K18" s="110"/>
      <c r="L18" s="110"/>
      <c r="M18" s="110"/>
      <c r="N18" s="110"/>
      <c r="O18" s="110"/>
    </row>
    <row r="19" spans="1:15" s="110" customFormat="1" ht="24.95" customHeight="1" x14ac:dyDescent="0.2">
      <c r="A19" s="193" t="s">
        <v>146</v>
      </c>
      <c r="B19" s="199" t="s">
        <v>147</v>
      </c>
      <c r="C19" s="113">
        <v>11.754013935171161</v>
      </c>
      <c r="D19" s="115">
        <v>388</v>
      </c>
      <c r="E19" s="114">
        <v>961</v>
      </c>
      <c r="F19" s="114">
        <v>1065</v>
      </c>
      <c r="G19" s="114">
        <v>773</v>
      </c>
      <c r="H19" s="140">
        <v>388</v>
      </c>
      <c r="I19" s="115">
        <v>0</v>
      </c>
      <c r="J19" s="116">
        <v>0</v>
      </c>
    </row>
    <row r="20" spans="1:15" s="287" customFormat="1" ht="24.95" customHeight="1" x14ac:dyDescent="0.2">
      <c r="A20" s="193" t="s">
        <v>148</v>
      </c>
      <c r="B20" s="199" t="s">
        <v>149</v>
      </c>
      <c r="C20" s="113">
        <v>20.781581338988186</v>
      </c>
      <c r="D20" s="115">
        <v>686</v>
      </c>
      <c r="E20" s="114">
        <v>438</v>
      </c>
      <c r="F20" s="114">
        <v>539</v>
      </c>
      <c r="G20" s="114">
        <v>379</v>
      </c>
      <c r="H20" s="140">
        <v>484</v>
      </c>
      <c r="I20" s="115">
        <v>202</v>
      </c>
      <c r="J20" s="116">
        <v>41.735537190082646</v>
      </c>
      <c r="K20" s="110"/>
      <c r="L20" s="110"/>
      <c r="M20" s="110"/>
      <c r="N20" s="110"/>
      <c r="O20" s="110"/>
    </row>
    <row r="21" spans="1:15" s="110" customFormat="1" ht="24.95" customHeight="1" x14ac:dyDescent="0.2">
      <c r="A21" s="201" t="s">
        <v>150</v>
      </c>
      <c r="B21" s="202" t="s">
        <v>151</v>
      </c>
      <c r="C21" s="113">
        <v>6.4222962738564071</v>
      </c>
      <c r="D21" s="115">
        <v>212</v>
      </c>
      <c r="E21" s="114">
        <v>169</v>
      </c>
      <c r="F21" s="114">
        <v>242</v>
      </c>
      <c r="G21" s="114">
        <v>210</v>
      </c>
      <c r="H21" s="140">
        <v>213</v>
      </c>
      <c r="I21" s="115">
        <v>-1</v>
      </c>
      <c r="J21" s="116">
        <v>-0.46948356807511737</v>
      </c>
    </row>
    <row r="22" spans="1:15" s="110" customFormat="1" ht="24.95" customHeight="1" x14ac:dyDescent="0.2">
      <c r="A22" s="201" t="s">
        <v>152</v>
      </c>
      <c r="B22" s="199" t="s">
        <v>153</v>
      </c>
      <c r="C22" s="113">
        <v>0.72705240836110274</v>
      </c>
      <c r="D22" s="115">
        <v>24</v>
      </c>
      <c r="E22" s="114">
        <v>21</v>
      </c>
      <c r="F22" s="114">
        <v>34</v>
      </c>
      <c r="G22" s="114">
        <v>27</v>
      </c>
      <c r="H22" s="140">
        <v>35</v>
      </c>
      <c r="I22" s="115">
        <v>-11</v>
      </c>
      <c r="J22" s="116">
        <v>-31.428571428571427</v>
      </c>
    </row>
    <row r="23" spans="1:15" s="110" customFormat="1" ht="24.95" customHeight="1" x14ac:dyDescent="0.2">
      <c r="A23" s="193" t="s">
        <v>154</v>
      </c>
      <c r="B23" s="199" t="s">
        <v>155</v>
      </c>
      <c r="C23" s="113">
        <v>1.6055740684641018</v>
      </c>
      <c r="D23" s="115">
        <v>53</v>
      </c>
      <c r="E23" s="114">
        <v>13</v>
      </c>
      <c r="F23" s="114">
        <v>44</v>
      </c>
      <c r="G23" s="114">
        <v>17</v>
      </c>
      <c r="H23" s="140">
        <v>37</v>
      </c>
      <c r="I23" s="115">
        <v>16</v>
      </c>
      <c r="J23" s="116">
        <v>43.243243243243242</v>
      </c>
    </row>
    <row r="24" spans="1:15" s="110" customFormat="1" ht="24.95" customHeight="1" x14ac:dyDescent="0.2">
      <c r="A24" s="193" t="s">
        <v>156</v>
      </c>
      <c r="B24" s="199" t="s">
        <v>221</v>
      </c>
      <c r="C24" s="113">
        <v>3.5140866404119961</v>
      </c>
      <c r="D24" s="115">
        <v>116</v>
      </c>
      <c r="E24" s="114">
        <v>67</v>
      </c>
      <c r="F24" s="114">
        <v>149</v>
      </c>
      <c r="G24" s="114">
        <v>141</v>
      </c>
      <c r="H24" s="140">
        <v>116</v>
      </c>
      <c r="I24" s="115">
        <v>0</v>
      </c>
      <c r="J24" s="116">
        <v>0</v>
      </c>
    </row>
    <row r="25" spans="1:15" s="110" customFormat="1" ht="24.95" customHeight="1" x14ac:dyDescent="0.2">
      <c r="A25" s="193" t="s">
        <v>222</v>
      </c>
      <c r="B25" s="204" t="s">
        <v>159</v>
      </c>
      <c r="C25" s="113">
        <v>5.4225992123598905</v>
      </c>
      <c r="D25" s="115">
        <v>179</v>
      </c>
      <c r="E25" s="114">
        <v>98</v>
      </c>
      <c r="F25" s="114">
        <v>182</v>
      </c>
      <c r="G25" s="114">
        <v>131</v>
      </c>
      <c r="H25" s="140">
        <v>99</v>
      </c>
      <c r="I25" s="115">
        <v>80</v>
      </c>
      <c r="J25" s="116">
        <v>80.808080808080803</v>
      </c>
    </row>
    <row r="26" spans="1:15" s="110" customFormat="1" ht="24.95" customHeight="1" x14ac:dyDescent="0.2">
      <c r="A26" s="201">
        <v>782.78300000000002</v>
      </c>
      <c r="B26" s="203" t="s">
        <v>160</v>
      </c>
      <c r="C26" s="113">
        <v>8.7246289003332329</v>
      </c>
      <c r="D26" s="115">
        <v>288</v>
      </c>
      <c r="E26" s="114">
        <v>311</v>
      </c>
      <c r="F26" s="114">
        <v>361</v>
      </c>
      <c r="G26" s="114">
        <v>288</v>
      </c>
      <c r="H26" s="140">
        <v>294</v>
      </c>
      <c r="I26" s="115">
        <v>-6</v>
      </c>
      <c r="J26" s="116">
        <v>-2.0408163265306123</v>
      </c>
    </row>
    <row r="27" spans="1:15" s="110" customFormat="1" ht="24.95" customHeight="1" x14ac:dyDescent="0.2">
      <c r="A27" s="193" t="s">
        <v>161</v>
      </c>
      <c r="B27" s="199" t="s">
        <v>162</v>
      </c>
      <c r="C27" s="113">
        <v>1.6964556195092397</v>
      </c>
      <c r="D27" s="115">
        <v>56</v>
      </c>
      <c r="E27" s="114">
        <v>48</v>
      </c>
      <c r="F27" s="114">
        <v>120</v>
      </c>
      <c r="G27" s="114">
        <v>81</v>
      </c>
      <c r="H27" s="140">
        <v>65</v>
      </c>
      <c r="I27" s="115">
        <v>-9</v>
      </c>
      <c r="J27" s="116">
        <v>-13.846153846153847</v>
      </c>
    </row>
    <row r="28" spans="1:15" s="110" customFormat="1" ht="24.95" customHeight="1" x14ac:dyDescent="0.2">
      <c r="A28" s="193" t="s">
        <v>163</v>
      </c>
      <c r="B28" s="199" t="s">
        <v>164</v>
      </c>
      <c r="C28" s="113">
        <v>2.2417449257800666</v>
      </c>
      <c r="D28" s="115">
        <v>74</v>
      </c>
      <c r="E28" s="114">
        <v>51</v>
      </c>
      <c r="F28" s="114">
        <v>167</v>
      </c>
      <c r="G28" s="114">
        <v>52</v>
      </c>
      <c r="H28" s="140">
        <v>72</v>
      </c>
      <c r="I28" s="115">
        <v>2</v>
      </c>
      <c r="J28" s="116">
        <v>2.7777777777777777</v>
      </c>
    </row>
    <row r="29" spans="1:15" s="110" customFormat="1" ht="24.95" customHeight="1" x14ac:dyDescent="0.2">
      <c r="A29" s="193">
        <v>86</v>
      </c>
      <c r="B29" s="199" t="s">
        <v>165</v>
      </c>
      <c r="C29" s="113">
        <v>5.2711299606179942</v>
      </c>
      <c r="D29" s="115">
        <v>174</v>
      </c>
      <c r="E29" s="114">
        <v>239</v>
      </c>
      <c r="F29" s="114">
        <v>283</v>
      </c>
      <c r="G29" s="114">
        <v>150</v>
      </c>
      <c r="H29" s="140">
        <v>235</v>
      </c>
      <c r="I29" s="115">
        <v>-61</v>
      </c>
      <c r="J29" s="116">
        <v>-25.957446808510639</v>
      </c>
    </row>
    <row r="30" spans="1:15" s="110" customFormat="1" ht="24.95" customHeight="1" x14ac:dyDescent="0.2">
      <c r="A30" s="193">
        <v>87.88</v>
      </c>
      <c r="B30" s="204" t="s">
        <v>166</v>
      </c>
      <c r="C30" s="113">
        <v>8.5125719478945783</v>
      </c>
      <c r="D30" s="115">
        <v>281</v>
      </c>
      <c r="E30" s="114">
        <v>167</v>
      </c>
      <c r="F30" s="114">
        <v>263</v>
      </c>
      <c r="G30" s="114">
        <v>143</v>
      </c>
      <c r="H30" s="140">
        <v>195</v>
      </c>
      <c r="I30" s="115">
        <v>86</v>
      </c>
      <c r="J30" s="116">
        <v>44.102564102564102</v>
      </c>
    </row>
    <row r="31" spans="1:15" s="110" customFormat="1" ht="24.95" customHeight="1" x14ac:dyDescent="0.2">
      <c r="A31" s="193" t="s">
        <v>167</v>
      </c>
      <c r="B31" s="199" t="s">
        <v>168</v>
      </c>
      <c r="C31" s="113">
        <v>4.6046652529536507</v>
      </c>
      <c r="D31" s="115">
        <v>152</v>
      </c>
      <c r="E31" s="114">
        <v>113</v>
      </c>
      <c r="F31" s="114">
        <v>173</v>
      </c>
      <c r="G31" s="114">
        <v>198</v>
      </c>
      <c r="H31" s="140">
        <v>148</v>
      </c>
      <c r="I31" s="115">
        <v>4</v>
      </c>
      <c r="J31" s="116">
        <v>2.7027027027027026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0.54528930627082706</v>
      </c>
      <c r="D34" s="115">
        <v>18</v>
      </c>
      <c r="E34" s="114">
        <v>20</v>
      </c>
      <c r="F34" s="114">
        <v>52</v>
      </c>
      <c r="G34" s="114">
        <v>19</v>
      </c>
      <c r="H34" s="140">
        <v>25</v>
      </c>
      <c r="I34" s="115">
        <v>-7</v>
      </c>
      <c r="J34" s="116">
        <v>-28</v>
      </c>
    </row>
    <row r="35" spans="1:10" s="110" customFormat="1" ht="24.95" customHeight="1" x14ac:dyDescent="0.2">
      <c r="A35" s="292" t="s">
        <v>171</v>
      </c>
      <c r="B35" s="293" t="s">
        <v>172</v>
      </c>
      <c r="C35" s="113">
        <v>18.176310209027566</v>
      </c>
      <c r="D35" s="115">
        <v>600</v>
      </c>
      <c r="E35" s="114">
        <v>397</v>
      </c>
      <c r="F35" s="114">
        <v>902</v>
      </c>
      <c r="G35" s="114">
        <v>637</v>
      </c>
      <c r="H35" s="140">
        <v>1484</v>
      </c>
      <c r="I35" s="115">
        <v>-884</v>
      </c>
      <c r="J35" s="116">
        <v>-59.568733153638817</v>
      </c>
    </row>
    <row r="36" spans="1:10" s="110" customFormat="1" ht="24.95" customHeight="1" x14ac:dyDescent="0.2">
      <c r="A36" s="294" t="s">
        <v>173</v>
      </c>
      <c r="B36" s="295" t="s">
        <v>174</v>
      </c>
      <c r="C36" s="125">
        <v>81.278400484701606</v>
      </c>
      <c r="D36" s="143">
        <v>2683</v>
      </c>
      <c r="E36" s="144">
        <v>2696</v>
      </c>
      <c r="F36" s="144">
        <v>3622</v>
      </c>
      <c r="G36" s="144">
        <v>2590</v>
      </c>
      <c r="H36" s="145">
        <v>2381</v>
      </c>
      <c r="I36" s="143">
        <v>302</v>
      </c>
      <c r="J36" s="146">
        <v>12.683746325073498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3301</v>
      </c>
      <c r="F11" s="264">
        <v>3113</v>
      </c>
      <c r="G11" s="264">
        <v>4576</v>
      </c>
      <c r="H11" s="264">
        <v>3246</v>
      </c>
      <c r="I11" s="265">
        <v>3890</v>
      </c>
      <c r="J11" s="263">
        <v>-589</v>
      </c>
      <c r="K11" s="266">
        <v>-15.141388174807197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25.840654347167526</v>
      </c>
      <c r="E13" s="115">
        <v>853</v>
      </c>
      <c r="F13" s="114">
        <v>1385</v>
      </c>
      <c r="G13" s="114">
        <v>1433</v>
      </c>
      <c r="H13" s="114">
        <v>1086</v>
      </c>
      <c r="I13" s="140">
        <v>749</v>
      </c>
      <c r="J13" s="115">
        <v>104</v>
      </c>
      <c r="K13" s="116">
        <v>13.885180240320427</v>
      </c>
    </row>
    <row r="14" spans="1:15" ht="15.95" customHeight="1" x14ac:dyDescent="0.2">
      <c r="A14" s="306" t="s">
        <v>230</v>
      </c>
      <c r="B14" s="307"/>
      <c r="C14" s="308"/>
      <c r="D14" s="113">
        <v>62.708270221145106</v>
      </c>
      <c r="E14" s="115">
        <v>2070</v>
      </c>
      <c r="F14" s="114">
        <v>1416</v>
      </c>
      <c r="G14" s="114">
        <v>2555</v>
      </c>
      <c r="H14" s="114">
        <v>1660</v>
      </c>
      <c r="I14" s="140">
        <v>2224</v>
      </c>
      <c r="J14" s="115">
        <v>-154</v>
      </c>
      <c r="K14" s="116">
        <v>-6.9244604316546763</v>
      </c>
    </row>
    <row r="15" spans="1:15" ht="15.95" customHeight="1" x14ac:dyDescent="0.2">
      <c r="A15" s="306" t="s">
        <v>231</v>
      </c>
      <c r="B15" s="307"/>
      <c r="C15" s="308"/>
      <c r="D15" s="113">
        <v>5.0893668585277192</v>
      </c>
      <c r="E15" s="115">
        <v>168</v>
      </c>
      <c r="F15" s="114">
        <v>134</v>
      </c>
      <c r="G15" s="114">
        <v>208</v>
      </c>
      <c r="H15" s="114">
        <v>184</v>
      </c>
      <c r="I15" s="140">
        <v>494</v>
      </c>
      <c r="J15" s="115">
        <v>-326</v>
      </c>
      <c r="K15" s="116">
        <v>-65.991902834008101</v>
      </c>
    </row>
    <row r="16" spans="1:15" ht="15.95" customHeight="1" x14ac:dyDescent="0.2">
      <c r="A16" s="306" t="s">
        <v>232</v>
      </c>
      <c r="B16" s="307"/>
      <c r="C16" s="308"/>
      <c r="D16" s="113">
        <v>5.9678885186307182</v>
      </c>
      <c r="E16" s="115">
        <v>197</v>
      </c>
      <c r="F16" s="114">
        <v>169</v>
      </c>
      <c r="G16" s="114">
        <v>364</v>
      </c>
      <c r="H16" s="114">
        <v>299</v>
      </c>
      <c r="I16" s="140">
        <v>401</v>
      </c>
      <c r="J16" s="115">
        <v>-204</v>
      </c>
      <c r="K16" s="116">
        <v>-50.872817955112218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0.75734625870948202</v>
      </c>
      <c r="E18" s="115">
        <v>25</v>
      </c>
      <c r="F18" s="114">
        <v>21</v>
      </c>
      <c r="G18" s="114">
        <v>53</v>
      </c>
      <c r="H18" s="114">
        <v>25</v>
      </c>
      <c r="I18" s="140">
        <v>30</v>
      </c>
      <c r="J18" s="115">
        <v>-5</v>
      </c>
      <c r="K18" s="116">
        <v>-16.666666666666668</v>
      </c>
    </row>
    <row r="19" spans="1:11" ht="14.1" customHeight="1" x14ac:dyDescent="0.2">
      <c r="A19" s="306" t="s">
        <v>235</v>
      </c>
      <c r="B19" s="307" t="s">
        <v>236</v>
      </c>
      <c r="C19" s="308"/>
      <c r="D19" s="113">
        <v>0.54528930627082706</v>
      </c>
      <c r="E19" s="115">
        <v>18</v>
      </c>
      <c r="F19" s="114">
        <v>11</v>
      </c>
      <c r="G19" s="114">
        <v>40</v>
      </c>
      <c r="H19" s="114">
        <v>19</v>
      </c>
      <c r="I19" s="140">
        <v>24</v>
      </c>
      <c r="J19" s="115">
        <v>-6</v>
      </c>
      <c r="K19" s="116">
        <v>-25</v>
      </c>
    </row>
    <row r="20" spans="1:11" ht="14.1" customHeight="1" x14ac:dyDescent="0.2">
      <c r="A20" s="306">
        <v>12</v>
      </c>
      <c r="B20" s="307" t="s">
        <v>237</v>
      </c>
      <c r="C20" s="308"/>
      <c r="D20" s="113">
        <v>0.45440775522568916</v>
      </c>
      <c r="E20" s="115">
        <v>15</v>
      </c>
      <c r="F20" s="114">
        <v>11</v>
      </c>
      <c r="G20" s="114">
        <v>17</v>
      </c>
      <c r="H20" s="114">
        <v>27</v>
      </c>
      <c r="I20" s="140">
        <v>21</v>
      </c>
      <c r="J20" s="115">
        <v>-6</v>
      </c>
      <c r="K20" s="116">
        <v>-28.571428571428573</v>
      </c>
    </row>
    <row r="21" spans="1:11" ht="14.1" customHeight="1" x14ac:dyDescent="0.2">
      <c r="A21" s="306">
        <v>21</v>
      </c>
      <c r="B21" s="307" t="s">
        <v>238</v>
      </c>
      <c r="C21" s="308"/>
      <c r="D21" s="113">
        <v>1.6358679188124812</v>
      </c>
      <c r="E21" s="115">
        <v>54</v>
      </c>
      <c r="F21" s="114">
        <v>41</v>
      </c>
      <c r="G21" s="114">
        <v>64</v>
      </c>
      <c r="H21" s="114">
        <v>42</v>
      </c>
      <c r="I21" s="140">
        <v>36</v>
      </c>
      <c r="J21" s="115">
        <v>18</v>
      </c>
      <c r="K21" s="116">
        <v>50</v>
      </c>
    </row>
    <row r="22" spans="1:11" ht="14.1" customHeight="1" x14ac:dyDescent="0.2">
      <c r="A22" s="306">
        <v>22</v>
      </c>
      <c r="B22" s="307" t="s">
        <v>239</v>
      </c>
      <c r="C22" s="308"/>
      <c r="D22" s="113">
        <v>1.4541048167222055</v>
      </c>
      <c r="E22" s="115">
        <v>48</v>
      </c>
      <c r="F22" s="114">
        <v>43</v>
      </c>
      <c r="G22" s="114">
        <v>72</v>
      </c>
      <c r="H22" s="114">
        <v>51</v>
      </c>
      <c r="I22" s="140">
        <v>28</v>
      </c>
      <c r="J22" s="115">
        <v>20</v>
      </c>
      <c r="K22" s="116">
        <v>71.428571428571431</v>
      </c>
    </row>
    <row r="23" spans="1:11" ht="14.1" customHeight="1" x14ac:dyDescent="0.2">
      <c r="A23" s="306">
        <v>23</v>
      </c>
      <c r="B23" s="307" t="s">
        <v>240</v>
      </c>
      <c r="C23" s="308"/>
      <c r="D23" s="113">
        <v>0.12117540139351711</v>
      </c>
      <c r="E23" s="115">
        <v>4</v>
      </c>
      <c r="F23" s="114">
        <v>4</v>
      </c>
      <c r="G23" s="114">
        <v>14</v>
      </c>
      <c r="H23" s="114">
        <v>12</v>
      </c>
      <c r="I23" s="140">
        <v>6</v>
      </c>
      <c r="J23" s="115">
        <v>-2</v>
      </c>
      <c r="K23" s="116">
        <v>-33.333333333333336</v>
      </c>
    </row>
    <row r="24" spans="1:11" ht="14.1" customHeight="1" x14ac:dyDescent="0.2">
      <c r="A24" s="306">
        <v>24</v>
      </c>
      <c r="B24" s="307" t="s">
        <v>241</v>
      </c>
      <c r="C24" s="308"/>
      <c r="D24" s="113">
        <v>2.7567403817025142</v>
      </c>
      <c r="E24" s="115">
        <v>91</v>
      </c>
      <c r="F24" s="114">
        <v>42</v>
      </c>
      <c r="G24" s="114">
        <v>84</v>
      </c>
      <c r="H24" s="114">
        <v>53</v>
      </c>
      <c r="I24" s="140">
        <v>82</v>
      </c>
      <c r="J24" s="115">
        <v>9</v>
      </c>
      <c r="K24" s="116">
        <v>10.975609756097562</v>
      </c>
    </row>
    <row r="25" spans="1:11" ht="14.1" customHeight="1" x14ac:dyDescent="0.2">
      <c r="A25" s="306">
        <v>25</v>
      </c>
      <c r="B25" s="307" t="s">
        <v>242</v>
      </c>
      <c r="C25" s="308"/>
      <c r="D25" s="113">
        <v>4.6349591033020294</v>
      </c>
      <c r="E25" s="115">
        <v>153</v>
      </c>
      <c r="F25" s="114">
        <v>98</v>
      </c>
      <c r="G25" s="114">
        <v>170</v>
      </c>
      <c r="H25" s="114">
        <v>114</v>
      </c>
      <c r="I25" s="140">
        <v>437</v>
      </c>
      <c r="J25" s="115">
        <v>-284</v>
      </c>
      <c r="K25" s="116">
        <v>-64.988558352402748</v>
      </c>
    </row>
    <row r="26" spans="1:11" ht="14.1" customHeight="1" x14ac:dyDescent="0.2">
      <c r="A26" s="306">
        <v>26</v>
      </c>
      <c r="B26" s="307" t="s">
        <v>243</v>
      </c>
      <c r="C26" s="308"/>
      <c r="D26" s="113">
        <v>1.8176310209027566</v>
      </c>
      <c r="E26" s="115">
        <v>60</v>
      </c>
      <c r="F26" s="114">
        <v>30</v>
      </c>
      <c r="G26" s="114">
        <v>118</v>
      </c>
      <c r="H26" s="114">
        <v>49</v>
      </c>
      <c r="I26" s="140">
        <v>119</v>
      </c>
      <c r="J26" s="115">
        <v>-59</v>
      </c>
      <c r="K26" s="116">
        <v>-49.579831932773111</v>
      </c>
    </row>
    <row r="27" spans="1:11" ht="14.1" customHeight="1" x14ac:dyDescent="0.2">
      <c r="A27" s="306">
        <v>27</v>
      </c>
      <c r="B27" s="307" t="s">
        <v>244</v>
      </c>
      <c r="C27" s="308"/>
      <c r="D27" s="113">
        <v>0.9391093607997576</v>
      </c>
      <c r="E27" s="115">
        <v>31</v>
      </c>
      <c r="F27" s="114">
        <v>25</v>
      </c>
      <c r="G27" s="114">
        <v>46</v>
      </c>
      <c r="H27" s="114">
        <v>32</v>
      </c>
      <c r="I27" s="140">
        <v>324</v>
      </c>
      <c r="J27" s="115">
        <v>-293</v>
      </c>
      <c r="K27" s="116">
        <v>-90.432098765432102</v>
      </c>
    </row>
    <row r="28" spans="1:11" ht="14.1" customHeight="1" x14ac:dyDescent="0.2">
      <c r="A28" s="306">
        <v>28</v>
      </c>
      <c r="B28" s="307" t="s">
        <v>245</v>
      </c>
      <c r="C28" s="308"/>
      <c r="D28" s="113" t="s">
        <v>513</v>
      </c>
      <c r="E28" s="115" t="s">
        <v>513</v>
      </c>
      <c r="F28" s="114">
        <v>9</v>
      </c>
      <c r="G28" s="114">
        <v>21</v>
      </c>
      <c r="H28" s="114">
        <v>11</v>
      </c>
      <c r="I28" s="140" t="s">
        <v>513</v>
      </c>
      <c r="J28" s="115" t="s">
        <v>513</v>
      </c>
      <c r="K28" s="116" t="s">
        <v>513</v>
      </c>
    </row>
    <row r="29" spans="1:11" ht="14.1" customHeight="1" x14ac:dyDescent="0.2">
      <c r="A29" s="306">
        <v>29</v>
      </c>
      <c r="B29" s="307" t="s">
        <v>246</v>
      </c>
      <c r="C29" s="308"/>
      <c r="D29" s="113">
        <v>3.6352620418055133</v>
      </c>
      <c r="E29" s="115">
        <v>120</v>
      </c>
      <c r="F29" s="114">
        <v>103</v>
      </c>
      <c r="G29" s="114">
        <v>134</v>
      </c>
      <c r="H29" s="114">
        <v>115</v>
      </c>
      <c r="I29" s="140">
        <v>128</v>
      </c>
      <c r="J29" s="115">
        <v>-8</v>
      </c>
      <c r="K29" s="116">
        <v>-6.25</v>
      </c>
    </row>
    <row r="30" spans="1:11" ht="14.1" customHeight="1" x14ac:dyDescent="0.2">
      <c r="A30" s="306" t="s">
        <v>247</v>
      </c>
      <c r="B30" s="307" t="s">
        <v>248</v>
      </c>
      <c r="C30" s="308"/>
      <c r="D30" s="113">
        <v>0.69675855801272346</v>
      </c>
      <c r="E30" s="115">
        <v>23</v>
      </c>
      <c r="F30" s="114">
        <v>15</v>
      </c>
      <c r="G30" s="114">
        <v>32</v>
      </c>
      <c r="H30" s="114">
        <v>18</v>
      </c>
      <c r="I30" s="140">
        <v>31</v>
      </c>
      <c r="J30" s="115">
        <v>-8</v>
      </c>
      <c r="K30" s="116">
        <v>-25.806451612903224</v>
      </c>
    </row>
    <row r="31" spans="1:11" ht="14.1" customHeight="1" x14ac:dyDescent="0.2">
      <c r="A31" s="306" t="s">
        <v>249</v>
      </c>
      <c r="B31" s="307" t="s">
        <v>250</v>
      </c>
      <c r="C31" s="308"/>
      <c r="D31" s="113">
        <v>2.9385034837927901</v>
      </c>
      <c r="E31" s="115">
        <v>97</v>
      </c>
      <c r="F31" s="114">
        <v>88</v>
      </c>
      <c r="G31" s="114">
        <v>102</v>
      </c>
      <c r="H31" s="114">
        <v>97</v>
      </c>
      <c r="I31" s="140">
        <v>97</v>
      </c>
      <c r="J31" s="115">
        <v>0</v>
      </c>
      <c r="K31" s="116">
        <v>0</v>
      </c>
    </row>
    <row r="32" spans="1:11" ht="14.1" customHeight="1" x14ac:dyDescent="0.2">
      <c r="A32" s="306">
        <v>31</v>
      </c>
      <c r="B32" s="307" t="s">
        <v>251</v>
      </c>
      <c r="C32" s="308"/>
      <c r="D32" s="113">
        <v>0.7876401090578613</v>
      </c>
      <c r="E32" s="115">
        <v>26</v>
      </c>
      <c r="F32" s="114">
        <v>19</v>
      </c>
      <c r="G32" s="114">
        <v>45</v>
      </c>
      <c r="H32" s="114">
        <v>14</v>
      </c>
      <c r="I32" s="140">
        <v>33</v>
      </c>
      <c r="J32" s="115">
        <v>-7</v>
      </c>
      <c r="K32" s="116">
        <v>-21.212121212121211</v>
      </c>
    </row>
    <row r="33" spans="1:11" ht="14.1" customHeight="1" x14ac:dyDescent="0.2">
      <c r="A33" s="306">
        <v>32</v>
      </c>
      <c r="B33" s="307" t="s">
        <v>252</v>
      </c>
      <c r="C33" s="308"/>
      <c r="D33" s="113">
        <v>2.5749772796122388</v>
      </c>
      <c r="E33" s="115">
        <v>85</v>
      </c>
      <c r="F33" s="114">
        <v>51</v>
      </c>
      <c r="G33" s="114">
        <v>159</v>
      </c>
      <c r="H33" s="114">
        <v>147</v>
      </c>
      <c r="I33" s="140">
        <v>69</v>
      </c>
      <c r="J33" s="115">
        <v>16</v>
      </c>
      <c r="K33" s="116">
        <v>23.188405797101449</v>
      </c>
    </row>
    <row r="34" spans="1:11" ht="14.1" customHeight="1" x14ac:dyDescent="0.2">
      <c r="A34" s="306">
        <v>33</v>
      </c>
      <c r="B34" s="307" t="s">
        <v>253</v>
      </c>
      <c r="C34" s="308"/>
      <c r="D34" s="113">
        <v>1.1511663132384127</v>
      </c>
      <c r="E34" s="115">
        <v>38</v>
      </c>
      <c r="F34" s="114">
        <v>26</v>
      </c>
      <c r="G34" s="114">
        <v>58</v>
      </c>
      <c r="H34" s="114">
        <v>48</v>
      </c>
      <c r="I34" s="140">
        <v>70</v>
      </c>
      <c r="J34" s="115">
        <v>-32</v>
      </c>
      <c r="K34" s="116">
        <v>-45.714285714285715</v>
      </c>
    </row>
    <row r="35" spans="1:11" ht="14.1" customHeight="1" x14ac:dyDescent="0.2">
      <c r="A35" s="306">
        <v>34</v>
      </c>
      <c r="B35" s="307" t="s">
        <v>254</v>
      </c>
      <c r="C35" s="308"/>
      <c r="D35" s="113">
        <v>1.847924871251136</v>
      </c>
      <c r="E35" s="115">
        <v>61</v>
      </c>
      <c r="F35" s="114">
        <v>27</v>
      </c>
      <c r="G35" s="114">
        <v>68</v>
      </c>
      <c r="H35" s="114">
        <v>50</v>
      </c>
      <c r="I35" s="140">
        <v>56</v>
      </c>
      <c r="J35" s="115">
        <v>5</v>
      </c>
      <c r="K35" s="116">
        <v>8.9285714285714288</v>
      </c>
    </row>
    <row r="36" spans="1:11" ht="14.1" customHeight="1" x14ac:dyDescent="0.2">
      <c r="A36" s="306">
        <v>41</v>
      </c>
      <c r="B36" s="307" t="s">
        <v>255</v>
      </c>
      <c r="C36" s="308"/>
      <c r="D36" s="113">
        <v>0.42411390487730993</v>
      </c>
      <c r="E36" s="115">
        <v>14</v>
      </c>
      <c r="F36" s="114">
        <v>9</v>
      </c>
      <c r="G36" s="114">
        <v>22</v>
      </c>
      <c r="H36" s="114">
        <v>7</v>
      </c>
      <c r="I36" s="140">
        <v>15</v>
      </c>
      <c r="J36" s="115">
        <v>-1</v>
      </c>
      <c r="K36" s="116">
        <v>-6.666666666666667</v>
      </c>
    </row>
    <row r="37" spans="1:11" ht="14.1" customHeight="1" x14ac:dyDescent="0.2">
      <c r="A37" s="306">
        <v>42</v>
      </c>
      <c r="B37" s="307" t="s">
        <v>256</v>
      </c>
      <c r="C37" s="308"/>
      <c r="D37" s="113" t="s">
        <v>513</v>
      </c>
      <c r="E37" s="115" t="s">
        <v>513</v>
      </c>
      <c r="F37" s="114" t="s">
        <v>513</v>
      </c>
      <c r="G37" s="114">
        <v>9</v>
      </c>
      <c r="H37" s="114">
        <v>4</v>
      </c>
      <c r="I37" s="140">
        <v>6</v>
      </c>
      <c r="J37" s="115" t="s">
        <v>513</v>
      </c>
      <c r="K37" s="116" t="s">
        <v>513</v>
      </c>
    </row>
    <row r="38" spans="1:11" ht="14.1" customHeight="1" x14ac:dyDescent="0.2">
      <c r="A38" s="306">
        <v>43</v>
      </c>
      <c r="B38" s="307" t="s">
        <v>257</v>
      </c>
      <c r="C38" s="308"/>
      <c r="D38" s="113">
        <v>0.51499545592244778</v>
      </c>
      <c r="E38" s="115">
        <v>17</v>
      </c>
      <c r="F38" s="114">
        <v>11</v>
      </c>
      <c r="G38" s="114">
        <v>44</v>
      </c>
      <c r="H38" s="114">
        <v>27</v>
      </c>
      <c r="I38" s="140">
        <v>27</v>
      </c>
      <c r="J38" s="115">
        <v>-10</v>
      </c>
      <c r="K38" s="116">
        <v>-37.037037037037038</v>
      </c>
    </row>
    <row r="39" spans="1:11" ht="14.1" customHeight="1" x14ac:dyDescent="0.2">
      <c r="A39" s="306">
        <v>51</v>
      </c>
      <c r="B39" s="307" t="s">
        <v>258</v>
      </c>
      <c r="C39" s="308"/>
      <c r="D39" s="113">
        <v>19.327476522265979</v>
      </c>
      <c r="E39" s="115">
        <v>638</v>
      </c>
      <c r="F39" s="114">
        <v>1142</v>
      </c>
      <c r="G39" s="114">
        <v>955</v>
      </c>
      <c r="H39" s="114">
        <v>710</v>
      </c>
      <c r="I39" s="140">
        <v>454</v>
      </c>
      <c r="J39" s="115">
        <v>184</v>
      </c>
      <c r="K39" s="116">
        <v>40.528634361233479</v>
      </c>
    </row>
    <row r="40" spans="1:11" ht="14.1" customHeight="1" x14ac:dyDescent="0.2">
      <c r="A40" s="306" t="s">
        <v>259</v>
      </c>
      <c r="B40" s="307" t="s">
        <v>260</v>
      </c>
      <c r="C40" s="308"/>
      <c r="D40" s="113">
        <v>17.964253256588911</v>
      </c>
      <c r="E40" s="115">
        <v>593</v>
      </c>
      <c r="F40" s="114">
        <v>1121</v>
      </c>
      <c r="G40" s="114">
        <v>879</v>
      </c>
      <c r="H40" s="114">
        <v>669</v>
      </c>
      <c r="I40" s="140">
        <v>361</v>
      </c>
      <c r="J40" s="115">
        <v>232</v>
      </c>
      <c r="K40" s="116">
        <v>64.26592797783934</v>
      </c>
    </row>
    <row r="41" spans="1:11" ht="14.1" customHeight="1" x14ac:dyDescent="0.2">
      <c r="A41" s="306"/>
      <c r="B41" s="307" t="s">
        <v>261</v>
      </c>
      <c r="C41" s="308"/>
      <c r="D41" s="113">
        <v>14.177521963041503</v>
      </c>
      <c r="E41" s="115">
        <v>468</v>
      </c>
      <c r="F41" s="114">
        <v>992</v>
      </c>
      <c r="G41" s="114">
        <v>773</v>
      </c>
      <c r="H41" s="114">
        <v>639</v>
      </c>
      <c r="I41" s="140">
        <v>320</v>
      </c>
      <c r="J41" s="115">
        <v>148</v>
      </c>
      <c r="K41" s="116">
        <v>46.25</v>
      </c>
    </row>
    <row r="42" spans="1:11" ht="14.1" customHeight="1" x14ac:dyDescent="0.2">
      <c r="A42" s="306">
        <v>52</v>
      </c>
      <c r="B42" s="307" t="s">
        <v>262</v>
      </c>
      <c r="C42" s="308"/>
      <c r="D42" s="113">
        <v>8.9669797031202663</v>
      </c>
      <c r="E42" s="115">
        <v>296</v>
      </c>
      <c r="F42" s="114">
        <v>268</v>
      </c>
      <c r="G42" s="114">
        <v>360</v>
      </c>
      <c r="H42" s="114">
        <v>301</v>
      </c>
      <c r="I42" s="140">
        <v>406</v>
      </c>
      <c r="J42" s="115">
        <v>-110</v>
      </c>
      <c r="K42" s="116">
        <v>-27.093596059113299</v>
      </c>
    </row>
    <row r="43" spans="1:11" ht="14.1" customHeight="1" x14ac:dyDescent="0.2">
      <c r="A43" s="306" t="s">
        <v>263</v>
      </c>
      <c r="B43" s="307" t="s">
        <v>264</v>
      </c>
      <c r="C43" s="308"/>
      <c r="D43" s="113">
        <v>7.9369887912753709</v>
      </c>
      <c r="E43" s="115">
        <v>262</v>
      </c>
      <c r="F43" s="114">
        <v>243</v>
      </c>
      <c r="G43" s="114">
        <v>318</v>
      </c>
      <c r="H43" s="114">
        <v>234</v>
      </c>
      <c r="I43" s="140">
        <v>374</v>
      </c>
      <c r="J43" s="115">
        <v>-112</v>
      </c>
      <c r="K43" s="116">
        <v>-29.946524064171122</v>
      </c>
    </row>
    <row r="44" spans="1:11" ht="14.1" customHeight="1" x14ac:dyDescent="0.2">
      <c r="A44" s="306">
        <v>53</v>
      </c>
      <c r="B44" s="307" t="s">
        <v>265</v>
      </c>
      <c r="C44" s="308"/>
      <c r="D44" s="113">
        <v>1.6964556195092397</v>
      </c>
      <c r="E44" s="115">
        <v>56</v>
      </c>
      <c r="F44" s="114">
        <v>16</v>
      </c>
      <c r="G44" s="114">
        <v>18</v>
      </c>
      <c r="H44" s="114">
        <v>26</v>
      </c>
      <c r="I44" s="140">
        <v>22</v>
      </c>
      <c r="J44" s="115">
        <v>34</v>
      </c>
      <c r="K44" s="116">
        <v>154.54545454545453</v>
      </c>
    </row>
    <row r="45" spans="1:11" ht="14.1" customHeight="1" x14ac:dyDescent="0.2">
      <c r="A45" s="306" t="s">
        <v>266</v>
      </c>
      <c r="B45" s="307" t="s">
        <v>267</v>
      </c>
      <c r="C45" s="308"/>
      <c r="D45" s="113">
        <v>1.6358679188124812</v>
      </c>
      <c r="E45" s="115">
        <v>54</v>
      </c>
      <c r="F45" s="114">
        <v>14</v>
      </c>
      <c r="G45" s="114">
        <v>17</v>
      </c>
      <c r="H45" s="114">
        <v>25</v>
      </c>
      <c r="I45" s="140">
        <v>21</v>
      </c>
      <c r="J45" s="115">
        <v>33</v>
      </c>
      <c r="K45" s="116">
        <v>157.14285714285714</v>
      </c>
    </row>
    <row r="46" spans="1:11" ht="14.1" customHeight="1" x14ac:dyDescent="0.2">
      <c r="A46" s="306">
        <v>54</v>
      </c>
      <c r="B46" s="307" t="s">
        <v>268</v>
      </c>
      <c r="C46" s="308"/>
      <c r="D46" s="113">
        <v>3.5746743411087549</v>
      </c>
      <c r="E46" s="115">
        <v>118</v>
      </c>
      <c r="F46" s="114">
        <v>72</v>
      </c>
      <c r="G46" s="114">
        <v>102</v>
      </c>
      <c r="H46" s="114">
        <v>105</v>
      </c>
      <c r="I46" s="140">
        <v>101</v>
      </c>
      <c r="J46" s="115">
        <v>17</v>
      </c>
      <c r="K46" s="116">
        <v>16.831683168316832</v>
      </c>
    </row>
    <row r="47" spans="1:11" ht="14.1" customHeight="1" x14ac:dyDescent="0.2">
      <c r="A47" s="306">
        <v>61</v>
      </c>
      <c r="B47" s="307" t="s">
        <v>269</v>
      </c>
      <c r="C47" s="308"/>
      <c r="D47" s="113">
        <v>1.0905786125416541</v>
      </c>
      <c r="E47" s="115">
        <v>36</v>
      </c>
      <c r="F47" s="114">
        <v>25</v>
      </c>
      <c r="G47" s="114">
        <v>62</v>
      </c>
      <c r="H47" s="114">
        <v>35</v>
      </c>
      <c r="I47" s="140">
        <v>49</v>
      </c>
      <c r="J47" s="115">
        <v>-13</v>
      </c>
      <c r="K47" s="116">
        <v>-26.530612244897959</v>
      </c>
    </row>
    <row r="48" spans="1:11" ht="14.1" customHeight="1" x14ac:dyDescent="0.2">
      <c r="A48" s="306">
        <v>62</v>
      </c>
      <c r="B48" s="307" t="s">
        <v>270</v>
      </c>
      <c r="C48" s="308"/>
      <c r="D48" s="113">
        <v>7.1796425325658895</v>
      </c>
      <c r="E48" s="115">
        <v>237</v>
      </c>
      <c r="F48" s="114">
        <v>183</v>
      </c>
      <c r="G48" s="114">
        <v>318</v>
      </c>
      <c r="H48" s="114">
        <v>238</v>
      </c>
      <c r="I48" s="140">
        <v>210</v>
      </c>
      <c r="J48" s="115">
        <v>27</v>
      </c>
      <c r="K48" s="116">
        <v>12.857142857142858</v>
      </c>
    </row>
    <row r="49" spans="1:11" ht="14.1" customHeight="1" x14ac:dyDescent="0.2">
      <c r="A49" s="306">
        <v>63</v>
      </c>
      <c r="B49" s="307" t="s">
        <v>271</v>
      </c>
      <c r="C49" s="308"/>
      <c r="D49" s="113">
        <v>3.4534989397152378</v>
      </c>
      <c r="E49" s="115">
        <v>114</v>
      </c>
      <c r="F49" s="114">
        <v>88</v>
      </c>
      <c r="G49" s="114">
        <v>131</v>
      </c>
      <c r="H49" s="114">
        <v>118</v>
      </c>
      <c r="I49" s="140">
        <v>115</v>
      </c>
      <c r="J49" s="115">
        <v>-1</v>
      </c>
      <c r="K49" s="116">
        <v>-0.86956521739130432</v>
      </c>
    </row>
    <row r="50" spans="1:11" ht="14.1" customHeight="1" x14ac:dyDescent="0.2">
      <c r="A50" s="306" t="s">
        <v>272</v>
      </c>
      <c r="B50" s="307" t="s">
        <v>273</v>
      </c>
      <c r="C50" s="308"/>
      <c r="D50" s="113">
        <v>0.6361708573159649</v>
      </c>
      <c r="E50" s="115">
        <v>21</v>
      </c>
      <c r="F50" s="114">
        <v>18</v>
      </c>
      <c r="G50" s="114">
        <v>49</v>
      </c>
      <c r="H50" s="114">
        <v>30</v>
      </c>
      <c r="I50" s="140">
        <v>33</v>
      </c>
      <c r="J50" s="115">
        <v>-12</v>
      </c>
      <c r="K50" s="116">
        <v>-36.363636363636367</v>
      </c>
    </row>
    <row r="51" spans="1:11" ht="14.1" customHeight="1" x14ac:dyDescent="0.2">
      <c r="A51" s="306" t="s">
        <v>274</v>
      </c>
      <c r="B51" s="307" t="s">
        <v>275</v>
      </c>
      <c r="C51" s="308"/>
      <c r="D51" s="113">
        <v>2.6052711299606179</v>
      </c>
      <c r="E51" s="115">
        <v>86</v>
      </c>
      <c r="F51" s="114">
        <v>67</v>
      </c>
      <c r="G51" s="114">
        <v>77</v>
      </c>
      <c r="H51" s="114">
        <v>87</v>
      </c>
      <c r="I51" s="140">
        <v>74</v>
      </c>
      <c r="J51" s="115">
        <v>12</v>
      </c>
      <c r="K51" s="116">
        <v>16.216216216216218</v>
      </c>
    </row>
    <row r="52" spans="1:11" ht="14.1" customHeight="1" x14ac:dyDescent="0.2">
      <c r="A52" s="306">
        <v>71</v>
      </c>
      <c r="B52" s="307" t="s">
        <v>276</v>
      </c>
      <c r="C52" s="308"/>
      <c r="D52" s="113">
        <v>7.8764010905786126</v>
      </c>
      <c r="E52" s="115">
        <v>260</v>
      </c>
      <c r="F52" s="114">
        <v>175</v>
      </c>
      <c r="G52" s="114">
        <v>305</v>
      </c>
      <c r="H52" s="114">
        <v>222</v>
      </c>
      <c r="I52" s="140">
        <v>304</v>
      </c>
      <c r="J52" s="115">
        <v>-44</v>
      </c>
      <c r="K52" s="116">
        <v>-14.473684210526315</v>
      </c>
    </row>
    <row r="53" spans="1:11" ht="14.1" customHeight="1" x14ac:dyDescent="0.2">
      <c r="A53" s="306" t="s">
        <v>277</v>
      </c>
      <c r="B53" s="307" t="s">
        <v>278</v>
      </c>
      <c r="C53" s="308"/>
      <c r="D53" s="113">
        <v>3.3929112390184795</v>
      </c>
      <c r="E53" s="115">
        <v>112</v>
      </c>
      <c r="F53" s="114">
        <v>60</v>
      </c>
      <c r="G53" s="114">
        <v>129</v>
      </c>
      <c r="H53" s="114">
        <v>91</v>
      </c>
      <c r="I53" s="140">
        <v>108</v>
      </c>
      <c r="J53" s="115">
        <v>4</v>
      </c>
      <c r="K53" s="116">
        <v>3.7037037037037037</v>
      </c>
    </row>
    <row r="54" spans="1:11" ht="14.1" customHeight="1" x14ac:dyDescent="0.2">
      <c r="A54" s="306" t="s">
        <v>279</v>
      </c>
      <c r="B54" s="307" t="s">
        <v>280</v>
      </c>
      <c r="C54" s="308"/>
      <c r="D54" s="113">
        <v>4.0896697970312026</v>
      </c>
      <c r="E54" s="115">
        <v>135</v>
      </c>
      <c r="F54" s="114">
        <v>97</v>
      </c>
      <c r="G54" s="114">
        <v>158</v>
      </c>
      <c r="H54" s="114">
        <v>109</v>
      </c>
      <c r="I54" s="140">
        <v>166</v>
      </c>
      <c r="J54" s="115">
        <v>-31</v>
      </c>
      <c r="K54" s="116">
        <v>-18.674698795180724</v>
      </c>
    </row>
    <row r="55" spans="1:11" ht="14.1" customHeight="1" x14ac:dyDescent="0.2">
      <c r="A55" s="306">
        <v>72</v>
      </c>
      <c r="B55" s="307" t="s">
        <v>281</v>
      </c>
      <c r="C55" s="308"/>
      <c r="D55" s="113">
        <v>1.9388064222962738</v>
      </c>
      <c r="E55" s="115">
        <v>64</v>
      </c>
      <c r="F55" s="114">
        <v>24</v>
      </c>
      <c r="G55" s="114">
        <v>72</v>
      </c>
      <c r="H55" s="114">
        <v>47</v>
      </c>
      <c r="I55" s="140">
        <v>64</v>
      </c>
      <c r="J55" s="115">
        <v>0</v>
      </c>
      <c r="K55" s="116">
        <v>0</v>
      </c>
    </row>
    <row r="56" spans="1:11" ht="14.1" customHeight="1" x14ac:dyDescent="0.2">
      <c r="A56" s="306" t="s">
        <v>282</v>
      </c>
      <c r="B56" s="307" t="s">
        <v>283</v>
      </c>
      <c r="C56" s="308"/>
      <c r="D56" s="113">
        <v>1.302635564980309</v>
      </c>
      <c r="E56" s="115">
        <v>43</v>
      </c>
      <c r="F56" s="114">
        <v>10</v>
      </c>
      <c r="G56" s="114">
        <v>39</v>
      </c>
      <c r="H56" s="114">
        <v>16</v>
      </c>
      <c r="I56" s="140">
        <v>34</v>
      </c>
      <c r="J56" s="115">
        <v>9</v>
      </c>
      <c r="K56" s="116">
        <v>26.470588235294116</v>
      </c>
    </row>
    <row r="57" spans="1:11" ht="14.1" customHeight="1" x14ac:dyDescent="0.2">
      <c r="A57" s="306" t="s">
        <v>284</v>
      </c>
      <c r="B57" s="307" t="s">
        <v>285</v>
      </c>
      <c r="C57" s="308"/>
      <c r="D57" s="113">
        <v>0.36352620418055137</v>
      </c>
      <c r="E57" s="115">
        <v>12</v>
      </c>
      <c r="F57" s="114">
        <v>8</v>
      </c>
      <c r="G57" s="114">
        <v>18</v>
      </c>
      <c r="H57" s="114">
        <v>16</v>
      </c>
      <c r="I57" s="140">
        <v>20</v>
      </c>
      <c r="J57" s="115">
        <v>-8</v>
      </c>
      <c r="K57" s="116">
        <v>-40</v>
      </c>
    </row>
    <row r="58" spans="1:11" ht="14.1" customHeight="1" x14ac:dyDescent="0.2">
      <c r="A58" s="306">
        <v>73</v>
      </c>
      <c r="B58" s="307" t="s">
        <v>286</v>
      </c>
      <c r="C58" s="308"/>
      <c r="D58" s="113">
        <v>0.69675855801272346</v>
      </c>
      <c r="E58" s="115">
        <v>23</v>
      </c>
      <c r="F58" s="114">
        <v>14</v>
      </c>
      <c r="G58" s="114">
        <v>41</v>
      </c>
      <c r="H58" s="114">
        <v>38</v>
      </c>
      <c r="I58" s="140">
        <v>26</v>
      </c>
      <c r="J58" s="115">
        <v>-3</v>
      </c>
      <c r="K58" s="116">
        <v>-11.538461538461538</v>
      </c>
    </row>
    <row r="59" spans="1:11" ht="14.1" customHeight="1" x14ac:dyDescent="0.2">
      <c r="A59" s="306" t="s">
        <v>287</v>
      </c>
      <c r="B59" s="307" t="s">
        <v>288</v>
      </c>
      <c r="C59" s="308"/>
      <c r="D59" s="113">
        <v>0.51499545592244778</v>
      </c>
      <c r="E59" s="115">
        <v>17</v>
      </c>
      <c r="F59" s="114">
        <v>12</v>
      </c>
      <c r="G59" s="114">
        <v>33</v>
      </c>
      <c r="H59" s="114">
        <v>33</v>
      </c>
      <c r="I59" s="140">
        <v>18</v>
      </c>
      <c r="J59" s="115">
        <v>-1</v>
      </c>
      <c r="K59" s="116">
        <v>-5.5555555555555554</v>
      </c>
    </row>
    <row r="60" spans="1:11" ht="14.1" customHeight="1" x14ac:dyDescent="0.2">
      <c r="A60" s="306">
        <v>81</v>
      </c>
      <c r="B60" s="307" t="s">
        <v>289</v>
      </c>
      <c r="C60" s="308"/>
      <c r="D60" s="113">
        <v>5.0893668585277192</v>
      </c>
      <c r="E60" s="115">
        <v>168</v>
      </c>
      <c r="F60" s="114">
        <v>245</v>
      </c>
      <c r="G60" s="114">
        <v>254</v>
      </c>
      <c r="H60" s="114">
        <v>173</v>
      </c>
      <c r="I60" s="140">
        <v>243</v>
      </c>
      <c r="J60" s="115">
        <v>-75</v>
      </c>
      <c r="K60" s="116">
        <v>-30.864197530864196</v>
      </c>
    </row>
    <row r="61" spans="1:11" ht="14.1" customHeight="1" x14ac:dyDescent="0.2">
      <c r="A61" s="306" t="s">
        <v>290</v>
      </c>
      <c r="B61" s="307" t="s">
        <v>291</v>
      </c>
      <c r="C61" s="308"/>
      <c r="D61" s="113">
        <v>1.302635564980309</v>
      </c>
      <c r="E61" s="115">
        <v>43</v>
      </c>
      <c r="F61" s="114">
        <v>49</v>
      </c>
      <c r="G61" s="114">
        <v>99</v>
      </c>
      <c r="H61" s="114">
        <v>44</v>
      </c>
      <c r="I61" s="140">
        <v>64</v>
      </c>
      <c r="J61" s="115">
        <v>-21</v>
      </c>
      <c r="K61" s="116">
        <v>-32.8125</v>
      </c>
    </row>
    <row r="62" spans="1:11" ht="14.1" customHeight="1" x14ac:dyDescent="0.2">
      <c r="A62" s="306" t="s">
        <v>292</v>
      </c>
      <c r="B62" s="307" t="s">
        <v>293</v>
      </c>
      <c r="C62" s="308"/>
      <c r="D62" s="113">
        <v>1.9085125719478946</v>
      </c>
      <c r="E62" s="115">
        <v>63</v>
      </c>
      <c r="F62" s="114">
        <v>98</v>
      </c>
      <c r="G62" s="114">
        <v>71</v>
      </c>
      <c r="H62" s="114">
        <v>57</v>
      </c>
      <c r="I62" s="140">
        <v>47</v>
      </c>
      <c r="J62" s="115">
        <v>16</v>
      </c>
      <c r="K62" s="116">
        <v>34.042553191489361</v>
      </c>
    </row>
    <row r="63" spans="1:11" ht="14.1" customHeight="1" x14ac:dyDescent="0.2">
      <c r="A63" s="306"/>
      <c r="B63" s="307" t="s">
        <v>294</v>
      </c>
      <c r="C63" s="308"/>
      <c r="D63" s="113">
        <v>1.514692517418964</v>
      </c>
      <c r="E63" s="115">
        <v>50</v>
      </c>
      <c r="F63" s="114">
        <v>87</v>
      </c>
      <c r="G63" s="114">
        <v>36</v>
      </c>
      <c r="H63" s="114">
        <v>49</v>
      </c>
      <c r="I63" s="140">
        <v>40</v>
      </c>
      <c r="J63" s="115">
        <v>10</v>
      </c>
      <c r="K63" s="116">
        <v>25</v>
      </c>
    </row>
    <row r="64" spans="1:11" ht="14.1" customHeight="1" x14ac:dyDescent="0.2">
      <c r="A64" s="306" t="s">
        <v>295</v>
      </c>
      <c r="B64" s="307" t="s">
        <v>296</v>
      </c>
      <c r="C64" s="308"/>
      <c r="D64" s="113">
        <v>1.0299909118448956</v>
      </c>
      <c r="E64" s="115">
        <v>34</v>
      </c>
      <c r="F64" s="114">
        <v>35</v>
      </c>
      <c r="G64" s="114">
        <v>49</v>
      </c>
      <c r="H64" s="114">
        <v>43</v>
      </c>
      <c r="I64" s="140">
        <v>49</v>
      </c>
      <c r="J64" s="115">
        <v>-15</v>
      </c>
      <c r="K64" s="116">
        <v>-30.612244897959183</v>
      </c>
    </row>
    <row r="65" spans="1:11" ht="14.1" customHeight="1" x14ac:dyDescent="0.2">
      <c r="A65" s="306" t="s">
        <v>297</v>
      </c>
      <c r="B65" s="307" t="s">
        <v>298</v>
      </c>
      <c r="C65" s="308"/>
      <c r="D65" s="113">
        <v>0.36352620418055137</v>
      </c>
      <c r="E65" s="115">
        <v>12</v>
      </c>
      <c r="F65" s="114">
        <v>38</v>
      </c>
      <c r="G65" s="114">
        <v>15</v>
      </c>
      <c r="H65" s="114">
        <v>14</v>
      </c>
      <c r="I65" s="140">
        <v>36</v>
      </c>
      <c r="J65" s="115">
        <v>-24</v>
      </c>
      <c r="K65" s="116">
        <v>-66.666666666666671</v>
      </c>
    </row>
    <row r="66" spans="1:11" ht="14.1" customHeight="1" x14ac:dyDescent="0.2">
      <c r="A66" s="306">
        <v>82</v>
      </c>
      <c r="B66" s="307" t="s">
        <v>299</v>
      </c>
      <c r="C66" s="308"/>
      <c r="D66" s="113">
        <v>5.4225992123598905</v>
      </c>
      <c r="E66" s="115">
        <v>179</v>
      </c>
      <c r="F66" s="114">
        <v>114</v>
      </c>
      <c r="G66" s="114">
        <v>235</v>
      </c>
      <c r="H66" s="114">
        <v>86</v>
      </c>
      <c r="I66" s="140">
        <v>121</v>
      </c>
      <c r="J66" s="115">
        <v>58</v>
      </c>
      <c r="K66" s="116">
        <v>47.933884297520663</v>
      </c>
    </row>
    <row r="67" spans="1:11" ht="14.1" customHeight="1" x14ac:dyDescent="0.2">
      <c r="A67" s="306" t="s">
        <v>300</v>
      </c>
      <c r="B67" s="307" t="s">
        <v>301</v>
      </c>
      <c r="C67" s="308"/>
      <c r="D67" s="113">
        <v>4.5440775522568915</v>
      </c>
      <c r="E67" s="115">
        <v>150</v>
      </c>
      <c r="F67" s="114">
        <v>100</v>
      </c>
      <c r="G67" s="114">
        <v>182</v>
      </c>
      <c r="H67" s="114">
        <v>57</v>
      </c>
      <c r="I67" s="140">
        <v>96</v>
      </c>
      <c r="J67" s="115">
        <v>54</v>
      </c>
      <c r="K67" s="116">
        <v>56.25</v>
      </c>
    </row>
    <row r="68" spans="1:11" ht="14.1" customHeight="1" x14ac:dyDescent="0.2">
      <c r="A68" s="306" t="s">
        <v>302</v>
      </c>
      <c r="B68" s="307" t="s">
        <v>303</v>
      </c>
      <c r="C68" s="308"/>
      <c r="D68" s="113">
        <v>0.48470160557406844</v>
      </c>
      <c r="E68" s="115">
        <v>16</v>
      </c>
      <c r="F68" s="114">
        <v>7</v>
      </c>
      <c r="G68" s="114">
        <v>24</v>
      </c>
      <c r="H68" s="114">
        <v>21</v>
      </c>
      <c r="I68" s="140">
        <v>16</v>
      </c>
      <c r="J68" s="115">
        <v>0</v>
      </c>
      <c r="K68" s="116">
        <v>0</v>
      </c>
    </row>
    <row r="69" spans="1:11" ht="14.1" customHeight="1" x14ac:dyDescent="0.2">
      <c r="A69" s="306">
        <v>83</v>
      </c>
      <c r="B69" s="307" t="s">
        <v>304</v>
      </c>
      <c r="C69" s="308"/>
      <c r="D69" s="113">
        <v>3.8170251438957892</v>
      </c>
      <c r="E69" s="115">
        <v>126</v>
      </c>
      <c r="F69" s="114">
        <v>105</v>
      </c>
      <c r="G69" s="114">
        <v>364</v>
      </c>
      <c r="H69" s="114">
        <v>151</v>
      </c>
      <c r="I69" s="140">
        <v>167</v>
      </c>
      <c r="J69" s="115">
        <v>-41</v>
      </c>
      <c r="K69" s="116">
        <v>-24.550898203592816</v>
      </c>
    </row>
    <row r="70" spans="1:11" ht="14.1" customHeight="1" x14ac:dyDescent="0.2">
      <c r="A70" s="306" t="s">
        <v>305</v>
      </c>
      <c r="B70" s="307" t="s">
        <v>306</v>
      </c>
      <c r="C70" s="308"/>
      <c r="D70" s="113">
        <v>2.7870342320508938</v>
      </c>
      <c r="E70" s="115">
        <v>92</v>
      </c>
      <c r="F70" s="114">
        <v>79</v>
      </c>
      <c r="G70" s="114">
        <v>339</v>
      </c>
      <c r="H70" s="114">
        <v>124</v>
      </c>
      <c r="I70" s="140">
        <v>139</v>
      </c>
      <c r="J70" s="115">
        <v>-47</v>
      </c>
      <c r="K70" s="116">
        <v>-33.812949640287769</v>
      </c>
    </row>
    <row r="71" spans="1:11" ht="14.1" customHeight="1" x14ac:dyDescent="0.2">
      <c r="A71" s="306"/>
      <c r="B71" s="307" t="s">
        <v>307</v>
      </c>
      <c r="C71" s="308"/>
      <c r="D71" s="113">
        <v>1.1208724628900333</v>
      </c>
      <c r="E71" s="115">
        <v>37</v>
      </c>
      <c r="F71" s="114">
        <v>31</v>
      </c>
      <c r="G71" s="114">
        <v>180</v>
      </c>
      <c r="H71" s="114">
        <v>27</v>
      </c>
      <c r="I71" s="140">
        <v>36</v>
      </c>
      <c r="J71" s="115">
        <v>1</v>
      </c>
      <c r="K71" s="116">
        <v>2.7777777777777777</v>
      </c>
    </row>
    <row r="72" spans="1:11" ht="14.1" customHeight="1" x14ac:dyDescent="0.2">
      <c r="A72" s="306">
        <v>84</v>
      </c>
      <c r="B72" s="307" t="s">
        <v>308</v>
      </c>
      <c r="C72" s="308"/>
      <c r="D72" s="113">
        <v>1.6964556195092397</v>
      </c>
      <c r="E72" s="115">
        <v>56</v>
      </c>
      <c r="F72" s="114">
        <v>35</v>
      </c>
      <c r="G72" s="114">
        <v>87</v>
      </c>
      <c r="H72" s="114">
        <v>26</v>
      </c>
      <c r="I72" s="140">
        <v>57</v>
      </c>
      <c r="J72" s="115">
        <v>-1</v>
      </c>
      <c r="K72" s="116">
        <v>-1.7543859649122806</v>
      </c>
    </row>
    <row r="73" spans="1:11" ht="14.1" customHeight="1" x14ac:dyDescent="0.2">
      <c r="A73" s="306" t="s">
        <v>309</v>
      </c>
      <c r="B73" s="307" t="s">
        <v>310</v>
      </c>
      <c r="C73" s="308"/>
      <c r="D73" s="113">
        <v>1.1511663132384127</v>
      </c>
      <c r="E73" s="115">
        <v>38</v>
      </c>
      <c r="F73" s="114">
        <v>23</v>
      </c>
      <c r="G73" s="114">
        <v>56</v>
      </c>
      <c r="H73" s="114">
        <v>15</v>
      </c>
      <c r="I73" s="140">
        <v>37</v>
      </c>
      <c r="J73" s="115">
        <v>1</v>
      </c>
      <c r="K73" s="116">
        <v>2.7027027027027026</v>
      </c>
    </row>
    <row r="74" spans="1:11" ht="14.1" customHeight="1" x14ac:dyDescent="0.2">
      <c r="A74" s="306" t="s">
        <v>311</v>
      </c>
      <c r="B74" s="307" t="s">
        <v>312</v>
      </c>
      <c r="C74" s="308"/>
      <c r="D74" s="113">
        <v>0.21205695243865497</v>
      </c>
      <c r="E74" s="115">
        <v>7</v>
      </c>
      <c r="F74" s="114">
        <v>5</v>
      </c>
      <c r="G74" s="114">
        <v>21</v>
      </c>
      <c r="H74" s="114" t="s">
        <v>513</v>
      </c>
      <c r="I74" s="140">
        <v>3</v>
      </c>
      <c r="J74" s="115">
        <v>4</v>
      </c>
      <c r="K74" s="116">
        <v>133.33333333333334</v>
      </c>
    </row>
    <row r="75" spans="1:11" ht="14.1" customHeight="1" x14ac:dyDescent="0.2">
      <c r="A75" s="306" t="s">
        <v>313</v>
      </c>
      <c r="B75" s="307" t="s">
        <v>314</v>
      </c>
      <c r="C75" s="308"/>
      <c r="D75" s="113" t="s">
        <v>513</v>
      </c>
      <c r="E75" s="115" t="s">
        <v>513</v>
      </c>
      <c r="F75" s="114" t="s">
        <v>513</v>
      </c>
      <c r="G75" s="114">
        <v>0</v>
      </c>
      <c r="H75" s="114" t="s">
        <v>513</v>
      </c>
      <c r="I75" s="140" t="s">
        <v>513</v>
      </c>
      <c r="J75" s="115" t="s">
        <v>513</v>
      </c>
      <c r="K75" s="116" t="s">
        <v>513</v>
      </c>
    </row>
    <row r="76" spans="1:11" ht="14.1" customHeight="1" x14ac:dyDescent="0.2">
      <c r="A76" s="306">
        <v>91</v>
      </c>
      <c r="B76" s="307" t="s">
        <v>315</v>
      </c>
      <c r="C76" s="308"/>
      <c r="D76" s="113">
        <v>9.0881551045137843E-2</v>
      </c>
      <c r="E76" s="115">
        <v>3</v>
      </c>
      <c r="F76" s="114" t="s">
        <v>513</v>
      </c>
      <c r="G76" s="114">
        <v>8</v>
      </c>
      <c r="H76" s="114">
        <v>6</v>
      </c>
      <c r="I76" s="140" t="s">
        <v>513</v>
      </c>
      <c r="J76" s="115" t="s">
        <v>513</v>
      </c>
      <c r="K76" s="116" t="s">
        <v>513</v>
      </c>
    </row>
    <row r="77" spans="1:11" ht="14.1" customHeight="1" x14ac:dyDescent="0.2">
      <c r="A77" s="306">
        <v>92</v>
      </c>
      <c r="B77" s="307" t="s">
        <v>316</v>
      </c>
      <c r="C77" s="308"/>
      <c r="D77" s="113">
        <v>1.2420478642835504</v>
      </c>
      <c r="E77" s="115">
        <v>41</v>
      </c>
      <c r="F77" s="114">
        <v>19</v>
      </c>
      <c r="G77" s="114">
        <v>11</v>
      </c>
      <c r="H77" s="114">
        <v>18</v>
      </c>
      <c r="I77" s="140">
        <v>12</v>
      </c>
      <c r="J77" s="115">
        <v>29</v>
      </c>
      <c r="K77" s="116">
        <v>241.66666666666666</v>
      </c>
    </row>
    <row r="78" spans="1:11" ht="14.1" customHeight="1" x14ac:dyDescent="0.2">
      <c r="A78" s="306">
        <v>93</v>
      </c>
      <c r="B78" s="307" t="s">
        <v>317</v>
      </c>
      <c r="C78" s="308"/>
      <c r="D78" s="113">
        <v>0.1514692517418964</v>
      </c>
      <c r="E78" s="115">
        <v>5</v>
      </c>
      <c r="F78" s="114">
        <v>3</v>
      </c>
      <c r="G78" s="114">
        <v>8</v>
      </c>
      <c r="H78" s="114">
        <v>7</v>
      </c>
      <c r="I78" s="140" t="s">
        <v>513</v>
      </c>
      <c r="J78" s="115" t="s">
        <v>513</v>
      </c>
      <c r="K78" s="116" t="s">
        <v>513</v>
      </c>
    </row>
    <row r="79" spans="1:11" ht="14.1" customHeight="1" x14ac:dyDescent="0.2">
      <c r="A79" s="306">
        <v>94</v>
      </c>
      <c r="B79" s="307" t="s">
        <v>318</v>
      </c>
      <c r="C79" s="308"/>
      <c r="D79" s="113">
        <v>0.66646470766434418</v>
      </c>
      <c r="E79" s="115">
        <v>22</v>
      </c>
      <c r="F79" s="114" t="s">
        <v>513</v>
      </c>
      <c r="G79" s="114">
        <v>31</v>
      </c>
      <c r="H79" s="114">
        <v>94</v>
      </c>
      <c r="I79" s="140">
        <v>23</v>
      </c>
      <c r="J79" s="115">
        <v>-1</v>
      </c>
      <c r="K79" s="116">
        <v>-4.3478260869565215</v>
      </c>
    </row>
    <row r="80" spans="1:11" ht="14.1" customHeight="1" x14ac:dyDescent="0.2">
      <c r="A80" s="306" t="s">
        <v>319</v>
      </c>
      <c r="B80" s="307" t="s">
        <v>320</v>
      </c>
      <c r="C80" s="308"/>
      <c r="D80" s="113">
        <v>0</v>
      </c>
      <c r="E80" s="115">
        <v>0</v>
      </c>
      <c r="F80" s="114" t="s">
        <v>513</v>
      </c>
      <c r="G80" s="114">
        <v>0</v>
      </c>
      <c r="H80" s="114">
        <v>0</v>
      </c>
      <c r="I80" s="140" t="s">
        <v>513</v>
      </c>
      <c r="J80" s="115" t="s">
        <v>513</v>
      </c>
      <c r="K80" s="116" t="s">
        <v>513</v>
      </c>
    </row>
    <row r="81" spans="1:11" ht="14.1" customHeight="1" x14ac:dyDescent="0.2">
      <c r="A81" s="310" t="s">
        <v>321</v>
      </c>
      <c r="B81" s="311" t="s">
        <v>333</v>
      </c>
      <c r="C81" s="312"/>
      <c r="D81" s="125">
        <v>0.39382005452893065</v>
      </c>
      <c r="E81" s="143">
        <v>13</v>
      </c>
      <c r="F81" s="144">
        <v>9</v>
      </c>
      <c r="G81" s="144">
        <v>16</v>
      </c>
      <c r="H81" s="144">
        <v>17</v>
      </c>
      <c r="I81" s="145">
        <v>22</v>
      </c>
      <c r="J81" s="143">
        <v>-9</v>
      </c>
      <c r="K81" s="146">
        <v>-40.909090909090907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4080</v>
      </c>
      <c r="E11" s="114">
        <v>3064</v>
      </c>
      <c r="F11" s="114">
        <v>3511</v>
      </c>
      <c r="G11" s="114">
        <v>3045</v>
      </c>
      <c r="H11" s="140">
        <v>4682</v>
      </c>
      <c r="I11" s="115">
        <v>-602</v>
      </c>
      <c r="J11" s="116">
        <v>-12.857753096967109</v>
      </c>
    </row>
    <row r="12" spans="1:15" s="110" customFormat="1" ht="24.95" customHeight="1" x14ac:dyDescent="0.2">
      <c r="A12" s="193" t="s">
        <v>132</v>
      </c>
      <c r="B12" s="194" t="s">
        <v>133</v>
      </c>
      <c r="C12" s="113">
        <v>0.41666666666666669</v>
      </c>
      <c r="D12" s="115">
        <v>17</v>
      </c>
      <c r="E12" s="114">
        <v>28</v>
      </c>
      <c r="F12" s="114">
        <v>36</v>
      </c>
      <c r="G12" s="114">
        <v>20</v>
      </c>
      <c r="H12" s="140">
        <v>28</v>
      </c>
      <c r="I12" s="115">
        <v>-11</v>
      </c>
      <c r="J12" s="116">
        <v>-39.285714285714285</v>
      </c>
    </row>
    <row r="13" spans="1:15" s="110" customFormat="1" ht="24.95" customHeight="1" x14ac:dyDescent="0.2">
      <c r="A13" s="193" t="s">
        <v>134</v>
      </c>
      <c r="B13" s="199" t="s">
        <v>214</v>
      </c>
      <c r="C13" s="113">
        <v>2.8186274509803924</v>
      </c>
      <c r="D13" s="115">
        <v>115</v>
      </c>
      <c r="E13" s="114">
        <v>93</v>
      </c>
      <c r="F13" s="114">
        <v>101</v>
      </c>
      <c r="G13" s="114">
        <v>140</v>
      </c>
      <c r="H13" s="140">
        <v>116</v>
      </c>
      <c r="I13" s="115">
        <v>-1</v>
      </c>
      <c r="J13" s="116">
        <v>-0.86206896551724133</v>
      </c>
    </row>
    <row r="14" spans="1:15" s="287" customFormat="1" ht="24.95" customHeight="1" x14ac:dyDescent="0.2">
      <c r="A14" s="193" t="s">
        <v>215</v>
      </c>
      <c r="B14" s="199" t="s">
        <v>137</v>
      </c>
      <c r="C14" s="113">
        <v>7.2303921568627452</v>
      </c>
      <c r="D14" s="115">
        <v>295</v>
      </c>
      <c r="E14" s="114">
        <v>273</v>
      </c>
      <c r="F14" s="114">
        <v>309</v>
      </c>
      <c r="G14" s="114">
        <v>299</v>
      </c>
      <c r="H14" s="140">
        <v>1212</v>
      </c>
      <c r="I14" s="115">
        <v>-917</v>
      </c>
      <c r="J14" s="116">
        <v>-75.660066006600658</v>
      </c>
      <c r="K14" s="110"/>
      <c r="L14" s="110"/>
      <c r="M14" s="110"/>
      <c r="N14" s="110"/>
      <c r="O14" s="110"/>
    </row>
    <row r="15" spans="1:15" s="110" customFormat="1" ht="24.95" customHeight="1" x14ac:dyDescent="0.2">
      <c r="A15" s="193" t="s">
        <v>216</v>
      </c>
      <c r="B15" s="199" t="s">
        <v>217</v>
      </c>
      <c r="C15" s="113">
        <v>1.1764705882352942</v>
      </c>
      <c r="D15" s="115">
        <v>48</v>
      </c>
      <c r="E15" s="114">
        <v>59</v>
      </c>
      <c r="F15" s="114">
        <v>65</v>
      </c>
      <c r="G15" s="114">
        <v>67</v>
      </c>
      <c r="H15" s="140">
        <v>90</v>
      </c>
      <c r="I15" s="115">
        <v>-42</v>
      </c>
      <c r="J15" s="116">
        <v>-46.666666666666664</v>
      </c>
    </row>
    <row r="16" spans="1:15" s="287" customFormat="1" ht="24.95" customHeight="1" x14ac:dyDescent="0.2">
      <c r="A16" s="193" t="s">
        <v>218</v>
      </c>
      <c r="B16" s="199" t="s">
        <v>141</v>
      </c>
      <c r="C16" s="113">
        <v>4.166666666666667</v>
      </c>
      <c r="D16" s="115">
        <v>170</v>
      </c>
      <c r="E16" s="114">
        <v>149</v>
      </c>
      <c r="F16" s="114">
        <v>179</v>
      </c>
      <c r="G16" s="114">
        <v>158</v>
      </c>
      <c r="H16" s="140">
        <v>1019</v>
      </c>
      <c r="I16" s="115">
        <v>-849</v>
      </c>
      <c r="J16" s="116">
        <v>-83.316977428851814</v>
      </c>
      <c r="K16" s="110"/>
      <c r="L16" s="110"/>
      <c r="M16" s="110"/>
      <c r="N16" s="110"/>
      <c r="O16" s="110"/>
    </row>
    <row r="17" spans="1:15" s="110" customFormat="1" ht="24.95" customHeight="1" x14ac:dyDescent="0.2">
      <c r="A17" s="193" t="s">
        <v>142</v>
      </c>
      <c r="B17" s="199" t="s">
        <v>220</v>
      </c>
      <c r="C17" s="113">
        <v>1.8872549019607843</v>
      </c>
      <c r="D17" s="115">
        <v>77</v>
      </c>
      <c r="E17" s="114">
        <v>65</v>
      </c>
      <c r="F17" s="114">
        <v>65</v>
      </c>
      <c r="G17" s="114">
        <v>74</v>
      </c>
      <c r="H17" s="140">
        <v>103</v>
      </c>
      <c r="I17" s="115">
        <v>-26</v>
      </c>
      <c r="J17" s="116">
        <v>-25.242718446601941</v>
      </c>
    </row>
    <row r="18" spans="1:15" s="287" customFormat="1" ht="24.95" customHeight="1" x14ac:dyDescent="0.2">
      <c r="A18" s="201" t="s">
        <v>144</v>
      </c>
      <c r="B18" s="202" t="s">
        <v>145</v>
      </c>
      <c r="C18" s="113">
        <v>5.6372549019607847</v>
      </c>
      <c r="D18" s="115">
        <v>230</v>
      </c>
      <c r="E18" s="114">
        <v>219</v>
      </c>
      <c r="F18" s="114">
        <v>249</v>
      </c>
      <c r="G18" s="114">
        <v>223</v>
      </c>
      <c r="H18" s="140">
        <v>198</v>
      </c>
      <c r="I18" s="115">
        <v>32</v>
      </c>
      <c r="J18" s="116">
        <v>16.161616161616163</v>
      </c>
      <c r="K18" s="110"/>
      <c r="L18" s="110"/>
      <c r="M18" s="110"/>
      <c r="N18" s="110"/>
      <c r="O18" s="110"/>
    </row>
    <row r="19" spans="1:15" s="110" customFormat="1" ht="24.95" customHeight="1" x14ac:dyDescent="0.2">
      <c r="A19" s="193" t="s">
        <v>146</v>
      </c>
      <c r="B19" s="199" t="s">
        <v>147</v>
      </c>
      <c r="C19" s="113">
        <v>26.568627450980394</v>
      </c>
      <c r="D19" s="115">
        <v>1084</v>
      </c>
      <c r="E19" s="114">
        <v>614</v>
      </c>
      <c r="F19" s="114">
        <v>673</v>
      </c>
      <c r="G19" s="114">
        <v>577</v>
      </c>
      <c r="H19" s="140">
        <v>1049</v>
      </c>
      <c r="I19" s="115">
        <v>35</v>
      </c>
      <c r="J19" s="116">
        <v>3.3365109628217349</v>
      </c>
    </row>
    <row r="20" spans="1:15" s="287" customFormat="1" ht="24.95" customHeight="1" x14ac:dyDescent="0.2">
      <c r="A20" s="193" t="s">
        <v>148</v>
      </c>
      <c r="B20" s="199" t="s">
        <v>149</v>
      </c>
      <c r="C20" s="113">
        <v>17.573529411764707</v>
      </c>
      <c r="D20" s="115">
        <v>717</v>
      </c>
      <c r="E20" s="114">
        <v>389</v>
      </c>
      <c r="F20" s="114">
        <v>474</v>
      </c>
      <c r="G20" s="114">
        <v>396</v>
      </c>
      <c r="H20" s="140">
        <v>414</v>
      </c>
      <c r="I20" s="115">
        <v>303</v>
      </c>
      <c r="J20" s="116">
        <v>73.188405797101453</v>
      </c>
      <c r="K20" s="110"/>
      <c r="L20" s="110"/>
      <c r="M20" s="110"/>
      <c r="N20" s="110"/>
      <c r="O20" s="110"/>
    </row>
    <row r="21" spans="1:15" s="110" customFormat="1" ht="24.95" customHeight="1" x14ac:dyDescent="0.2">
      <c r="A21" s="201" t="s">
        <v>150</v>
      </c>
      <c r="B21" s="202" t="s">
        <v>151</v>
      </c>
      <c r="C21" s="113">
        <v>5.5637254901960782</v>
      </c>
      <c r="D21" s="115">
        <v>227</v>
      </c>
      <c r="E21" s="114">
        <v>196</v>
      </c>
      <c r="F21" s="114">
        <v>203</v>
      </c>
      <c r="G21" s="114">
        <v>171</v>
      </c>
      <c r="H21" s="140">
        <v>199</v>
      </c>
      <c r="I21" s="115">
        <v>28</v>
      </c>
      <c r="J21" s="116">
        <v>14.07035175879397</v>
      </c>
    </row>
    <row r="22" spans="1:15" s="110" customFormat="1" ht="24.95" customHeight="1" x14ac:dyDescent="0.2">
      <c r="A22" s="201" t="s">
        <v>152</v>
      </c>
      <c r="B22" s="199" t="s">
        <v>153</v>
      </c>
      <c r="C22" s="113">
        <v>0.56372549019607843</v>
      </c>
      <c r="D22" s="115">
        <v>23</v>
      </c>
      <c r="E22" s="114">
        <v>22</v>
      </c>
      <c r="F22" s="114">
        <v>26</v>
      </c>
      <c r="G22" s="114">
        <v>43</v>
      </c>
      <c r="H22" s="140">
        <v>43</v>
      </c>
      <c r="I22" s="115">
        <v>-20</v>
      </c>
      <c r="J22" s="116">
        <v>-46.511627906976742</v>
      </c>
    </row>
    <row r="23" spans="1:15" s="110" customFormat="1" ht="24.95" customHeight="1" x14ac:dyDescent="0.2">
      <c r="A23" s="193" t="s">
        <v>154</v>
      </c>
      <c r="B23" s="199" t="s">
        <v>155</v>
      </c>
      <c r="C23" s="113">
        <v>1.446078431372549</v>
      </c>
      <c r="D23" s="115">
        <v>59</v>
      </c>
      <c r="E23" s="114">
        <v>29</v>
      </c>
      <c r="F23" s="114">
        <v>30</v>
      </c>
      <c r="G23" s="114">
        <v>33</v>
      </c>
      <c r="H23" s="140">
        <v>51</v>
      </c>
      <c r="I23" s="115">
        <v>8</v>
      </c>
      <c r="J23" s="116">
        <v>15.686274509803921</v>
      </c>
    </row>
    <row r="24" spans="1:15" s="110" customFormat="1" ht="24.95" customHeight="1" x14ac:dyDescent="0.2">
      <c r="A24" s="193" t="s">
        <v>156</v>
      </c>
      <c r="B24" s="199" t="s">
        <v>221</v>
      </c>
      <c r="C24" s="113">
        <v>2.5</v>
      </c>
      <c r="D24" s="115">
        <v>102</v>
      </c>
      <c r="E24" s="114">
        <v>84</v>
      </c>
      <c r="F24" s="114">
        <v>122</v>
      </c>
      <c r="G24" s="114">
        <v>105</v>
      </c>
      <c r="H24" s="140">
        <v>147</v>
      </c>
      <c r="I24" s="115">
        <v>-45</v>
      </c>
      <c r="J24" s="116">
        <v>-30.612244897959183</v>
      </c>
    </row>
    <row r="25" spans="1:15" s="110" customFormat="1" ht="24.95" customHeight="1" x14ac:dyDescent="0.2">
      <c r="A25" s="193" t="s">
        <v>222</v>
      </c>
      <c r="B25" s="204" t="s">
        <v>159</v>
      </c>
      <c r="C25" s="113">
        <v>3.2598039215686274</v>
      </c>
      <c r="D25" s="115">
        <v>133</v>
      </c>
      <c r="E25" s="114">
        <v>116</v>
      </c>
      <c r="F25" s="114">
        <v>77</v>
      </c>
      <c r="G25" s="114">
        <v>133</v>
      </c>
      <c r="H25" s="140">
        <v>115</v>
      </c>
      <c r="I25" s="115">
        <v>18</v>
      </c>
      <c r="J25" s="116">
        <v>15.652173913043478</v>
      </c>
    </row>
    <row r="26" spans="1:15" s="110" customFormat="1" ht="24.95" customHeight="1" x14ac:dyDescent="0.2">
      <c r="A26" s="201">
        <v>782.78300000000002</v>
      </c>
      <c r="B26" s="203" t="s">
        <v>160</v>
      </c>
      <c r="C26" s="113">
        <v>8.0392156862745097</v>
      </c>
      <c r="D26" s="115">
        <v>328</v>
      </c>
      <c r="E26" s="114">
        <v>377</v>
      </c>
      <c r="F26" s="114">
        <v>311</v>
      </c>
      <c r="G26" s="114">
        <v>275</v>
      </c>
      <c r="H26" s="140">
        <v>386</v>
      </c>
      <c r="I26" s="115">
        <v>-58</v>
      </c>
      <c r="J26" s="116">
        <v>-15.025906735751295</v>
      </c>
    </row>
    <row r="27" spans="1:15" s="110" customFormat="1" ht="24.95" customHeight="1" x14ac:dyDescent="0.2">
      <c r="A27" s="193" t="s">
        <v>161</v>
      </c>
      <c r="B27" s="199" t="s">
        <v>162</v>
      </c>
      <c r="C27" s="113">
        <v>1.4950980392156863</v>
      </c>
      <c r="D27" s="115">
        <v>61</v>
      </c>
      <c r="E27" s="114">
        <v>58</v>
      </c>
      <c r="F27" s="114">
        <v>87</v>
      </c>
      <c r="G27" s="114">
        <v>77</v>
      </c>
      <c r="H27" s="140">
        <v>64</v>
      </c>
      <c r="I27" s="115">
        <v>-3</v>
      </c>
      <c r="J27" s="116">
        <v>-4.6875</v>
      </c>
    </row>
    <row r="28" spans="1:15" s="110" customFormat="1" ht="24.95" customHeight="1" x14ac:dyDescent="0.2">
      <c r="A28" s="193" t="s">
        <v>163</v>
      </c>
      <c r="B28" s="199" t="s">
        <v>164</v>
      </c>
      <c r="C28" s="113">
        <v>1.8137254901960784</v>
      </c>
      <c r="D28" s="115">
        <v>74</v>
      </c>
      <c r="E28" s="114">
        <v>51</v>
      </c>
      <c r="F28" s="114">
        <v>115</v>
      </c>
      <c r="G28" s="114">
        <v>96</v>
      </c>
      <c r="H28" s="140">
        <v>63</v>
      </c>
      <c r="I28" s="115">
        <v>11</v>
      </c>
      <c r="J28" s="116">
        <v>17.460317460317459</v>
      </c>
    </row>
    <row r="29" spans="1:15" s="110" customFormat="1" ht="24.95" customHeight="1" x14ac:dyDescent="0.2">
      <c r="A29" s="193">
        <v>86</v>
      </c>
      <c r="B29" s="199" t="s">
        <v>165</v>
      </c>
      <c r="C29" s="113">
        <v>5.3921568627450984</v>
      </c>
      <c r="D29" s="115">
        <v>220</v>
      </c>
      <c r="E29" s="114">
        <v>202</v>
      </c>
      <c r="F29" s="114">
        <v>232</v>
      </c>
      <c r="G29" s="114">
        <v>213</v>
      </c>
      <c r="H29" s="140">
        <v>259</v>
      </c>
      <c r="I29" s="115">
        <v>-39</v>
      </c>
      <c r="J29" s="116">
        <v>-15.057915057915057</v>
      </c>
    </row>
    <row r="30" spans="1:15" s="110" customFormat="1" ht="24.95" customHeight="1" x14ac:dyDescent="0.2">
      <c r="A30" s="193">
        <v>87.88</v>
      </c>
      <c r="B30" s="204" t="s">
        <v>166</v>
      </c>
      <c r="C30" s="113">
        <v>6.4950980392156863</v>
      </c>
      <c r="D30" s="115">
        <v>265</v>
      </c>
      <c r="E30" s="114">
        <v>177</v>
      </c>
      <c r="F30" s="114">
        <v>204</v>
      </c>
      <c r="G30" s="114">
        <v>152</v>
      </c>
      <c r="H30" s="140">
        <v>199</v>
      </c>
      <c r="I30" s="115">
        <v>66</v>
      </c>
      <c r="J30" s="116">
        <v>33.165829145728644</v>
      </c>
    </row>
    <row r="31" spans="1:15" s="110" customFormat="1" ht="24.95" customHeight="1" x14ac:dyDescent="0.2">
      <c r="A31" s="193" t="s">
        <v>167</v>
      </c>
      <c r="B31" s="199" t="s">
        <v>168</v>
      </c>
      <c r="C31" s="113">
        <v>3.1862745098039214</v>
      </c>
      <c r="D31" s="115">
        <v>130</v>
      </c>
      <c r="E31" s="114">
        <v>136</v>
      </c>
      <c r="F31" s="114">
        <v>262</v>
      </c>
      <c r="G31" s="114">
        <v>92</v>
      </c>
      <c r="H31" s="140">
        <v>139</v>
      </c>
      <c r="I31" s="115">
        <v>-9</v>
      </c>
      <c r="J31" s="116">
        <v>-6.4748201438848918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0.41666666666666669</v>
      </c>
      <c r="D34" s="115">
        <v>17</v>
      </c>
      <c r="E34" s="114">
        <v>28</v>
      </c>
      <c r="F34" s="114">
        <v>36</v>
      </c>
      <c r="G34" s="114">
        <v>20</v>
      </c>
      <c r="H34" s="140">
        <v>28</v>
      </c>
      <c r="I34" s="115">
        <v>-11</v>
      </c>
      <c r="J34" s="116">
        <v>-39.285714285714285</v>
      </c>
    </row>
    <row r="35" spans="1:10" s="110" customFormat="1" ht="24.95" customHeight="1" x14ac:dyDescent="0.2">
      <c r="A35" s="292" t="s">
        <v>171</v>
      </c>
      <c r="B35" s="293" t="s">
        <v>172</v>
      </c>
      <c r="C35" s="113">
        <v>15.686274509803921</v>
      </c>
      <c r="D35" s="115">
        <v>640</v>
      </c>
      <c r="E35" s="114">
        <v>585</v>
      </c>
      <c r="F35" s="114">
        <v>659</v>
      </c>
      <c r="G35" s="114">
        <v>662</v>
      </c>
      <c r="H35" s="140">
        <v>1526</v>
      </c>
      <c r="I35" s="115">
        <v>-886</v>
      </c>
      <c r="J35" s="116">
        <v>-58.06028833551769</v>
      </c>
    </row>
    <row r="36" spans="1:10" s="110" customFormat="1" ht="24.95" customHeight="1" x14ac:dyDescent="0.2">
      <c r="A36" s="294" t="s">
        <v>173</v>
      </c>
      <c r="B36" s="295" t="s">
        <v>174</v>
      </c>
      <c r="C36" s="125">
        <v>83.897058823529406</v>
      </c>
      <c r="D36" s="143">
        <v>3423</v>
      </c>
      <c r="E36" s="144">
        <v>2451</v>
      </c>
      <c r="F36" s="144">
        <v>2816</v>
      </c>
      <c r="G36" s="144">
        <v>2363</v>
      </c>
      <c r="H36" s="145">
        <v>3128</v>
      </c>
      <c r="I36" s="143">
        <v>295</v>
      </c>
      <c r="J36" s="146">
        <v>9.4309462915601028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4080</v>
      </c>
      <c r="F11" s="264">
        <v>3064</v>
      </c>
      <c r="G11" s="264">
        <v>3511</v>
      </c>
      <c r="H11" s="264">
        <v>3045</v>
      </c>
      <c r="I11" s="265">
        <v>4682</v>
      </c>
      <c r="J11" s="263">
        <v>-602</v>
      </c>
      <c r="K11" s="266">
        <v>-12.857753096967109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35.882352941176471</v>
      </c>
      <c r="E13" s="115">
        <v>1464</v>
      </c>
      <c r="F13" s="114">
        <v>1007</v>
      </c>
      <c r="G13" s="114">
        <v>1045</v>
      </c>
      <c r="H13" s="114">
        <v>821</v>
      </c>
      <c r="I13" s="140">
        <v>1388</v>
      </c>
      <c r="J13" s="115">
        <v>76</v>
      </c>
      <c r="K13" s="116">
        <v>5.4755043227665707</v>
      </c>
    </row>
    <row r="14" spans="1:17" ht="15.95" customHeight="1" x14ac:dyDescent="0.2">
      <c r="A14" s="306" t="s">
        <v>230</v>
      </c>
      <c r="B14" s="307"/>
      <c r="C14" s="308"/>
      <c r="D14" s="113">
        <v>53.161764705882355</v>
      </c>
      <c r="E14" s="115">
        <v>2169</v>
      </c>
      <c r="F14" s="114">
        <v>1688</v>
      </c>
      <c r="G14" s="114">
        <v>1899</v>
      </c>
      <c r="H14" s="114">
        <v>1768</v>
      </c>
      <c r="I14" s="140">
        <v>2355</v>
      </c>
      <c r="J14" s="115">
        <v>-186</v>
      </c>
      <c r="K14" s="116">
        <v>-7.8980891719745223</v>
      </c>
    </row>
    <row r="15" spans="1:17" ht="15.95" customHeight="1" x14ac:dyDescent="0.2">
      <c r="A15" s="306" t="s">
        <v>231</v>
      </c>
      <c r="B15" s="307"/>
      <c r="C15" s="308"/>
      <c r="D15" s="113">
        <v>4.2647058823529411</v>
      </c>
      <c r="E15" s="115">
        <v>174</v>
      </c>
      <c r="F15" s="114">
        <v>158</v>
      </c>
      <c r="G15" s="114">
        <v>176</v>
      </c>
      <c r="H15" s="114">
        <v>174</v>
      </c>
      <c r="I15" s="140">
        <v>521</v>
      </c>
      <c r="J15" s="115">
        <v>-347</v>
      </c>
      <c r="K15" s="116">
        <v>-66.602687140115165</v>
      </c>
    </row>
    <row r="16" spans="1:17" ht="15.95" customHeight="1" x14ac:dyDescent="0.2">
      <c r="A16" s="306" t="s">
        <v>232</v>
      </c>
      <c r="B16" s="307"/>
      <c r="C16" s="308"/>
      <c r="D16" s="113">
        <v>6.3480392156862742</v>
      </c>
      <c r="E16" s="115">
        <v>259</v>
      </c>
      <c r="F16" s="114">
        <v>200</v>
      </c>
      <c r="G16" s="114">
        <v>379</v>
      </c>
      <c r="H16" s="114">
        <v>264</v>
      </c>
      <c r="I16" s="140">
        <v>401</v>
      </c>
      <c r="J16" s="115">
        <v>-142</v>
      </c>
      <c r="K16" s="116">
        <v>-35.411471321695764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0.49019607843137253</v>
      </c>
      <c r="E18" s="115">
        <v>20</v>
      </c>
      <c r="F18" s="114">
        <v>37</v>
      </c>
      <c r="G18" s="114">
        <v>39</v>
      </c>
      <c r="H18" s="114">
        <v>21</v>
      </c>
      <c r="I18" s="140">
        <v>31</v>
      </c>
      <c r="J18" s="115">
        <v>-11</v>
      </c>
      <c r="K18" s="116">
        <v>-35.483870967741936</v>
      </c>
    </row>
    <row r="19" spans="1:11" ht="14.1" customHeight="1" x14ac:dyDescent="0.2">
      <c r="A19" s="306" t="s">
        <v>235</v>
      </c>
      <c r="B19" s="307" t="s">
        <v>236</v>
      </c>
      <c r="C19" s="308"/>
      <c r="D19" s="113">
        <v>0.34313725490196079</v>
      </c>
      <c r="E19" s="115">
        <v>14</v>
      </c>
      <c r="F19" s="114">
        <v>22</v>
      </c>
      <c r="G19" s="114">
        <v>30</v>
      </c>
      <c r="H19" s="114">
        <v>15</v>
      </c>
      <c r="I19" s="140">
        <v>22</v>
      </c>
      <c r="J19" s="115">
        <v>-8</v>
      </c>
      <c r="K19" s="116">
        <v>-36.363636363636367</v>
      </c>
    </row>
    <row r="20" spans="1:11" ht="14.1" customHeight="1" x14ac:dyDescent="0.2">
      <c r="A20" s="306">
        <v>12</v>
      </c>
      <c r="B20" s="307" t="s">
        <v>237</v>
      </c>
      <c r="C20" s="308"/>
      <c r="D20" s="113">
        <v>0.34313725490196079</v>
      </c>
      <c r="E20" s="115">
        <v>14</v>
      </c>
      <c r="F20" s="114">
        <v>22</v>
      </c>
      <c r="G20" s="114">
        <v>21</v>
      </c>
      <c r="H20" s="114">
        <v>8</v>
      </c>
      <c r="I20" s="140">
        <v>14</v>
      </c>
      <c r="J20" s="115">
        <v>0</v>
      </c>
      <c r="K20" s="116">
        <v>0</v>
      </c>
    </row>
    <row r="21" spans="1:11" ht="14.1" customHeight="1" x14ac:dyDescent="0.2">
      <c r="A21" s="306">
        <v>21</v>
      </c>
      <c r="B21" s="307" t="s">
        <v>238</v>
      </c>
      <c r="C21" s="308"/>
      <c r="D21" s="113">
        <v>0.68627450980392157</v>
      </c>
      <c r="E21" s="115">
        <v>28</v>
      </c>
      <c r="F21" s="114">
        <v>38</v>
      </c>
      <c r="G21" s="114">
        <v>38</v>
      </c>
      <c r="H21" s="114">
        <v>72</v>
      </c>
      <c r="I21" s="140">
        <v>31</v>
      </c>
      <c r="J21" s="115">
        <v>-3</v>
      </c>
      <c r="K21" s="116">
        <v>-9.67741935483871</v>
      </c>
    </row>
    <row r="22" spans="1:11" ht="14.1" customHeight="1" x14ac:dyDescent="0.2">
      <c r="A22" s="306">
        <v>22</v>
      </c>
      <c r="B22" s="307" t="s">
        <v>239</v>
      </c>
      <c r="C22" s="308"/>
      <c r="D22" s="113">
        <v>1.0784313725490196</v>
      </c>
      <c r="E22" s="115">
        <v>44</v>
      </c>
      <c r="F22" s="114">
        <v>57</v>
      </c>
      <c r="G22" s="114">
        <v>63</v>
      </c>
      <c r="H22" s="114">
        <v>46</v>
      </c>
      <c r="I22" s="140">
        <v>38</v>
      </c>
      <c r="J22" s="115">
        <v>6</v>
      </c>
      <c r="K22" s="116">
        <v>15.789473684210526</v>
      </c>
    </row>
    <row r="23" spans="1:11" ht="14.1" customHeight="1" x14ac:dyDescent="0.2">
      <c r="A23" s="306">
        <v>23</v>
      </c>
      <c r="B23" s="307" t="s">
        <v>240</v>
      </c>
      <c r="C23" s="308"/>
      <c r="D23" s="113">
        <v>0.19607843137254902</v>
      </c>
      <c r="E23" s="115">
        <v>8</v>
      </c>
      <c r="F23" s="114">
        <v>4</v>
      </c>
      <c r="G23" s="114">
        <v>11</v>
      </c>
      <c r="H23" s="114">
        <v>11</v>
      </c>
      <c r="I23" s="140" t="s">
        <v>513</v>
      </c>
      <c r="J23" s="115" t="s">
        <v>513</v>
      </c>
      <c r="K23" s="116" t="s">
        <v>513</v>
      </c>
    </row>
    <row r="24" spans="1:11" ht="14.1" customHeight="1" x14ac:dyDescent="0.2">
      <c r="A24" s="306">
        <v>24</v>
      </c>
      <c r="B24" s="307" t="s">
        <v>241</v>
      </c>
      <c r="C24" s="308"/>
      <c r="D24" s="113">
        <v>2.0098039215686274</v>
      </c>
      <c r="E24" s="115">
        <v>82</v>
      </c>
      <c r="F24" s="114">
        <v>100</v>
      </c>
      <c r="G24" s="114">
        <v>73</v>
      </c>
      <c r="H24" s="114">
        <v>59</v>
      </c>
      <c r="I24" s="140">
        <v>86</v>
      </c>
      <c r="J24" s="115">
        <v>-4</v>
      </c>
      <c r="K24" s="116">
        <v>-4.6511627906976747</v>
      </c>
    </row>
    <row r="25" spans="1:11" ht="14.1" customHeight="1" x14ac:dyDescent="0.2">
      <c r="A25" s="306">
        <v>25</v>
      </c>
      <c r="B25" s="307" t="s">
        <v>242</v>
      </c>
      <c r="C25" s="308"/>
      <c r="D25" s="113">
        <v>4.6813725490196081</v>
      </c>
      <c r="E25" s="115">
        <v>191</v>
      </c>
      <c r="F25" s="114">
        <v>132</v>
      </c>
      <c r="G25" s="114">
        <v>125</v>
      </c>
      <c r="H25" s="114">
        <v>128</v>
      </c>
      <c r="I25" s="140">
        <v>446</v>
      </c>
      <c r="J25" s="115">
        <v>-255</v>
      </c>
      <c r="K25" s="116">
        <v>-57.174887892376681</v>
      </c>
    </row>
    <row r="26" spans="1:11" ht="14.1" customHeight="1" x14ac:dyDescent="0.2">
      <c r="A26" s="306">
        <v>26</v>
      </c>
      <c r="B26" s="307" t="s">
        <v>243</v>
      </c>
      <c r="C26" s="308"/>
      <c r="D26" s="113">
        <v>2.4264705882352939</v>
      </c>
      <c r="E26" s="115">
        <v>99</v>
      </c>
      <c r="F26" s="114">
        <v>53</v>
      </c>
      <c r="G26" s="114">
        <v>59</v>
      </c>
      <c r="H26" s="114">
        <v>59</v>
      </c>
      <c r="I26" s="140">
        <v>121</v>
      </c>
      <c r="J26" s="115">
        <v>-22</v>
      </c>
      <c r="K26" s="116">
        <v>-18.181818181818183</v>
      </c>
    </row>
    <row r="27" spans="1:11" ht="14.1" customHeight="1" x14ac:dyDescent="0.2">
      <c r="A27" s="306">
        <v>27</v>
      </c>
      <c r="B27" s="307" t="s">
        <v>244</v>
      </c>
      <c r="C27" s="308"/>
      <c r="D27" s="113">
        <v>0.71078431372549022</v>
      </c>
      <c r="E27" s="115">
        <v>29</v>
      </c>
      <c r="F27" s="114">
        <v>26</v>
      </c>
      <c r="G27" s="114">
        <v>32</v>
      </c>
      <c r="H27" s="114">
        <v>36</v>
      </c>
      <c r="I27" s="140">
        <v>336</v>
      </c>
      <c r="J27" s="115">
        <v>-307</v>
      </c>
      <c r="K27" s="116">
        <v>-91.36904761904762</v>
      </c>
    </row>
    <row r="28" spans="1:11" ht="14.1" customHeight="1" x14ac:dyDescent="0.2">
      <c r="A28" s="306">
        <v>28</v>
      </c>
      <c r="B28" s="307" t="s">
        <v>245</v>
      </c>
      <c r="C28" s="308"/>
      <c r="D28" s="113">
        <v>0.14705882352941177</v>
      </c>
      <c r="E28" s="115">
        <v>6</v>
      </c>
      <c r="F28" s="114">
        <v>4</v>
      </c>
      <c r="G28" s="114">
        <v>15</v>
      </c>
      <c r="H28" s="114">
        <v>6</v>
      </c>
      <c r="I28" s="140">
        <v>6</v>
      </c>
      <c r="J28" s="115">
        <v>0</v>
      </c>
      <c r="K28" s="116">
        <v>0</v>
      </c>
    </row>
    <row r="29" spans="1:11" ht="14.1" customHeight="1" x14ac:dyDescent="0.2">
      <c r="A29" s="306">
        <v>29</v>
      </c>
      <c r="B29" s="307" t="s">
        <v>246</v>
      </c>
      <c r="C29" s="308"/>
      <c r="D29" s="113">
        <v>3.0147058823529411</v>
      </c>
      <c r="E29" s="115">
        <v>123</v>
      </c>
      <c r="F29" s="114">
        <v>110</v>
      </c>
      <c r="G29" s="114">
        <v>115</v>
      </c>
      <c r="H29" s="114">
        <v>117</v>
      </c>
      <c r="I29" s="140">
        <v>138</v>
      </c>
      <c r="J29" s="115">
        <v>-15</v>
      </c>
      <c r="K29" s="116">
        <v>-10.869565217391305</v>
      </c>
    </row>
    <row r="30" spans="1:11" ht="14.1" customHeight="1" x14ac:dyDescent="0.2">
      <c r="A30" s="306" t="s">
        <v>247</v>
      </c>
      <c r="B30" s="307" t="s">
        <v>248</v>
      </c>
      <c r="C30" s="308"/>
      <c r="D30" s="113">
        <v>0.61274509803921573</v>
      </c>
      <c r="E30" s="115">
        <v>25</v>
      </c>
      <c r="F30" s="114" t="s">
        <v>513</v>
      </c>
      <c r="G30" s="114">
        <v>27</v>
      </c>
      <c r="H30" s="114">
        <v>13</v>
      </c>
      <c r="I30" s="140">
        <v>40</v>
      </c>
      <c r="J30" s="115">
        <v>-15</v>
      </c>
      <c r="K30" s="116">
        <v>-37.5</v>
      </c>
    </row>
    <row r="31" spans="1:11" ht="14.1" customHeight="1" x14ac:dyDescent="0.2">
      <c r="A31" s="306" t="s">
        <v>249</v>
      </c>
      <c r="B31" s="307" t="s">
        <v>250</v>
      </c>
      <c r="C31" s="308"/>
      <c r="D31" s="113">
        <v>2.4019607843137254</v>
      </c>
      <c r="E31" s="115">
        <v>98</v>
      </c>
      <c r="F31" s="114">
        <v>80</v>
      </c>
      <c r="G31" s="114">
        <v>88</v>
      </c>
      <c r="H31" s="114">
        <v>104</v>
      </c>
      <c r="I31" s="140">
        <v>98</v>
      </c>
      <c r="J31" s="115">
        <v>0</v>
      </c>
      <c r="K31" s="116">
        <v>0</v>
      </c>
    </row>
    <row r="32" spans="1:11" ht="14.1" customHeight="1" x14ac:dyDescent="0.2">
      <c r="A32" s="306">
        <v>31</v>
      </c>
      <c r="B32" s="307" t="s">
        <v>251</v>
      </c>
      <c r="C32" s="308"/>
      <c r="D32" s="113">
        <v>0.63725490196078427</v>
      </c>
      <c r="E32" s="115">
        <v>26</v>
      </c>
      <c r="F32" s="114">
        <v>15</v>
      </c>
      <c r="G32" s="114">
        <v>30</v>
      </c>
      <c r="H32" s="114">
        <v>26</v>
      </c>
      <c r="I32" s="140">
        <v>17</v>
      </c>
      <c r="J32" s="115">
        <v>9</v>
      </c>
      <c r="K32" s="116">
        <v>52.941176470588232</v>
      </c>
    </row>
    <row r="33" spans="1:11" ht="14.1" customHeight="1" x14ac:dyDescent="0.2">
      <c r="A33" s="306">
        <v>32</v>
      </c>
      <c r="B33" s="307" t="s">
        <v>252</v>
      </c>
      <c r="C33" s="308"/>
      <c r="D33" s="113">
        <v>1.8872549019607843</v>
      </c>
      <c r="E33" s="115">
        <v>77</v>
      </c>
      <c r="F33" s="114">
        <v>106</v>
      </c>
      <c r="G33" s="114">
        <v>131</v>
      </c>
      <c r="H33" s="114">
        <v>107</v>
      </c>
      <c r="I33" s="140">
        <v>74</v>
      </c>
      <c r="J33" s="115">
        <v>3</v>
      </c>
      <c r="K33" s="116">
        <v>4.0540540540540544</v>
      </c>
    </row>
    <row r="34" spans="1:11" ht="14.1" customHeight="1" x14ac:dyDescent="0.2">
      <c r="A34" s="306">
        <v>33</v>
      </c>
      <c r="B34" s="307" t="s">
        <v>253</v>
      </c>
      <c r="C34" s="308"/>
      <c r="D34" s="113">
        <v>1.25</v>
      </c>
      <c r="E34" s="115">
        <v>51</v>
      </c>
      <c r="F34" s="114">
        <v>71</v>
      </c>
      <c r="G34" s="114">
        <v>35</v>
      </c>
      <c r="H34" s="114">
        <v>36</v>
      </c>
      <c r="I34" s="140">
        <v>46</v>
      </c>
      <c r="J34" s="115">
        <v>5</v>
      </c>
      <c r="K34" s="116">
        <v>10.869565217391305</v>
      </c>
    </row>
    <row r="35" spans="1:11" ht="14.1" customHeight="1" x14ac:dyDescent="0.2">
      <c r="A35" s="306">
        <v>34</v>
      </c>
      <c r="B35" s="307" t="s">
        <v>254</v>
      </c>
      <c r="C35" s="308"/>
      <c r="D35" s="113">
        <v>1.4950980392156863</v>
      </c>
      <c r="E35" s="115">
        <v>61</v>
      </c>
      <c r="F35" s="114">
        <v>34</v>
      </c>
      <c r="G35" s="114">
        <v>52</v>
      </c>
      <c r="H35" s="114">
        <v>55</v>
      </c>
      <c r="I35" s="140">
        <v>62</v>
      </c>
      <c r="J35" s="115">
        <v>-1</v>
      </c>
      <c r="K35" s="116">
        <v>-1.6129032258064515</v>
      </c>
    </row>
    <row r="36" spans="1:11" ht="14.1" customHeight="1" x14ac:dyDescent="0.2">
      <c r="A36" s="306">
        <v>41</v>
      </c>
      <c r="B36" s="307" t="s">
        <v>255</v>
      </c>
      <c r="C36" s="308"/>
      <c r="D36" s="113">
        <v>0.46568627450980393</v>
      </c>
      <c r="E36" s="115">
        <v>19</v>
      </c>
      <c r="F36" s="114">
        <v>16</v>
      </c>
      <c r="G36" s="114">
        <v>17</v>
      </c>
      <c r="H36" s="114">
        <v>18</v>
      </c>
      <c r="I36" s="140">
        <v>29</v>
      </c>
      <c r="J36" s="115">
        <v>-10</v>
      </c>
      <c r="K36" s="116">
        <v>-34.482758620689658</v>
      </c>
    </row>
    <row r="37" spans="1:11" ht="14.1" customHeight="1" x14ac:dyDescent="0.2">
      <c r="A37" s="306">
        <v>42</v>
      </c>
      <c r="B37" s="307" t="s">
        <v>256</v>
      </c>
      <c r="C37" s="308"/>
      <c r="D37" s="113" t="s">
        <v>513</v>
      </c>
      <c r="E37" s="115" t="s">
        <v>513</v>
      </c>
      <c r="F37" s="114" t="s">
        <v>513</v>
      </c>
      <c r="G37" s="114">
        <v>8</v>
      </c>
      <c r="H37" s="114" t="s">
        <v>513</v>
      </c>
      <c r="I37" s="140">
        <v>7</v>
      </c>
      <c r="J37" s="115" t="s">
        <v>513</v>
      </c>
      <c r="K37" s="116" t="s">
        <v>513</v>
      </c>
    </row>
    <row r="38" spans="1:11" ht="14.1" customHeight="1" x14ac:dyDescent="0.2">
      <c r="A38" s="306">
        <v>43</v>
      </c>
      <c r="B38" s="307" t="s">
        <v>257</v>
      </c>
      <c r="C38" s="308"/>
      <c r="D38" s="113">
        <v>0.44117647058823528</v>
      </c>
      <c r="E38" s="115">
        <v>18</v>
      </c>
      <c r="F38" s="114">
        <v>14</v>
      </c>
      <c r="G38" s="114">
        <v>25</v>
      </c>
      <c r="H38" s="114">
        <v>41</v>
      </c>
      <c r="I38" s="140">
        <v>42</v>
      </c>
      <c r="J38" s="115">
        <v>-24</v>
      </c>
      <c r="K38" s="116">
        <v>-57.142857142857146</v>
      </c>
    </row>
    <row r="39" spans="1:11" ht="14.1" customHeight="1" x14ac:dyDescent="0.2">
      <c r="A39" s="306">
        <v>51</v>
      </c>
      <c r="B39" s="307" t="s">
        <v>258</v>
      </c>
      <c r="C39" s="308"/>
      <c r="D39" s="113">
        <v>30.735294117647058</v>
      </c>
      <c r="E39" s="115">
        <v>1254</v>
      </c>
      <c r="F39" s="114">
        <v>671</v>
      </c>
      <c r="G39" s="114">
        <v>685</v>
      </c>
      <c r="H39" s="114">
        <v>536</v>
      </c>
      <c r="I39" s="140">
        <v>1121</v>
      </c>
      <c r="J39" s="115">
        <v>133</v>
      </c>
      <c r="K39" s="116">
        <v>11.864406779661017</v>
      </c>
    </row>
    <row r="40" spans="1:11" ht="14.1" customHeight="1" x14ac:dyDescent="0.2">
      <c r="A40" s="306" t="s">
        <v>259</v>
      </c>
      <c r="B40" s="307" t="s">
        <v>260</v>
      </c>
      <c r="C40" s="308"/>
      <c r="D40" s="113">
        <v>29.705882352941178</v>
      </c>
      <c r="E40" s="115">
        <v>1212</v>
      </c>
      <c r="F40" s="114">
        <v>628</v>
      </c>
      <c r="G40" s="114">
        <v>637</v>
      </c>
      <c r="H40" s="114">
        <v>488</v>
      </c>
      <c r="I40" s="140">
        <v>1038</v>
      </c>
      <c r="J40" s="115">
        <v>174</v>
      </c>
      <c r="K40" s="116">
        <v>16.76300578034682</v>
      </c>
    </row>
    <row r="41" spans="1:11" ht="14.1" customHeight="1" x14ac:dyDescent="0.2">
      <c r="A41" s="306"/>
      <c r="B41" s="307" t="s">
        <v>261</v>
      </c>
      <c r="C41" s="308"/>
      <c r="D41" s="113">
        <v>26.078431372549019</v>
      </c>
      <c r="E41" s="115">
        <v>1064</v>
      </c>
      <c r="F41" s="114">
        <v>546</v>
      </c>
      <c r="G41" s="114">
        <v>515</v>
      </c>
      <c r="H41" s="114">
        <v>430</v>
      </c>
      <c r="I41" s="140">
        <v>965</v>
      </c>
      <c r="J41" s="115">
        <v>99</v>
      </c>
      <c r="K41" s="116">
        <v>10.259067357512953</v>
      </c>
    </row>
    <row r="42" spans="1:11" ht="14.1" customHeight="1" x14ac:dyDescent="0.2">
      <c r="A42" s="306">
        <v>52</v>
      </c>
      <c r="B42" s="307" t="s">
        <v>262</v>
      </c>
      <c r="C42" s="308"/>
      <c r="D42" s="113">
        <v>8.5294117647058822</v>
      </c>
      <c r="E42" s="115">
        <v>348</v>
      </c>
      <c r="F42" s="114">
        <v>261</v>
      </c>
      <c r="G42" s="114">
        <v>307</v>
      </c>
      <c r="H42" s="114">
        <v>268</v>
      </c>
      <c r="I42" s="140">
        <v>328</v>
      </c>
      <c r="J42" s="115">
        <v>20</v>
      </c>
      <c r="K42" s="116">
        <v>6.0975609756097562</v>
      </c>
    </row>
    <row r="43" spans="1:11" ht="14.1" customHeight="1" x14ac:dyDescent="0.2">
      <c r="A43" s="306" t="s">
        <v>263</v>
      </c>
      <c r="B43" s="307" t="s">
        <v>264</v>
      </c>
      <c r="C43" s="308"/>
      <c r="D43" s="113">
        <v>7.4264705882352944</v>
      </c>
      <c r="E43" s="115">
        <v>303</v>
      </c>
      <c r="F43" s="114">
        <v>228</v>
      </c>
      <c r="G43" s="114">
        <v>267</v>
      </c>
      <c r="H43" s="114">
        <v>237</v>
      </c>
      <c r="I43" s="140">
        <v>290</v>
      </c>
      <c r="J43" s="115">
        <v>13</v>
      </c>
      <c r="K43" s="116">
        <v>4.4827586206896548</v>
      </c>
    </row>
    <row r="44" spans="1:11" ht="14.1" customHeight="1" x14ac:dyDescent="0.2">
      <c r="A44" s="306">
        <v>53</v>
      </c>
      <c r="B44" s="307" t="s">
        <v>265</v>
      </c>
      <c r="C44" s="308"/>
      <c r="D44" s="113">
        <v>0.73529411764705888</v>
      </c>
      <c r="E44" s="115">
        <v>30</v>
      </c>
      <c r="F44" s="114">
        <v>21</v>
      </c>
      <c r="G44" s="114">
        <v>23</v>
      </c>
      <c r="H44" s="114">
        <v>21</v>
      </c>
      <c r="I44" s="140">
        <v>30</v>
      </c>
      <c r="J44" s="115">
        <v>0</v>
      </c>
      <c r="K44" s="116">
        <v>0</v>
      </c>
    </row>
    <row r="45" spans="1:11" ht="14.1" customHeight="1" x14ac:dyDescent="0.2">
      <c r="A45" s="306" t="s">
        <v>266</v>
      </c>
      <c r="B45" s="307" t="s">
        <v>267</v>
      </c>
      <c r="C45" s="308"/>
      <c r="D45" s="113">
        <v>0.71078431372549022</v>
      </c>
      <c r="E45" s="115">
        <v>29</v>
      </c>
      <c r="F45" s="114">
        <v>20</v>
      </c>
      <c r="G45" s="114">
        <v>22</v>
      </c>
      <c r="H45" s="114">
        <v>20</v>
      </c>
      <c r="I45" s="140">
        <v>29</v>
      </c>
      <c r="J45" s="115">
        <v>0</v>
      </c>
      <c r="K45" s="116">
        <v>0</v>
      </c>
    </row>
    <row r="46" spans="1:11" ht="14.1" customHeight="1" x14ac:dyDescent="0.2">
      <c r="A46" s="306">
        <v>54</v>
      </c>
      <c r="B46" s="307" t="s">
        <v>268</v>
      </c>
      <c r="C46" s="308"/>
      <c r="D46" s="113">
        <v>2.7696078431372548</v>
      </c>
      <c r="E46" s="115">
        <v>113</v>
      </c>
      <c r="F46" s="114">
        <v>118</v>
      </c>
      <c r="G46" s="114">
        <v>72</v>
      </c>
      <c r="H46" s="114">
        <v>85</v>
      </c>
      <c r="I46" s="140">
        <v>105</v>
      </c>
      <c r="J46" s="115">
        <v>8</v>
      </c>
      <c r="K46" s="116">
        <v>7.6190476190476186</v>
      </c>
    </row>
    <row r="47" spans="1:11" ht="14.1" customHeight="1" x14ac:dyDescent="0.2">
      <c r="A47" s="306">
        <v>61</v>
      </c>
      <c r="B47" s="307" t="s">
        <v>269</v>
      </c>
      <c r="C47" s="308"/>
      <c r="D47" s="113">
        <v>0.75980392156862742</v>
      </c>
      <c r="E47" s="115">
        <v>31</v>
      </c>
      <c r="F47" s="114">
        <v>31</v>
      </c>
      <c r="G47" s="114">
        <v>41</v>
      </c>
      <c r="H47" s="114">
        <v>39</v>
      </c>
      <c r="I47" s="140">
        <v>47</v>
      </c>
      <c r="J47" s="115">
        <v>-16</v>
      </c>
      <c r="K47" s="116">
        <v>-34.042553191489361</v>
      </c>
    </row>
    <row r="48" spans="1:11" ht="14.1" customHeight="1" x14ac:dyDescent="0.2">
      <c r="A48" s="306">
        <v>62</v>
      </c>
      <c r="B48" s="307" t="s">
        <v>270</v>
      </c>
      <c r="C48" s="308"/>
      <c r="D48" s="113">
        <v>5.9558823529411766</v>
      </c>
      <c r="E48" s="115">
        <v>243</v>
      </c>
      <c r="F48" s="114">
        <v>212</v>
      </c>
      <c r="G48" s="114">
        <v>249</v>
      </c>
      <c r="H48" s="114">
        <v>255</v>
      </c>
      <c r="I48" s="140">
        <v>281</v>
      </c>
      <c r="J48" s="115">
        <v>-38</v>
      </c>
      <c r="K48" s="116">
        <v>-13.523131672597865</v>
      </c>
    </row>
    <row r="49" spans="1:11" ht="14.1" customHeight="1" x14ac:dyDescent="0.2">
      <c r="A49" s="306">
        <v>63</v>
      </c>
      <c r="B49" s="307" t="s">
        <v>271</v>
      </c>
      <c r="C49" s="308"/>
      <c r="D49" s="113">
        <v>3.6274509803921569</v>
      </c>
      <c r="E49" s="115">
        <v>148</v>
      </c>
      <c r="F49" s="114">
        <v>109</v>
      </c>
      <c r="G49" s="114">
        <v>106</v>
      </c>
      <c r="H49" s="114">
        <v>82</v>
      </c>
      <c r="I49" s="140">
        <v>116</v>
      </c>
      <c r="J49" s="115">
        <v>32</v>
      </c>
      <c r="K49" s="116">
        <v>27.586206896551722</v>
      </c>
    </row>
    <row r="50" spans="1:11" ht="14.1" customHeight="1" x14ac:dyDescent="0.2">
      <c r="A50" s="306" t="s">
        <v>272</v>
      </c>
      <c r="B50" s="307" t="s">
        <v>273</v>
      </c>
      <c r="C50" s="308"/>
      <c r="D50" s="113">
        <v>1.1029411764705883</v>
      </c>
      <c r="E50" s="115">
        <v>45</v>
      </c>
      <c r="F50" s="114">
        <v>25</v>
      </c>
      <c r="G50" s="114">
        <v>31</v>
      </c>
      <c r="H50" s="114">
        <v>24</v>
      </c>
      <c r="I50" s="140">
        <v>35</v>
      </c>
      <c r="J50" s="115">
        <v>10</v>
      </c>
      <c r="K50" s="116">
        <v>28.571428571428573</v>
      </c>
    </row>
    <row r="51" spans="1:11" ht="14.1" customHeight="1" x14ac:dyDescent="0.2">
      <c r="A51" s="306" t="s">
        <v>274</v>
      </c>
      <c r="B51" s="307" t="s">
        <v>275</v>
      </c>
      <c r="C51" s="308"/>
      <c r="D51" s="113">
        <v>2.3039215686274508</v>
      </c>
      <c r="E51" s="115">
        <v>94</v>
      </c>
      <c r="F51" s="114">
        <v>81</v>
      </c>
      <c r="G51" s="114">
        <v>72</v>
      </c>
      <c r="H51" s="114">
        <v>54</v>
      </c>
      <c r="I51" s="140">
        <v>70</v>
      </c>
      <c r="J51" s="115">
        <v>24</v>
      </c>
      <c r="K51" s="116">
        <v>34.285714285714285</v>
      </c>
    </row>
    <row r="52" spans="1:11" ht="14.1" customHeight="1" x14ac:dyDescent="0.2">
      <c r="A52" s="306">
        <v>71</v>
      </c>
      <c r="B52" s="307" t="s">
        <v>276</v>
      </c>
      <c r="C52" s="308"/>
      <c r="D52" s="113">
        <v>6.0784313725490193</v>
      </c>
      <c r="E52" s="115">
        <v>248</v>
      </c>
      <c r="F52" s="114">
        <v>166</v>
      </c>
      <c r="G52" s="114">
        <v>237</v>
      </c>
      <c r="H52" s="114">
        <v>224</v>
      </c>
      <c r="I52" s="140">
        <v>347</v>
      </c>
      <c r="J52" s="115">
        <v>-99</v>
      </c>
      <c r="K52" s="116">
        <v>-28.530259365994237</v>
      </c>
    </row>
    <row r="53" spans="1:11" ht="14.1" customHeight="1" x14ac:dyDescent="0.2">
      <c r="A53" s="306" t="s">
        <v>277</v>
      </c>
      <c r="B53" s="307" t="s">
        <v>278</v>
      </c>
      <c r="C53" s="308"/>
      <c r="D53" s="113">
        <v>2.4754901960784315</v>
      </c>
      <c r="E53" s="115">
        <v>101</v>
      </c>
      <c r="F53" s="114">
        <v>61</v>
      </c>
      <c r="G53" s="114">
        <v>101</v>
      </c>
      <c r="H53" s="114">
        <v>97</v>
      </c>
      <c r="I53" s="140">
        <v>134</v>
      </c>
      <c r="J53" s="115">
        <v>-33</v>
      </c>
      <c r="K53" s="116">
        <v>-24.626865671641792</v>
      </c>
    </row>
    <row r="54" spans="1:11" ht="14.1" customHeight="1" x14ac:dyDescent="0.2">
      <c r="A54" s="306" t="s">
        <v>279</v>
      </c>
      <c r="B54" s="307" t="s">
        <v>280</v>
      </c>
      <c r="C54" s="308"/>
      <c r="D54" s="113">
        <v>3.284313725490196</v>
      </c>
      <c r="E54" s="115">
        <v>134</v>
      </c>
      <c r="F54" s="114">
        <v>95</v>
      </c>
      <c r="G54" s="114">
        <v>127</v>
      </c>
      <c r="H54" s="114">
        <v>109</v>
      </c>
      <c r="I54" s="140">
        <v>178</v>
      </c>
      <c r="J54" s="115">
        <v>-44</v>
      </c>
      <c r="K54" s="116">
        <v>-24.719101123595507</v>
      </c>
    </row>
    <row r="55" spans="1:11" ht="14.1" customHeight="1" x14ac:dyDescent="0.2">
      <c r="A55" s="306">
        <v>72</v>
      </c>
      <c r="B55" s="307" t="s">
        <v>281</v>
      </c>
      <c r="C55" s="308"/>
      <c r="D55" s="113">
        <v>2.0588235294117645</v>
      </c>
      <c r="E55" s="115">
        <v>84</v>
      </c>
      <c r="F55" s="114">
        <v>41</v>
      </c>
      <c r="G55" s="114">
        <v>50</v>
      </c>
      <c r="H55" s="114">
        <v>65</v>
      </c>
      <c r="I55" s="140">
        <v>77</v>
      </c>
      <c r="J55" s="115">
        <v>7</v>
      </c>
      <c r="K55" s="116">
        <v>9.0909090909090917</v>
      </c>
    </row>
    <row r="56" spans="1:11" ht="14.1" customHeight="1" x14ac:dyDescent="0.2">
      <c r="A56" s="306" t="s">
        <v>282</v>
      </c>
      <c r="B56" s="307" t="s">
        <v>283</v>
      </c>
      <c r="C56" s="308"/>
      <c r="D56" s="113">
        <v>1.25</v>
      </c>
      <c r="E56" s="115">
        <v>51</v>
      </c>
      <c r="F56" s="114">
        <v>23</v>
      </c>
      <c r="G56" s="114">
        <v>25</v>
      </c>
      <c r="H56" s="114">
        <v>30</v>
      </c>
      <c r="I56" s="140">
        <v>42</v>
      </c>
      <c r="J56" s="115">
        <v>9</v>
      </c>
      <c r="K56" s="116">
        <v>21.428571428571427</v>
      </c>
    </row>
    <row r="57" spans="1:11" ht="14.1" customHeight="1" x14ac:dyDescent="0.2">
      <c r="A57" s="306" t="s">
        <v>284</v>
      </c>
      <c r="B57" s="307" t="s">
        <v>285</v>
      </c>
      <c r="C57" s="308"/>
      <c r="D57" s="113">
        <v>0.44117647058823528</v>
      </c>
      <c r="E57" s="115">
        <v>18</v>
      </c>
      <c r="F57" s="114">
        <v>11</v>
      </c>
      <c r="G57" s="114">
        <v>16</v>
      </c>
      <c r="H57" s="114">
        <v>16</v>
      </c>
      <c r="I57" s="140">
        <v>21</v>
      </c>
      <c r="J57" s="115">
        <v>-3</v>
      </c>
      <c r="K57" s="116">
        <v>-14.285714285714286</v>
      </c>
    </row>
    <row r="58" spans="1:11" ht="14.1" customHeight="1" x14ac:dyDescent="0.2">
      <c r="A58" s="306">
        <v>73</v>
      </c>
      <c r="B58" s="307" t="s">
        <v>286</v>
      </c>
      <c r="C58" s="308"/>
      <c r="D58" s="113">
        <v>0.46568627450980393</v>
      </c>
      <c r="E58" s="115">
        <v>19</v>
      </c>
      <c r="F58" s="114">
        <v>16</v>
      </c>
      <c r="G58" s="114">
        <v>31</v>
      </c>
      <c r="H58" s="114">
        <v>38</v>
      </c>
      <c r="I58" s="140">
        <v>34</v>
      </c>
      <c r="J58" s="115">
        <v>-15</v>
      </c>
      <c r="K58" s="116">
        <v>-44.117647058823529</v>
      </c>
    </row>
    <row r="59" spans="1:11" ht="14.1" customHeight="1" x14ac:dyDescent="0.2">
      <c r="A59" s="306" t="s">
        <v>287</v>
      </c>
      <c r="B59" s="307" t="s">
        <v>288</v>
      </c>
      <c r="C59" s="308"/>
      <c r="D59" s="113">
        <v>0.46568627450980393</v>
      </c>
      <c r="E59" s="115">
        <v>19</v>
      </c>
      <c r="F59" s="114">
        <v>15</v>
      </c>
      <c r="G59" s="114">
        <v>29</v>
      </c>
      <c r="H59" s="114">
        <v>31</v>
      </c>
      <c r="I59" s="140">
        <v>24</v>
      </c>
      <c r="J59" s="115">
        <v>-5</v>
      </c>
      <c r="K59" s="116">
        <v>-20.833333333333332</v>
      </c>
    </row>
    <row r="60" spans="1:11" ht="14.1" customHeight="1" x14ac:dyDescent="0.2">
      <c r="A60" s="306">
        <v>81</v>
      </c>
      <c r="B60" s="307" t="s">
        <v>289</v>
      </c>
      <c r="C60" s="308"/>
      <c r="D60" s="113">
        <v>5.6127450980392153</v>
      </c>
      <c r="E60" s="115">
        <v>229</v>
      </c>
      <c r="F60" s="114">
        <v>219</v>
      </c>
      <c r="G60" s="114">
        <v>215</v>
      </c>
      <c r="H60" s="114">
        <v>206</v>
      </c>
      <c r="I60" s="140">
        <v>277</v>
      </c>
      <c r="J60" s="115">
        <v>-48</v>
      </c>
      <c r="K60" s="116">
        <v>-17.328519855595669</v>
      </c>
    </row>
    <row r="61" spans="1:11" ht="14.1" customHeight="1" x14ac:dyDescent="0.2">
      <c r="A61" s="306" t="s">
        <v>290</v>
      </c>
      <c r="B61" s="307" t="s">
        <v>291</v>
      </c>
      <c r="C61" s="308"/>
      <c r="D61" s="113">
        <v>1.446078431372549</v>
      </c>
      <c r="E61" s="115">
        <v>59</v>
      </c>
      <c r="F61" s="114">
        <v>56</v>
      </c>
      <c r="G61" s="114">
        <v>67</v>
      </c>
      <c r="H61" s="114">
        <v>65</v>
      </c>
      <c r="I61" s="140">
        <v>89</v>
      </c>
      <c r="J61" s="115">
        <v>-30</v>
      </c>
      <c r="K61" s="116">
        <v>-33.707865168539328</v>
      </c>
    </row>
    <row r="62" spans="1:11" ht="14.1" customHeight="1" x14ac:dyDescent="0.2">
      <c r="A62" s="306" t="s">
        <v>292</v>
      </c>
      <c r="B62" s="307" t="s">
        <v>293</v>
      </c>
      <c r="C62" s="308"/>
      <c r="D62" s="113">
        <v>1.8137254901960784</v>
      </c>
      <c r="E62" s="115">
        <v>74</v>
      </c>
      <c r="F62" s="114">
        <v>84</v>
      </c>
      <c r="G62" s="114">
        <v>75</v>
      </c>
      <c r="H62" s="114">
        <v>66</v>
      </c>
      <c r="I62" s="140">
        <v>69</v>
      </c>
      <c r="J62" s="115">
        <v>5</v>
      </c>
      <c r="K62" s="116">
        <v>7.2463768115942031</v>
      </c>
    </row>
    <row r="63" spans="1:11" ht="14.1" customHeight="1" x14ac:dyDescent="0.2">
      <c r="A63" s="306"/>
      <c r="B63" s="307" t="s">
        <v>294</v>
      </c>
      <c r="C63" s="308"/>
      <c r="D63" s="113">
        <v>1.4950980392156863</v>
      </c>
      <c r="E63" s="115">
        <v>61</v>
      </c>
      <c r="F63" s="114">
        <v>71</v>
      </c>
      <c r="G63" s="114">
        <v>56</v>
      </c>
      <c r="H63" s="114">
        <v>58</v>
      </c>
      <c r="I63" s="140">
        <v>59</v>
      </c>
      <c r="J63" s="115">
        <v>2</v>
      </c>
      <c r="K63" s="116">
        <v>3.3898305084745761</v>
      </c>
    </row>
    <row r="64" spans="1:11" ht="14.1" customHeight="1" x14ac:dyDescent="0.2">
      <c r="A64" s="306" t="s">
        <v>295</v>
      </c>
      <c r="B64" s="307" t="s">
        <v>296</v>
      </c>
      <c r="C64" s="308"/>
      <c r="D64" s="113">
        <v>1.3725490196078431</v>
      </c>
      <c r="E64" s="115">
        <v>56</v>
      </c>
      <c r="F64" s="114">
        <v>27</v>
      </c>
      <c r="G64" s="114">
        <v>40</v>
      </c>
      <c r="H64" s="114">
        <v>45</v>
      </c>
      <c r="I64" s="140">
        <v>61</v>
      </c>
      <c r="J64" s="115">
        <v>-5</v>
      </c>
      <c r="K64" s="116">
        <v>-8.1967213114754092</v>
      </c>
    </row>
    <row r="65" spans="1:11" ht="14.1" customHeight="1" x14ac:dyDescent="0.2">
      <c r="A65" s="306" t="s">
        <v>297</v>
      </c>
      <c r="B65" s="307" t="s">
        <v>298</v>
      </c>
      <c r="C65" s="308"/>
      <c r="D65" s="113">
        <v>0.49019607843137253</v>
      </c>
      <c r="E65" s="115">
        <v>20</v>
      </c>
      <c r="F65" s="114">
        <v>25</v>
      </c>
      <c r="G65" s="114">
        <v>12</v>
      </c>
      <c r="H65" s="114">
        <v>12</v>
      </c>
      <c r="I65" s="140">
        <v>16</v>
      </c>
      <c r="J65" s="115">
        <v>4</v>
      </c>
      <c r="K65" s="116">
        <v>25</v>
      </c>
    </row>
    <row r="66" spans="1:11" ht="14.1" customHeight="1" x14ac:dyDescent="0.2">
      <c r="A66" s="306">
        <v>82</v>
      </c>
      <c r="B66" s="307" t="s">
        <v>299</v>
      </c>
      <c r="C66" s="308"/>
      <c r="D66" s="113">
        <v>4.8284313725490193</v>
      </c>
      <c r="E66" s="115">
        <v>197</v>
      </c>
      <c r="F66" s="114">
        <v>129</v>
      </c>
      <c r="G66" s="114">
        <v>174</v>
      </c>
      <c r="H66" s="114">
        <v>111</v>
      </c>
      <c r="I66" s="140">
        <v>143</v>
      </c>
      <c r="J66" s="115">
        <v>54</v>
      </c>
      <c r="K66" s="116">
        <v>37.76223776223776</v>
      </c>
    </row>
    <row r="67" spans="1:11" ht="14.1" customHeight="1" x14ac:dyDescent="0.2">
      <c r="A67" s="306" t="s">
        <v>300</v>
      </c>
      <c r="B67" s="307" t="s">
        <v>301</v>
      </c>
      <c r="C67" s="308"/>
      <c r="D67" s="113">
        <v>4.1911764705882355</v>
      </c>
      <c r="E67" s="115">
        <v>171</v>
      </c>
      <c r="F67" s="114">
        <v>107</v>
      </c>
      <c r="G67" s="114">
        <v>139</v>
      </c>
      <c r="H67" s="114">
        <v>88</v>
      </c>
      <c r="I67" s="140">
        <v>112</v>
      </c>
      <c r="J67" s="115">
        <v>59</v>
      </c>
      <c r="K67" s="116">
        <v>52.678571428571431</v>
      </c>
    </row>
    <row r="68" spans="1:11" ht="14.1" customHeight="1" x14ac:dyDescent="0.2">
      <c r="A68" s="306" t="s">
        <v>302</v>
      </c>
      <c r="B68" s="307" t="s">
        <v>303</v>
      </c>
      <c r="C68" s="308"/>
      <c r="D68" s="113">
        <v>0.26960784313725489</v>
      </c>
      <c r="E68" s="115">
        <v>11</v>
      </c>
      <c r="F68" s="114">
        <v>13</v>
      </c>
      <c r="G68" s="114">
        <v>23</v>
      </c>
      <c r="H68" s="114">
        <v>13</v>
      </c>
      <c r="I68" s="140">
        <v>17</v>
      </c>
      <c r="J68" s="115">
        <v>-6</v>
      </c>
      <c r="K68" s="116">
        <v>-35.294117647058826</v>
      </c>
    </row>
    <row r="69" spans="1:11" ht="14.1" customHeight="1" x14ac:dyDescent="0.2">
      <c r="A69" s="306">
        <v>83</v>
      </c>
      <c r="B69" s="307" t="s">
        <v>304</v>
      </c>
      <c r="C69" s="308"/>
      <c r="D69" s="113">
        <v>3.6519607843137254</v>
      </c>
      <c r="E69" s="115">
        <v>149</v>
      </c>
      <c r="F69" s="114">
        <v>146</v>
      </c>
      <c r="G69" s="114">
        <v>216</v>
      </c>
      <c r="H69" s="114">
        <v>172</v>
      </c>
      <c r="I69" s="140">
        <v>160</v>
      </c>
      <c r="J69" s="115">
        <v>-11</v>
      </c>
      <c r="K69" s="116">
        <v>-6.875</v>
      </c>
    </row>
    <row r="70" spans="1:11" ht="14.1" customHeight="1" x14ac:dyDescent="0.2">
      <c r="A70" s="306" t="s">
        <v>305</v>
      </c>
      <c r="B70" s="307" t="s">
        <v>306</v>
      </c>
      <c r="C70" s="308"/>
      <c r="D70" s="113">
        <v>2.892156862745098</v>
      </c>
      <c r="E70" s="115">
        <v>118</v>
      </c>
      <c r="F70" s="114">
        <v>128</v>
      </c>
      <c r="G70" s="114">
        <v>193</v>
      </c>
      <c r="H70" s="114">
        <v>153</v>
      </c>
      <c r="I70" s="140">
        <v>136</v>
      </c>
      <c r="J70" s="115">
        <v>-18</v>
      </c>
      <c r="K70" s="116">
        <v>-13.235294117647058</v>
      </c>
    </row>
    <row r="71" spans="1:11" ht="14.1" customHeight="1" x14ac:dyDescent="0.2">
      <c r="A71" s="306"/>
      <c r="B71" s="307" t="s">
        <v>307</v>
      </c>
      <c r="C71" s="308"/>
      <c r="D71" s="113">
        <v>1.1274509803921569</v>
      </c>
      <c r="E71" s="115">
        <v>46</v>
      </c>
      <c r="F71" s="114">
        <v>36</v>
      </c>
      <c r="G71" s="114">
        <v>72</v>
      </c>
      <c r="H71" s="114">
        <v>72</v>
      </c>
      <c r="I71" s="140">
        <v>46</v>
      </c>
      <c r="J71" s="115">
        <v>0</v>
      </c>
      <c r="K71" s="116">
        <v>0</v>
      </c>
    </row>
    <row r="72" spans="1:11" ht="14.1" customHeight="1" x14ac:dyDescent="0.2">
      <c r="A72" s="306">
        <v>84</v>
      </c>
      <c r="B72" s="307" t="s">
        <v>308</v>
      </c>
      <c r="C72" s="308"/>
      <c r="D72" s="113">
        <v>1.25</v>
      </c>
      <c r="E72" s="115">
        <v>51</v>
      </c>
      <c r="F72" s="114">
        <v>31</v>
      </c>
      <c r="G72" s="114">
        <v>58</v>
      </c>
      <c r="H72" s="114">
        <v>55</v>
      </c>
      <c r="I72" s="140">
        <v>47</v>
      </c>
      <c r="J72" s="115">
        <v>4</v>
      </c>
      <c r="K72" s="116">
        <v>8.5106382978723403</v>
      </c>
    </row>
    <row r="73" spans="1:11" ht="14.1" customHeight="1" x14ac:dyDescent="0.2">
      <c r="A73" s="306" t="s">
        <v>309</v>
      </c>
      <c r="B73" s="307" t="s">
        <v>310</v>
      </c>
      <c r="C73" s="308"/>
      <c r="D73" s="113">
        <v>0.75980392156862742</v>
      </c>
      <c r="E73" s="115">
        <v>31</v>
      </c>
      <c r="F73" s="114">
        <v>16</v>
      </c>
      <c r="G73" s="114">
        <v>36</v>
      </c>
      <c r="H73" s="114">
        <v>44</v>
      </c>
      <c r="I73" s="140">
        <v>31</v>
      </c>
      <c r="J73" s="115">
        <v>0</v>
      </c>
      <c r="K73" s="116">
        <v>0</v>
      </c>
    </row>
    <row r="74" spans="1:11" ht="14.1" customHeight="1" x14ac:dyDescent="0.2">
      <c r="A74" s="306" t="s">
        <v>311</v>
      </c>
      <c r="B74" s="307" t="s">
        <v>312</v>
      </c>
      <c r="C74" s="308"/>
      <c r="D74" s="113">
        <v>0.19607843137254902</v>
      </c>
      <c r="E74" s="115">
        <v>8</v>
      </c>
      <c r="F74" s="114">
        <v>5</v>
      </c>
      <c r="G74" s="114">
        <v>11</v>
      </c>
      <c r="H74" s="114">
        <v>4</v>
      </c>
      <c r="I74" s="140">
        <v>5</v>
      </c>
      <c r="J74" s="115">
        <v>3</v>
      </c>
      <c r="K74" s="116">
        <v>60</v>
      </c>
    </row>
    <row r="75" spans="1:11" ht="14.1" customHeight="1" x14ac:dyDescent="0.2">
      <c r="A75" s="306" t="s">
        <v>313</v>
      </c>
      <c r="B75" s="307" t="s">
        <v>314</v>
      </c>
      <c r="C75" s="308"/>
      <c r="D75" s="113" t="s">
        <v>513</v>
      </c>
      <c r="E75" s="115" t="s">
        <v>513</v>
      </c>
      <c r="F75" s="114">
        <v>0</v>
      </c>
      <c r="G75" s="114" t="s">
        <v>513</v>
      </c>
      <c r="H75" s="114">
        <v>0</v>
      </c>
      <c r="I75" s="140" t="s">
        <v>513</v>
      </c>
      <c r="J75" s="115" t="s">
        <v>513</v>
      </c>
      <c r="K75" s="116" t="s">
        <v>513</v>
      </c>
    </row>
    <row r="76" spans="1:11" ht="14.1" customHeight="1" x14ac:dyDescent="0.2">
      <c r="A76" s="306">
        <v>91</v>
      </c>
      <c r="B76" s="307" t="s">
        <v>315</v>
      </c>
      <c r="C76" s="308"/>
      <c r="D76" s="113">
        <v>7.3529411764705885E-2</v>
      </c>
      <c r="E76" s="115">
        <v>3</v>
      </c>
      <c r="F76" s="114" t="s">
        <v>513</v>
      </c>
      <c r="G76" s="114">
        <v>5</v>
      </c>
      <c r="H76" s="114" t="s">
        <v>513</v>
      </c>
      <c r="I76" s="140">
        <v>3</v>
      </c>
      <c r="J76" s="115">
        <v>0</v>
      </c>
      <c r="K76" s="116">
        <v>0</v>
      </c>
    </row>
    <row r="77" spans="1:11" ht="14.1" customHeight="1" x14ac:dyDescent="0.2">
      <c r="A77" s="306">
        <v>92</v>
      </c>
      <c r="B77" s="307" t="s">
        <v>316</v>
      </c>
      <c r="C77" s="308"/>
      <c r="D77" s="113">
        <v>0.34313725490196079</v>
      </c>
      <c r="E77" s="115">
        <v>14</v>
      </c>
      <c r="F77" s="114">
        <v>12</v>
      </c>
      <c r="G77" s="114">
        <v>13</v>
      </c>
      <c r="H77" s="114">
        <v>9</v>
      </c>
      <c r="I77" s="140">
        <v>13</v>
      </c>
      <c r="J77" s="115">
        <v>1</v>
      </c>
      <c r="K77" s="116">
        <v>7.6923076923076925</v>
      </c>
    </row>
    <row r="78" spans="1:11" ht="14.1" customHeight="1" x14ac:dyDescent="0.2">
      <c r="A78" s="306">
        <v>93</v>
      </c>
      <c r="B78" s="307" t="s">
        <v>317</v>
      </c>
      <c r="C78" s="308"/>
      <c r="D78" s="113" t="s">
        <v>513</v>
      </c>
      <c r="E78" s="115" t="s">
        <v>513</v>
      </c>
      <c r="F78" s="114">
        <v>4</v>
      </c>
      <c r="G78" s="114">
        <v>6</v>
      </c>
      <c r="H78" s="114">
        <v>7</v>
      </c>
      <c r="I78" s="140" t="s">
        <v>513</v>
      </c>
      <c r="J78" s="115" t="s">
        <v>513</v>
      </c>
      <c r="K78" s="116" t="s">
        <v>513</v>
      </c>
    </row>
    <row r="79" spans="1:11" ht="14.1" customHeight="1" x14ac:dyDescent="0.2">
      <c r="A79" s="306">
        <v>94</v>
      </c>
      <c r="B79" s="307" t="s">
        <v>318</v>
      </c>
      <c r="C79" s="308"/>
      <c r="D79" s="113">
        <v>0.12254901960784313</v>
      </c>
      <c r="E79" s="115">
        <v>5</v>
      </c>
      <c r="F79" s="114">
        <v>22</v>
      </c>
      <c r="G79" s="114">
        <v>122</v>
      </c>
      <c r="H79" s="114">
        <v>3</v>
      </c>
      <c r="I79" s="140">
        <v>8</v>
      </c>
      <c r="J79" s="115">
        <v>-3</v>
      </c>
      <c r="K79" s="116">
        <v>-37.5</v>
      </c>
    </row>
    <row r="80" spans="1:11" ht="14.1" customHeight="1" x14ac:dyDescent="0.2">
      <c r="A80" s="306" t="s">
        <v>319</v>
      </c>
      <c r="B80" s="307" t="s">
        <v>320</v>
      </c>
      <c r="C80" s="308"/>
      <c r="D80" s="113">
        <v>0</v>
      </c>
      <c r="E80" s="115">
        <v>0</v>
      </c>
      <c r="F80" s="114" t="s">
        <v>513</v>
      </c>
      <c r="G80" s="114">
        <v>0</v>
      </c>
      <c r="H80" s="114">
        <v>0</v>
      </c>
      <c r="I80" s="140">
        <v>0</v>
      </c>
      <c r="J80" s="115">
        <v>0</v>
      </c>
      <c r="K80" s="116">
        <v>0</v>
      </c>
    </row>
    <row r="81" spans="1:11" ht="14.1" customHeight="1" x14ac:dyDescent="0.2">
      <c r="A81" s="310" t="s">
        <v>321</v>
      </c>
      <c r="B81" s="311" t="s">
        <v>333</v>
      </c>
      <c r="C81" s="312"/>
      <c r="D81" s="125">
        <v>0.34313725490196079</v>
      </c>
      <c r="E81" s="143">
        <v>14</v>
      </c>
      <c r="F81" s="144">
        <v>11</v>
      </c>
      <c r="G81" s="144">
        <v>12</v>
      </c>
      <c r="H81" s="144">
        <v>18</v>
      </c>
      <c r="I81" s="145">
        <v>17</v>
      </c>
      <c r="J81" s="143">
        <v>-3</v>
      </c>
      <c r="K81" s="146">
        <v>-17.647058823529413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41387</v>
      </c>
      <c r="C10" s="114">
        <v>23438</v>
      </c>
      <c r="D10" s="114">
        <v>17949</v>
      </c>
      <c r="E10" s="114">
        <v>31421</v>
      </c>
      <c r="F10" s="114">
        <v>9390</v>
      </c>
      <c r="G10" s="114">
        <v>4872</v>
      </c>
      <c r="H10" s="114">
        <v>11101</v>
      </c>
      <c r="I10" s="115">
        <v>9677</v>
      </c>
      <c r="J10" s="114">
        <v>7499</v>
      </c>
      <c r="K10" s="114">
        <v>2178</v>
      </c>
      <c r="L10" s="423">
        <v>2448</v>
      </c>
      <c r="M10" s="424">
        <v>3453</v>
      </c>
    </row>
    <row r="11" spans="1:13" ht="11.1" customHeight="1" x14ac:dyDescent="0.2">
      <c r="A11" s="422" t="s">
        <v>387</v>
      </c>
      <c r="B11" s="115">
        <v>42204</v>
      </c>
      <c r="C11" s="114">
        <v>24119</v>
      </c>
      <c r="D11" s="114">
        <v>18085</v>
      </c>
      <c r="E11" s="114">
        <v>32108</v>
      </c>
      <c r="F11" s="114">
        <v>9539</v>
      </c>
      <c r="G11" s="114">
        <v>4880</v>
      </c>
      <c r="H11" s="114">
        <v>11392</v>
      </c>
      <c r="I11" s="115">
        <v>9861</v>
      </c>
      <c r="J11" s="114">
        <v>7551</v>
      </c>
      <c r="K11" s="114">
        <v>2310</v>
      </c>
      <c r="L11" s="423">
        <v>3057</v>
      </c>
      <c r="M11" s="424">
        <v>2376</v>
      </c>
    </row>
    <row r="12" spans="1:13" ht="11.1" customHeight="1" x14ac:dyDescent="0.2">
      <c r="A12" s="422" t="s">
        <v>388</v>
      </c>
      <c r="B12" s="115">
        <v>43872</v>
      </c>
      <c r="C12" s="114">
        <v>25091</v>
      </c>
      <c r="D12" s="114">
        <v>18781</v>
      </c>
      <c r="E12" s="114">
        <v>33832</v>
      </c>
      <c r="F12" s="114">
        <v>9528</v>
      </c>
      <c r="G12" s="114">
        <v>5756</v>
      </c>
      <c r="H12" s="114">
        <v>11632</v>
      </c>
      <c r="I12" s="115">
        <v>9653</v>
      </c>
      <c r="J12" s="114">
        <v>7256</v>
      </c>
      <c r="K12" s="114">
        <v>2397</v>
      </c>
      <c r="L12" s="423">
        <v>5159</v>
      </c>
      <c r="M12" s="424">
        <v>3642</v>
      </c>
    </row>
    <row r="13" spans="1:13" s="110" customFormat="1" ht="11.1" customHeight="1" x14ac:dyDescent="0.2">
      <c r="A13" s="422" t="s">
        <v>389</v>
      </c>
      <c r="B13" s="115">
        <v>44359</v>
      </c>
      <c r="C13" s="114">
        <v>25219</v>
      </c>
      <c r="D13" s="114">
        <v>19140</v>
      </c>
      <c r="E13" s="114">
        <v>34252</v>
      </c>
      <c r="F13" s="114">
        <v>9600</v>
      </c>
      <c r="G13" s="114">
        <v>5646</v>
      </c>
      <c r="H13" s="114">
        <v>11878</v>
      </c>
      <c r="I13" s="115">
        <v>9682</v>
      </c>
      <c r="J13" s="114">
        <v>7261</v>
      </c>
      <c r="K13" s="114">
        <v>2421</v>
      </c>
      <c r="L13" s="423">
        <v>3925</v>
      </c>
      <c r="M13" s="424">
        <v>3661</v>
      </c>
    </row>
    <row r="14" spans="1:13" ht="15" customHeight="1" x14ac:dyDescent="0.2">
      <c r="A14" s="422" t="s">
        <v>390</v>
      </c>
      <c r="B14" s="115">
        <v>44260</v>
      </c>
      <c r="C14" s="114">
        <v>25107</v>
      </c>
      <c r="D14" s="114">
        <v>19153</v>
      </c>
      <c r="E14" s="114">
        <v>33214</v>
      </c>
      <c r="F14" s="114">
        <v>10581</v>
      </c>
      <c r="G14" s="114">
        <v>5370</v>
      </c>
      <c r="H14" s="114">
        <v>12066</v>
      </c>
      <c r="I14" s="115">
        <v>9649</v>
      </c>
      <c r="J14" s="114">
        <v>7172</v>
      </c>
      <c r="K14" s="114">
        <v>2477</v>
      </c>
      <c r="L14" s="423">
        <v>3322</v>
      </c>
      <c r="M14" s="424">
        <v>3477</v>
      </c>
    </row>
    <row r="15" spans="1:13" ht="11.1" customHeight="1" x14ac:dyDescent="0.2">
      <c r="A15" s="422" t="s">
        <v>387</v>
      </c>
      <c r="B15" s="115">
        <v>44404</v>
      </c>
      <c r="C15" s="114">
        <v>25273</v>
      </c>
      <c r="D15" s="114">
        <v>19131</v>
      </c>
      <c r="E15" s="114">
        <v>33212</v>
      </c>
      <c r="F15" s="114">
        <v>10743</v>
      </c>
      <c r="G15" s="114">
        <v>5166</v>
      </c>
      <c r="H15" s="114">
        <v>12334</v>
      </c>
      <c r="I15" s="115">
        <v>9826</v>
      </c>
      <c r="J15" s="114">
        <v>7349</v>
      </c>
      <c r="K15" s="114">
        <v>2477</v>
      </c>
      <c r="L15" s="423">
        <v>3009</v>
      </c>
      <c r="M15" s="424">
        <v>2866</v>
      </c>
    </row>
    <row r="16" spans="1:13" ht="11.1" customHeight="1" x14ac:dyDescent="0.2">
      <c r="A16" s="422" t="s">
        <v>388</v>
      </c>
      <c r="B16" s="115">
        <v>46158</v>
      </c>
      <c r="C16" s="114">
        <v>26350</v>
      </c>
      <c r="D16" s="114">
        <v>19808</v>
      </c>
      <c r="E16" s="114">
        <v>35059</v>
      </c>
      <c r="F16" s="114">
        <v>10955</v>
      </c>
      <c r="G16" s="114">
        <v>6010</v>
      </c>
      <c r="H16" s="114">
        <v>12582</v>
      </c>
      <c r="I16" s="115">
        <v>9774</v>
      </c>
      <c r="J16" s="114">
        <v>7176</v>
      </c>
      <c r="K16" s="114">
        <v>2598</v>
      </c>
      <c r="L16" s="423">
        <v>4879</v>
      </c>
      <c r="M16" s="424">
        <v>3306</v>
      </c>
    </row>
    <row r="17" spans="1:13" s="110" customFormat="1" ht="11.1" customHeight="1" x14ac:dyDescent="0.2">
      <c r="A17" s="422" t="s">
        <v>389</v>
      </c>
      <c r="B17" s="115">
        <v>46831</v>
      </c>
      <c r="C17" s="114">
        <v>26725</v>
      </c>
      <c r="D17" s="114">
        <v>20106</v>
      </c>
      <c r="E17" s="114">
        <v>35768</v>
      </c>
      <c r="F17" s="114">
        <v>11046</v>
      </c>
      <c r="G17" s="114">
        <v>6069</v>
      </c>
      <c r="H17" s="114">
        <v>12836</v>
      </c>
      <c r="I17" s="115">
        <v>9717</v>
      </c>
      <c r="J17" s="114">
        <v>7132</v>
      </c>
      <c r="K17" s="114">
        <v>2585</v>
      </c>
      <c r="L17" s="423">
        <v>3869</v>
      </c>
      <c r="M17" s="424">
        <v>3212</v>
      </c>
    </row>
    <row r="18" spans="1:13" ht="15" customHeight="1" x14ac:dyDescent="0.2">
      <c r="A18" s="422" t="s">
        <v>391</v>
      </c>
      <c r="B18" s="115">
        <v>45087</v>
      </c>
      <c r="C18" s="114">
        <v>25556</v>
      </c>
      <c r="D18" s="114">
        <v>19531</v>
      </c>
      <c r="E18" s="114">
        <v>33941</v>
      </c>
      <c r="F18" s="114">
        <v>11114</v>
      </c>
      <c r="G18" s="114">
        <v>5287</v>
      </c>
      <c r="H18" s="114">
        <v>12824</v>
      </c>
      <c r="I18" s="115">
        <v>9623</v>
      </c>
      <c r="J18" s="114">
        <v>7143</v>
      </c>
      <c r="K18" s="114">
        <v>2480</v>
      </c>
      <c r="L18" s="423">
        <v>2713</v>
      </c>
      <c r="M18" s="424">
        <v>4615</v>
      </c>
    </row>
    <row r="19" spans="1:13" ht="11.1" customHeight="1" x14ac:dyDescent="0.2">
      <c r="A19" s="422" t="s">
        <v>387</v>
      </c>
      <c r="B19" s="115">
        <v>44588</v>
      </c>
      <c r="C19" s="114">
        <v>25283</v>
      </c>
      <c r="D19" s="114">
        <v>19305</v>
      </c>
      <c r="E19" s="114">
        <v>33417</v>
      </c>
      <c r="F19" s="114">
        <v>11137</v>
      </c>
      <c r="G19" s="114">
        <v>4893</v>
      </c>
      <c r="H19" s="114">
        <v>12959</v>
      </c>
      <c r="I19" s="115">
        <v>9822</v>
      </c>
      <c r="J19" s="114">
        <v>7288</v>
      </c>
      <c r="K19" s="114">
        <v>2534</v>
      </c>
      <c r="L19" s="423">
        <v>2582</v>
      </c>
      <c r="M19" s="424">
        <v>3139</v>
      </c>
    </row>
    <row r="20" spans="1:13" ht="11.1" customHeight="1" x14ac:dyDescent="0.2">
      <c r="A20" s="422" t="s">
        <v>388</v>
      </c>
      <c r="B20" s="115">
        <v>45709</v>
      </c>
      <c r="C20" s="114">
        <v>25840</v>
      </c>
      <c r="D20" s="114">
        <v>19869</v>
      </c>
      <c r="E20" s="114">
        <v>34382</v>
      </c>
      <c r="F20" s="114">
        <v>11300</v>
      </c>
      <c r="G20" s="114">
        <v>5553</v>
      </c>
      <c r="H20" s="114">
        <v>13222</v>
      </c>
      <c r="I20" s="115">
        <v>9772</v>
      </c>
      <c r="J20" s="114">
        <v>7151</v>
      </c>
      <c r="K20" s="114">
        <v>2621</v>
      </c>
      <c r="L20" s="423">
        <v>3857</v>
      </c>
      <c r="M20" s="424">
        <v>2865</v>
      </c>
    </row>
    <row r="21" spans="1:13" s="110" customFormat="1" ht="11.1" customHeight="1" x14ac:dyDescent="0.2">
      <c r="A21" s="422" t="s">
        <v>389</v>
      </c>
      <c r="B21" s="115">
        <v>46118</v>
      </c>
      <c r="C21" s="114">
        <v>25991</v>
      </c>
      <c r="D21" s="114">
        <v>20127</v>
      </c>
      <c r="E21" s="114">
        <v>34692</v>
      </c>
      <c r="F21" s="114">
        <v>11403</v>
      </c>
      <c r="G21" s="114">
        <v>5531</v>
      </c>
      <c r="H21" s="114">
        <v>13416</v>
      </c>
      <c r="I21" s="115">
        <v>9857</v>
      </c>
      <c r="J21" s="114">
        <v>7179</v>
      </c>
      <c r="K21" s="114">
        <v>2678</v>
      </c>
      <c r="L21" s="423">
        <v>3393</v>
      </c>
      <c r="M21" s="424">
        <v>3204</v>
      </c>
    </row>
    <row r="22" spans="1:13" ht="15" customHeight="1" x14ac:dyDescent="0.2">
      <c r="A22" s="422" t="s">
        <v>392</v>
      </c>
      <c r="B22" s="115">
        <v>44870</v>
      </c>
      <c r="C22" s="114">
        <v>25188</v>
      </c>
      <c r="D22" s="114">
        <v>19682</v>
      </c>
      <c r="E22" s="114">
        <v>33543</v>
      </c>
      <c r="F22" s="114">
        <v>11268</v>
      </c>
      <c r="G22" s="114">
        <v>5025</v>
      </c>
      <c r="H22" s="114">
        <v>13402</v>
      </c>
      <c r="I22" s="115">
        <v>9771</v>
      </c>
      <c r="J22" s="114">
        <v>7127</v>
      </c>
      <c r="K22" s="114">
        <v>2644</v>
      </c>
      <c r="L22" s="423">
        <v>2836</v>
      </c>
      <c r="M22" s="424">
        <v>4207</v>
      </c>
    </row>
    <row r="23" spans="1:13" ht="11.1" customHeight="1" x14ac:dyDescent="0.2">
      <c r="A23" s="422" t="s">
        <v>387</v>
      </c>
      <c r="B23" s="115">
        <v>44997</v>
      </c>
      <c r="C23" s="114">
        <v>25410</v>
      </c>
      <c r="D23" s="114">
        <v>19587</v>
      </c>
      <c r="E23" s="114">
        <v>33599</v>
      </c>
      <c r="F23" s="114">
        <v>11331</v>
      </c>
      <c r="G23" s="114">
        <v>4696</v>
      </c>
      <c r="H23" s="114">
        <v>13675</v>
      </c>
      <c r="I23" s="115">
        <v>10055</v>
      </c>
      <c r="J23" s="114">
        <v>7334</v>
      </c>
      <c r="K23" s="114">
        <v>2721</v>
      </c>
      <c r="L23" s="423">
        <v>2718</v>
      </c>
      <c r="M23" s="424">
        <v>2652</v>
      </c>
    </row>
    <row r="24" spans="1:13" ht="11.1" customHeight="1" x14ac:dyDescent="0.2">
      <c r="A24" s="422" t="s">
        <v>388</v>
      </c>
      <c r="B24" s="115">
        <v>46120</v>
      </c>
      <c r="C24" s="114">
        <v>26031</v>
      </c>
      <c r="D24" s="114">
        <v>20089</v>
      </c>
      <c r="E24" s="114">
        <v>34125</v>
      </c>
      <c r="F24" s="114">
        <v>11476</v>
      </c>
      <c r="G24" s="114">
        <v>5333</v>
      </c>
      <c r="H24" s="114">
        <v>13921</v>
      </c>
      <c r="I24" s="115">
        <v>10164</v>
      </c>
      <c r="J24" s="114">
        <v>7339</v>
      </c>
      <c r="K24" s="114">
        <v>2825</v>
      </c>
      <c r="L24" s="423">
        <v>3876</v>
      </c>
      <c r="M24" s="424">
        <v>2924</v>
      </c>
    </row>
    <row r="25" spans="1:13" s="110" customFormat="1" ht="11.1" customHeight="1" x14ac:dyDescent="0.2">
      <c r="A25" s="422" t="s">
        <v>389</v>
      </c>
      <c r="B25" s="115">
        <v>46226</v>
      </c>
      <c r="C25" s="114">
        <v>25961</v>
      </c>
      <c r="D25" s="114">
        <v>20265</v>
      </c>
      <c r="E25" s="114">
        <v>34167</v>
      </c>
      <c r="F25" s="114">
        <v>11542</v>
      </c>
      <c r="G25" s="114">
        <v>5230</v>
      </c>
      <c r="H25" s="114">
        <v>14151</v>
      </c>
      <c r="I25" s="115">
        <v>10131</v>
      </c>
      <c r="J25" s="114">
        <v>7335</v>
      </c>
      <c r="K25" s="114">
        <v>2796</v>
      </c>
      <c r="L25" s="423">
        <v>2843</v>
      </c>
      <c r="M25" s="424">
        <v>2752</v>
      </c>
    </row>
    <row r="26" spans="1:13" ht="15" customHeight="1" x14ac:dyDescent="0.2">
      <c r="A26" s="422" t="s">
        <v>393</v>
      </c>
      <c r="B26" s="115">
        <v>45377</v>
      </c>
      <c r="C26" s="114">
        <v>25396</v>
      </c>
      <c r="D26" s="114">
        <v>19981</v>
      </c>
      <c r="E26" s="114">
        <v>33177</v>
      </c>
      <c r="F26" s="114">
        <v>11687</v>
      </c>
      <c r="G26" s="114">
        <v>4814</v>
      </c>
      <c r="H26" s="114">
        <v>14280</v>
      </c>
      <c r="I26" s="115">
        <v>10030</v>
      </c>
      <c r="J26" s="114">
        <v>7286</v>
      </c>
      <c r="K26" s="114">
        <v>2744</v>
      </c>
      <c r="L26" s="423">
        <v>2466</v>
      </c>
      <c r="M26" s="424">
        <v>3408</v>
      </c>
    </row>
    <row r="27" spans="1:13" ht="11.1" customHeight="1" x14ac:dyDescent="0.2">
      <c r="A27" s="422" t="s">
        <v>387</v>
      </c>
      <c r="B27" s="115">
        <v>45323</v>
      </c>
      <c r="C27" s="114">
        <v>25413</v>
      </c>
      <c r="D27" s="114">
        <v>19910</v>
      </c>
      <c r="E27" s="114">
        <v>33022</v>
      </c>
      <c r="F27" s="114">
        <v>11758</v>
      </c>
      <c r="G27" s="114">
        <v>4631</v>
      </c>
      <c r="H27" s="114">
        <v>14501</v>
      </c>
      <c r="I27" s="115">
        <v>10220</v>
      </c>
      <c r="J27" s="114">
        <v>7438</v>
      </c>
      <c r="K27" s="114">
        <v>2782</v>
      </c>
      <c r="L27" s="423">
        <v>2264</v>
      </c>
      <c r="M27" s="424">
        <v>2327</v>
      </c>
    </row>
    <row r="28" spans="1:13" ht="11.1" customHeight="1" x14ac:dyDescent="0.2">
      <c r="A28" s="422" t="s">
        <v>388</v>
      </c>
      <c r="B28" s="115">
        <v>46327</v>
      </c>
      <c r="C28" s="114">
        <v>25964</v>
      </c>
      <c r="D28" s="114">
        <v>20363</v>
      </c>
      <c r="E28" s="114">
        <v>34325</v>
      </c>
      <c r="F28" s="114">
        <v>11931</v>
      </c>
      <c r="G28" s="114">
        <v>5316</v>
      </c>
      <c r="H28" s="114">
        <v>14641</v>
      </c>
      <c r="I28" s="115">
        <v>10174</v>
      </c>
      <c r="J28" s="114">
        <v>7292</v>
      </c>
      <c r="K28" s="114">
        <v>2882</v>
      </c>
      <c r="L28" s="423">
        <v>4198</v>
      </c>
      <c r="M28" s="424">
        <v>3303</v>
      </c>
    </row>
    <row r="29" spans="1:13" s="110" customFormat="1" ht="11.1" customHeight="1" x14ac:dyDescent="0.2">
      <c r="A29" s="422" t="s">
        <v>389</v>
      </c>
      <c r="B29" s="115">
        <v>46258</v>
      </c>
      <c r="C29" s="114">
        <v>25815</v>
      </c>
      <c r="D29" s="114">
        <v>20443</v>
      </c>
      <c r="E29" s="114">
        <v>34273</v>
      </c>
      <c r="F29" s="114">
        <v>11974</v>
      </c>
      <c r="G29" s="114">
        <v>5160</v>
      </c>
      <c r="H29" s="114">
        <v>14814</v>
      </c>
      <c r="I29" s="115">
        <v>10081</v>
      </c>
      <c r="J29" s="114">
        <v>7233</v>
      </c>
      <c r="K29" s="114">
        <v>2848</v>
      </c>
      <c r="L29" s="423">
        <v>2522</v>
      </c>
      <c r="M29" s="424">
        <v>2607</v>
      </c>
    </row>
    <row r="30" spans="1:13" ht="15" customHeight="1" x14ac:dyDescent="0.2">
      <c r="A30" s="422" t="s">
        <v>394</v>
      </c>
      <c r="B30" s="115">
        <v>45227</v>
      </c>
      <c r="C30" s="114">
        <v>25018</v>
      </c>
      <c r="D30" s="114">
        <v>20209</v>
      </c>
      <c r="E30" s="114">
        <v>32915</v>
      </c>
      <c r="F30" s="114">
        <v>12304</v>
      </c>
      <c r="G30" s="114">
        <v>4593</v>
      </c>
      <c r="H30" s="114">
        <v>14906</v>
      </c>
      <c r="I30" s="115">
        <v>9690</v>
      </c>
      <c r="J30" s="114">
        <v>6919</v>
      </c>
      <c r="K30" s="114">
        <v>2771</v>
      </c>
      <c r="L30" s="423">
        <v>2841</v>
      </c>
      <c r="M30" s="424">
        <v>3934</v>
      </c>
    </row>
    <row r="31" spans="1:13" ht="11.1" customHeight="1" x14ac:dyDescent="0.2">
      <c r="A31" s="422" t="s">
        <v>387</v>
      </c>
      <c r="B31" s="115">
        <v>45394</v>
      </c>
      <c r="C31" s="114">
        <v>25153</v>
      </c>
      <c r="D31" s="114">
        <v>20241</v>
      </c>
      <c r="E31" s="114">
        <v>32919</v>
      </c>
      <c r="F31" s="114">
        <v>12470</v>
      </c>
      <c r="G31" s="114">
        <v>4450</v>
      </c>
      <c r="H31" s="114">
        <v>15118</v>
      </c>
      <c r="I31" s="115">
        <v>9818</v>
      </c>
      <c r="J31" s="114">
        <v>7006</v>
      </c>
      <c r="K31" s="114">
        <v>2812</v>
      </c>
      <c r="L31" s="423">
        <v>2619</v>
      </c>
      <c r="M31" s="424">
        <v>2372</v>
      </c>
    </row>
    <row r="32" spans="1:13" ht="11.1" customHeight="1" x14ac:dyDescent="0.2">
      <c r="A32" s="422" t="s">
        <v>388</v>
      </c>
      <c r="B32" s="115">
        <v>46328</v>
      </c>
      <c r="C32" s="114">
        <v>25742</v>
      </c>
      <c r="D32" s="114">
        <v>20586</v>
      </c>
      <c r="E32" s="114">
        <v>33626</v>
      </c>
      <c r="F32" s="114">
        <v>12701</v>
      </c>
      <c r="G32" s="114">
        <v>5016</v>
      </c>
      <c r="H32" s="114">
        <v>15286</v>
      </c>
      <c r="I32" s="115">
        <v>9753</v>
      </c>
      <c r="J32" s="114">
        <v>6865</v>
      </c>
      <c r="K32" s="114">
        <v>2888</v>
      </c>
      <c r="L32" s="423">
        <v>4157</v>
      </c>
      <c r="M32" s="424">
        <v>3334</v>
      </c>
    </row>
    <row r="33" spans="1:13" s="110" customFormat="1" ht="11.1" customHeight="1" x14ac:dyDescent="0.2">
      <c r="A33" s="422" t="s">
        <v>389</v>
      </c>
      <c r="B33" s="115">
        <v>46701</v>
      </c>
      <c r="C33" s="114">
        <v>25985</v>
      </c>
      <c r="D33" s="114">
        <v>20716</v>
      </c>
      <c r="E33" s="114">
        <v>34011</v>
      </c>
      <c r="F33" s="114">
        <v>12689</v>
      </c>
      <c r="G33" s="114">
        <v>5007</v>
      </c>
      <c r="H33" s="114">
        <v>15430</v>
      </c>
      <c r="I33" s="115">
        <v>9822</v>
      </c>
      <c r="J33" s="114">
        <v>6868</v>
      </c>
      <c r="K33" s="114">
        <v>2954</v>
      </c>
      <c r="L33" s="423">
        <v>3020</v>
      </c>
      <c r="M33" s="424">
        <v>2663</v>
      </c>
    </row>
    <row r="34" spans="1:13" ht="15" customHeight="1" x14ac:dyDescent="0.2">
      <c r="A34" s="422" t="s">
        <v>395</v>
      </c>
      <c r="B34" s="115">
        <v>46314</v>
      </c>
      <c r="C34" s="114">
        <v>25734</v>
      </c>
      <c r="D34" s="114">
        <v>20580</v>
      </c>
      <c r="E34" s="114">
        <v>33522</v>
      </c>
      <c r="F34" s="114">
        <v>12791</v>
      </c>
      <c r="G34" s="114">
        <v>4694</v>
      </c>
      <c r="H34" s="114">
        <v>15516</v>
      </c>
      <c r="I34" s="115">
        <v>9791</v>
      </c>
      <c r="J34" s="114">
        <v>6874</v>
      </c>
      <c r="K34" s="114">
        <v>2917</v>
      </c>
      <c r="L34" s="423">
        <v>3539</v>
      </c>
      <c r="M34" s="424">
        <v>4068</v>
      </c>
    </row>
    <row r="35" spans="1:13" ht="11.1" customHeight="1" x14ac:dyDescent="0.2">
      <c r="A35" s="422" t="s">
        <v>387</v>
      </c>
      <c r="B35" s="115">
        <v>46498</v>
      </c>
      <c r="C35" s="114">
        <v>25904</v>
      </c>
      <c r="D35" s="114">
        <v>20594</v>
      </c>
      <c r="E35" s="114">
        <v>33523</v>
      </c>
      <c r="F35" s="114">
        <v>12974</v>
      </c>
      <c r="G35" s="114">
        <v>4521</v>
      </c>
      <c r="H35" s="114">
        <v>15819</v>
      </c>
      <c r="I35" s="115">
        <v>9967</v>
      </c>
      <c r="J35" s="114">
        <v>6958</v>
      </c>
      <c r="K35" s="114">
        <v>3009</v>
      </c>
      <c r="L35" s="423">
        <v>2732</v>
      </c>
      <c r="M35" s="424">
        <v>2585</v>
      </c>
    </row>
    <row r="36" spans="1:13" ht="11.1" customHeight="1" x14ac:dyDescent="0.2">
      <c r="A36" s="422" t="s">
        <v>388</v>
      </c>
      <c r="B36" s="115">
        <v>47541</v>
      </c>
      <c r="C36" s="114">
        <v>26500</v>
      </c>
      <c r="D36" s="114">
        <v>21041</v>
      </c>
      <c r="E36" s="114">
        <v>34447</v>
      </c>
      <c r="F36" s="114">
        <v>13094</v>
      </c>
      <c r="G36" s="114">
        <v>5126</v>
      </c>
      <c r="H36" s="114">
        <v>16023</v>
      </c>
      <c r="I36" s="115">
        <v>9880</v>
      </c>
      <c r="J36" s="114">
        <v>6797</v>
      </c>
      <c r="K36" s="114">
        <v>3083</v>
      </c>
      <c r="L36" s="423">
        <v>4295</v>
      </c>
      <c r="M36" s="424">
        <v>3495</v>
      </c>
    </row>
    <row r="37" spans="1:13" s="110" customFormat="1" ht="11.1" customHeight="1" x14ac:dyDescent="0.2">
      <c r="A37" s="422" t="s">
        <v>389</v>
      </c>
      <c r="B37" s="115">
        <v>48282</v>
      </c>
      <c r="C37" s="114">
        <v>27088</v>
      </c>
      <c r="D37" s="114">
        <v>21194</v>
      </c>
      <c r="E37" s="114">
        <v>35101</v>
      </c>
      <c r="F37" s="114">
        <v>13181</v>
      </c>
      <c r="G37" s="114">
        <v>5318</v>
      </c>
      <c r="H37" s="114">
        <v>16119</v>
      </c>
      <c r="I37" s="115">
        <v>9866</v>
      </c>
      <c r="J37" s="114">
        <v>6839</v>
      </c>
      <c r="K37" s="114">
        <v>3027</v>
      </c>
      <c r="L37" s="423">
        <v>3645</v>
      </c>
      <c r="M37" s="424">
        <v>2863</v>
      </c>
    </row>
    <row r="38" spans="1:13" ht="15" customHeight="1" x14ac:dyDescent="0.2">
      <c r="A38" s="425" t="s">
        <v>396</v>
      </c>
      <c r="B38" s="115">
        <v>47231</v>
      </c>
      <c r="C38" s="114">
        <v>26361</v>
      </c>
      <c r="D38" s="114">
        <v>20870</v>
      </c>
      <c r="E38" s="114">
        <v>33992</v>
      </c>
      <c r="F38" s="114">
        <v>13239</v>
      </c>
      <c r="G38" s="114">
        <v>4803</v>
      </c>
      <c r="H38" s="114">
        <v>16145</v>
      </c>
      <c r="I38" s="115">
        <v>9753</v>
      </c>
      <c r="J38" s="114">
        <v>6777</v>
      </c>
      <c r="K38" s="114">
        <v>2976</v>
      </c>
      <c r="L38" s="423">
        <v>3099</v>
      </c>
      <c r="M38" s="424">
        <v>4255</v>
      </c>
    </row>
    <row r="39" spans="1:13" ht="11.1" customHeight="1" x14ac:dyDescent="0.2">
      <c r="A39" s="422" t="s">
        <v>387</v>
      </c>
      <c r="B39" s="115">
        <v>47784</v>
      </c>
      <c r="C39" s="114">
        <v>26804</v>
      </c>
      <c r="D39" s="114">
        <v>20980</v>
      </c>
      <c r="E39" s="114">
        <v>34444</v>
      </c>
      <c r="F39" s="114">
        <v>13340</v>
      </c>
      <c r="G39" s="114">
        <v>4743</v>
      </c>
      <c r="H39" s="114">
        <v>16439</v>
      </c>
      <c r="I39" s="115">
        <v>9991</v>
      </c>
      <c r="J39" s="114">
        <v>6886</v>
      </c>
      <c r="K39" s="114">
        <v>3105</v>
      </c>
      <c r="L39" s="423">
        <v>3381</v>
      </c>
      <c r="M39" s="424">
        <v>2855</v>
      </c>
    </row>
    <row r="40" spans="1:13" ht="11.1" customHeight="1" x14ac:dyDescent="0.2">
      <c r="A40" s="425" t="s">
        <v>388</v>
      </c>
      <c r="B40" s="115">
        <v>48593</v>
      </c>
      <c r="C40" s="114">
        <v>27271</v>
      </c>
      <c r="D40" s="114">
        <v>21322</v>
      </c>
      <c r="E40" s="114">
        <v>35038</v>
      </c>
      <c r="F40" s="114">
        <v>13555</v>
      </c>
      <c r="G40" s="114">
        <v>5363</v>
      </c>
      <c r="H40" s="114">
        <v>16583</v>
      </c>
      <c r="I40" s="115">
        <v>9861</v>
      </c>
      <c r="J40" s="114">
        <v>6725</v>
      </c>
      <c r="K40" s="114">
        <v>3136</v>
      </c>
      <c r="L40" s="423">
        <v>4430</v>
      </c>
      <c r="M40" s="424">
        <v>3749</v>
      </c>
    </row>
    <row r="41" spans="1:13" s="110" customFormat="1" ht="11.1" customHeight="1" x14ac:dyDescent="0.2">
      <c r="A41" s="422" t="s">
        <v>389</v>
      </c>
      <c r="B41" s="115">
        <v>48842</v>
      </c>
      <c r="C41" s="114">
        <v>27421</v>
      </c>
      <c r="D41" s="114">
        <v>21421</v>
      </c>
      <c r="E41" s="114">
        <v>35198</v>
      </c>
      <c r="F41" s="114">
        <v>13644</v>
      </c>
      <c r="G41" s="114">
        <v>5398</v>
      </c>
      <c r="H41" s="114">
        <v>16674</v>
      </c>
      <c r="I41" s="115">
        <v>9994</v>
      </c>
      <c r="J41" s="114">
        <v>6818</v>
      </c>
      <c r="K41" s="114">
        <v>3176</v>
      </c>
      <c r="L41" s="423">
        <v>3212</v>
      </c>
      <c r="M41" s="424">
        <v>3090</v>
      </c>
    </row>
    <row r="42" spans="1:13" ht="15" customHeight="1" x14ac:dyDescent="0.2">
      <c r="A42" s="422" t="s">
        <v>397</v>
      </c>
      <c r="B42" s="115">
        <v>48263</v>
      </c>
      <c r="C42" s="114">
        <v>27025</v>
      </c>
      <c r="D42" s="114">
        <v>21238</v>
      </c>
      <c r="E42" s="114">
        <v>34492</v>
      </c>
      <c r="F42" s="114">
        <v>13771</v>
      </c>
      <c r="G42" s="114">
        <v>5048</v>
      </c>
      <c r="H42" s="114">
        <v>16777</v>
      </c>
      <c r="I42" s="115">
        <v>9734</v>
      </c>
      <c r="J42" s="114">
        <v>6666</v>
      </c>
      <c r="K42" s="114">
        <v>3068</v>
      </c>
      <c r="L42" s="423">
        <v>3117</v>
      </c>
      <c r="M42" s="424">
        <v>3801</v>
      </c>
    </row>
    <row r="43" spans="1:13" ht="11.1" customHeight="1" x14ac:dyDescent="0.2">
      <c r="A43" s="422" t="s">
        <v>387</v>
      </c>
      <c r="B43" s="115">
        <v>48499</v>
      </c>
      <c r="C43" s="114">
        <v>27261</v>
      </c>
      <c r="D43" s="114">
        <v>21238</v>
      </c>
      <c r="E43" s="114">
        <v>34661</v>
      </c>
      <c r="F43" s="114">
        <v>13838</v>
      </c>
      <c r="G43" s="114">
        <v>4881</v>
      </c>
      <c r="H43" s="114">
        <v>17018</v>
      </c>
      <c r="I43" s="115">
        <v>9818</v>
      </c>
      <c r="J43" s="114">
        <v>6708</v>
      </c>
      <c r="K43" s="114">
        <v>3110</v>
      </c>
      <c r="L43" s="423">
        <v>3240</v>
      </c>
      <c r="M43" s="424">
        <v>3075</v>
      </c>
    </row>
    <row r="44" spans="1:13" ht="11.1" customHeight="1" x14ac:dyDescent="0.2">
      <c r="A44" s="422" t="s">
        <v>388</v>
      </c>
      <c r="B44" s="115">
        <v>49521</v>
      </c>
      <c r="C44" s="114">
        <v>27836</v>
      </c>
      <c r="D44" s="114">
        <v>21685</v>
      </c>
      <c r="E44" s="114">
        <v>35408</v>
      </c>
      <c r="F44" s="114">
        <v>14113</v>
      </c>
      <c r="G44" s="114">
        <v>5535</v>
      </c>
      <c r="H44" s="114">
        <v>17219</v>
      </c>
      <c r="I44" s="115">
        <v>9796</v>
      </c>
      <c r="J44" s="114">
        <v>6557</v>
      </c>
      <c r="K44" s="114">
        <v>3239</v>
      </c>
      <c r="L44" s="423">
        <v>4507</v>
      </c>
      <c r="M44" s="424">
        <v>3637</v>
      </c>
    </row>
    <row r="45" spans="1:13" s="110" customFormat="1" ht="11.1" customHeight="1" x14ac:dyDescent="0.2">
      <c r="A45" s="422" t="s">
        <v>389</v>
      </c>
      <c r="B45" s="115">
        <v>49640</v>
      </c>
      <c r="C45" s="114">
        <v>27892</v>
      </c>
      <c r="D45" s="114">
        <v>21748</v>
      </c>
      <c r="E45" s="114">
        <v>35463</v>
      </c>
      <c r="F45" s="114">
        <v>14177</v>
      </c>
      <c r="G45" s="114">
        <v>5544</v>
      </c>
      <c r="H45" s="114">
        <v>17267</v>
      </c>
      <c r="I45" s="115">
        <v>9855</v>
      </c>
      <c r="J45" s="114">
        <v>6544</v>
      </c>
      <c r="K45" s="114">
        <v>3311</v>
      </c>
      <c r="L45" s="423">
        <v>3189</v>
      </c>
      <c r="M45" s="424">
        <v>3091</v>
      </c>
    </row>
    <row r="46" spans="1:13" ht="15" customHeight="1" x14ac:dyDescent="0.2">
      <c r="A46" s="422" t="s">
        <v>398</v>
      </c>
      <c r="B46" s="115">
        <v>48911</v>
      </c>
      <c r="C46" s="114">
        <v>27461</v>
      </c>
      <c r="D46" s="114">
        <v>21450</v>
      </c>
      <c r="E46" s="114">
        <v>34780</v>
      </c>
      <c r="F46" s="114">
        <v>14131</v>
      </c>
      <c r="G46" s="114">
        <v>5131</v>
      </c>
      <c r="H46" s="114">
        <v>17293</v>
      </c>
      <c r="I46" s="115">
        <v>9793</v>
      </c>
      <c r="J46" s="114">
        <v>6495</v>
      </c>
      <c r="K46" s="114">
        <v>3298</v>
      </c>
      <c r="L46" s="423">
        <v>3890</v>
      </c>
      <c r="M46" s="424">
        <v>4682</v>
      </c>
    </row>
    <row r="47" spans="1:13" ht="11.1" customHeight="1" x14ac:dyDescent="0.2">
      <c r="A47" s="422" t="s">
        <v>387</v>
      </c>
      <c r="B47" s="115">
        <v>49147</v>
      </c>
      <c r="C47" s="114">
        <v>27682</v>
      </c>
      <c r="D47" s="114">
        <v>21465</v>
      </c>
      <c r="E47" s="114">
        <v>34984</v>
      </c>
      <c r="F47" s="114">
        <v>14163</v>
      </c>
      <c r="G47" s="114">
        <v>5009</v>
      </c>
      <c r="H47" s="114">
        <v>17475</v>
      </c>
      <c r="I47" s="115">
        <v>9914</v>
      </c>
      <c r="J47" s="114">
        <v>6578</v>
      </c>
      <c r="K47" s="114">
        <v>3336</v>
      </c>
      <c r="L47" s="423">
        <v>3246</v>
      </c>
      <c r="M47" s="424">
        <v>3045</v>
      </c>
    </row>
    <row r="48" spans="1:13" ht="11.1" customHeight="1" x14ac:dyDescent="0.2">
      <c r="A48" s="422" t="s">
        <v>388</v>
      </c>
      <c r="B48" s="115">
        <v>50329</v>
      </c>
      <c r="C48" s="114">
        <v>28334</v>
      </c>
      <c r="D48" s="114">
        <v>21995</v>
      </c>
      <c r="E48" s="114">
        <v>35927</v>
      </c>
      <c r="F48" s="114">
        <v>14402</v>
      </c>
      <c r="G48" s="114">
        <v>5665</v>
      </c>
      <c r="H48" s="114">
        <v>17635</v>
      </c>
      <c r="I48" s="115">
        <v>9878</v>
      </c>
      <c r="J48" s="114">
        <v>6409</v>
      </c>
      <c r="K48" s="114">
        <v>3469</v>
      </c>
      <c r="L48" s="423">
        <v>4576</v>
      </c>
      <c r="M48" s="424">
        <v>3511</v>
      </c>
    </row>
    <row r="49" spans="1:17" s="110" customFormat="1" ht="11.1" customHeight="1" x14ac:dyDescent="0.2">
      <c r="A49" s="422" t="s">
        <v>389</v>
      </c>
      <c r="B49" s="115">
        <v>50403</v>
      </c>
      <c r="C49" s="114">
        <v>28482</v>
      </c>
      <c r="D49" s="114">
        <v>21921</v>
      </c>
      <c r="E49" s="114">
        <v>36010</v>
      </c>
      <c r="F49" s="114">
        <v>14393</v>
      </c>
      <c r="G49" s="114">
        <v>5684</v>
      </c>
      <c r="H49" s="114">
        <v>17644</v>
      </c>
      <c r="I49" s="115">
        <v>10104</v>
      </c>
      <c r="J49" s="114">
        <v>6524</v>
      </c>
      <c r="K49" s="114">
        <v>3580</v>
      </c>
      <c r="L49" s="423">
        <v>3113</v>
      </c>
      <c r="M49" s="424">
        <v>3064</v>
      </c>
    </row>
    <row r="50" spans="1:17" ht="15" customHeight="1" x14ac:dyDescent="0.2">
      <c r="A50" s="422" t="s">
        <v>399</v>
      </c>
      <c r="B50" s="143">
        <v>49747</v>
      </c>
      <c r="C50" s="144">
        <v>28016</v>
      </c>
      <c r="D50" s="144">
        <v>21731</v>
      </c>
      <c r="E50" s="144">
        <v>35269</v>
      </c>
      <c r="F50" s="144">
        <v>14478</v>
      </c>
      <c r="G50" s="144">
        <v>5270</v>
      </c>
      <c r="H50" s="144">
        <v>17659</v>
      </c>
      <c r="I50" s="143">
        <v>9771</v>
      </c>
      <c r="J50" s="144">
        <v>6319</v>
      </c>
      <c r="K50" s="144">
        <v>3452</v>
      </c>
      <c r="L50" s="426">
        <v>3301</v>
      </c>
      <c r="M50" s="427">
        <v>4080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1.7092269632597985</v>
      </c>
      <c r="C6" s="480">
        <f>'Tabelle 3.3'!J11</f>
        <v>-0.22465026039007455</v>
      </c>
      <c r="D6" s="481">
        <f t="shared" ref="D6:E9" si="0">IF(OR(AND(B6&gt;=-50,B6&lt;=50),ISNUMBER(B6)=FALSE),B6,"")</f>
        <v>1.7092269632597985</v>
      </c>
      <c r="E6" s="481">
        <f t="shared" si="0"/>
        <v>-0.22465026039007455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1.1168123612881518</v>
      </c>
      <c r="C7" s="480">
        <f>'Tabelle 3.1'!J23</f>
        <v>-2.6469525004774508</v>
      </c>
      <c r="D7" s="481">
        <f t="shared" si="0"/>
        <v>1.1168123612881518</v>
      </c>
      <c r="E7" s="481">
        <f>IF(OR(AND(C7&gt;=-50,C7&lt;=50),ISNUMBER(C7)=FALSE),C7,"")</f>
        <v>-2.6469525004774508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1.7092269632597985</v>
      </c>
      <c r="C14" s="480">
        <f>'Tabelle 3.3'!J11</f>
        <v>-0.22465026039007455</v>
      </c>
      <c r="D14" s="481">
        <f>IF(OR(AND(B14&gt;=-50,B14&lt;=50),ISNUMBER(B14)=FALSE),B14,"")</f>
        <v>1.7092269632597985</v>
      </c>
      <c r="E14" s="481">
        <f>IF(OR(AND(C14&gt;=-50,C14&lt;=50),ISNUMBER(C14)=FALSE),C14,"")</f>
        <v>-0.22465026039007455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3.5143769968051117</v>
      </c>
      <c r="C15" s="480">
        <f>'Tabelle 3.3'!J12</f>
        <v>9.7560975609756095</v>
      </c>
      <c r="D15" s="481">
        <f t="shared" ref="D15:E45" si="3">IF(OR(AND(B15&gt;=-50,B15&lt;=50),ISNUMBER(B15)=FALSE),B15,"")</f>
        <v>3.5143769968051117</v>
      </c>
      <c r="E15" s="481">
        <f t="shared" si="3"/>
        <v>9.7560975609756095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0.12039489525644112</v>
      </c>
      <c r="C16" s="480">
        <f>'Tabelle 3.3'!J13</f>
        <v>6</v>
      </c>
      <c r="D16" s="481">
        <f t="shared" si="3"/>
        <v>0.12039489525644112</v>
      </c>
      <c r="E16" s="481">
        <f t="shared" si="3"/>
        <v>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-0.79305701032470444</v>
      </c>
      <c r="C17" s="480">
        <f>'Tabelle 3.3'!J14</f>
        <v>0.98280098280098283</v>
      </c>
      <c r="D17" s="481">
        <f t="shared" si="3"/>
        <v>-0.79305701032470444</v>
      </c>
      <c r="E17" s="481">
        <f t="shared" si="3"/>
        <v>0.98280098280098283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3.6756756756756759</v>
      </c>
      <c r="C18" s="480">
        <f>'Tabelle 3.3'!J15</f>
        <v>5.0480769230769234</v>
      </c>
      <c r="D18" s="481">
        <f t="shared" si="3"/>
        <v>3.6756756756756759</v>
      </c>
      <c r="E18" s="481">
        <f t="shared" si="3"/>
        <v>5.0480769230769234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-1.9069767441860466</v>
      </c>
      <c r="C19" s="480">
        <f>'Tabelle 3.3'!J16</f>
        <v>-3.5971223021582732</v>
      </c>
      <c r="D19" s="481">
        <f t="shared" si="3"/>
        <v>-1.9069767441860466</v>
      </c>
      <c r="E19" s="481">
        <f t="shared" si="3"/>
        <v>-3.5971223021582732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-0.34293552812071332</v>
      </c>
      <c r="C20" s="480">
        <f>'Tabelle 3.3'!J17</f>
        <v>-2.5</v>
      </c>
      <c r="D20" s="481">
        <f t="shared" si="3"/>
        <v>-0.34293552812071332</v>
      </c>
      <c r="E20" s="481">
        <f t="shared" si="3"/>
        <v>-2.5</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2.0414201183431953</v>
      </c>
      <c r="C21" s="480">
        <f>'Tabelle 3.3'!J18</f>
        <v>3.4574468085106385</v>
      </c>
      <c r="D21" s="481">
        <f t="shared" si="3"/>
        <v>2.0414201183431953</v>
      </c>
      <c r="E21" s="481">
        <f t="shared" si="3"/>
        <v>3.4574468085106385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3.0356955930074321</v>
      </c>
      <c r="C22" s="480">
        <f>'Tabelle 3.3'!J19</f>
        <v>-2.179176755447942</v>
      </c>
      <c r="D22" s="481">
        <f t="shared" si="3"/>
        <v>3.0356955930074321</v>
      </c>
      <c r="E22" s="481">
        <f t="shared" si="3"/>
        <v>-2.179176755447942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1.0309278350515463</v>
      </c>
      <c r="C23" s="480">
        <f>'Tabelle 3.3'!J20</f>
        <v>1.421188630490956</v>
      </c>
      <c r="D23" s="481">
        <f t="shared" si="3"/>
        <v>1.0309278350515463</v>
      </c>
      <c r="E23" s="481">
        <f t="shared" si="3"/>
        <v>1.421188630490956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2.9527559055118111</v>
      </c>
      <c r="C24" s="480">
        <f>'Tabelle 3.3'!J21</f>
        <v>-4.2293906810035846</v>
      </c>
      <c r="D24" s="481">
        <f t="shared" si="3"/>
        <v>2.9527559055118111</v>
      </c>
      <c r="E24" s="481">
        <f t="shared" si="3"/>
        <v>-4.2293906810035846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1.5065913370998116</v>
      </c>
      <c r="C25" s="480">
        <f>'Tabelle 3.3'!J22</f>
        <v>-5.3030303030303028</v>
      </c>
      <c r="D25" s="481">
        <f t="shared" si="3"/>
        <v>1.5065913370998116</v>
      </c>
      <c r="E25" s="481">
        <f t="shared" si="3"/>
        <v>-5.3030303030303028</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-1.1709601873536299</v>
      </c>
      <c r="C26" s="480">
        <f>'Tabelle 3.3'!J23</f>
        <v>6.666666666666667</v>
      </c>
      <c r="D26" s="481">
        <f t="shared" si="3"/>
        <v>-1.1709601873536299</v>
      </c>
      <c r="E26" s="481">
        <f t="shared" si="3"/>
        <v>6.666666666666667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3.9933444259567388</v>
      </c>
      <c r="C27" s="480">
        <f>'Tabelle 3.3'!J24</f>
        <v>-0.79365079365079361</v>
      </c>
      <c r="D27" s="481">
        <f t="shared" si="3"/>
        <v>3.9933444259567388</v>
      </c>
      <c r="E27" s="481">
        <f t="shared" si="3"/>
        <v>-0.79365079365079361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12.863705972434916</v>
      </c>
      <c r="C28" s="480">
        <f>'Tabelle 3.3'!J25</f>
        <v>3.1390134529147984</v>
      </c>
      <c r="D28" s="481">
        <f t="shared" si="3"/>
        <v>12.863705972434916</v>
      </c>
      <c r="E28" s="481">
        <f t="shared" si="3"/>
        <v>3.1390134529147984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-1.7605633802816902</v>
      </c>
      <c r="C29" s="480">
        <f>'Tabelle 3.3'!J26</f>
        <v>2</v>
      </c>
      <c r="D29" s="481">
        <f t="shared" si="3"/>
        <v>-1.7605633802816902</v>
      </c>
      <c r="E29" s="481">
        <f t="shared" si="3"/>
        <v>2</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1.6734509271822704</v>
      </c>
      <c r="C30" s="480">
        <f>'Tabelle 3.3'!J27</f>
        <v>-3.0395136778115504</v>
      </c>
      <c r="D30" s="481">
        <f t="shared" si="3"/>
        <v>1.6734509271822704</v>
      </c>
      <c r="E30" s="481">
        <f t="shared" si="3"/>
        <v>-3.0395136778115504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1.2628255722178374</v>
      </c>
      <c r="C31" s="480">
        <f>'Tabelle 3.3'!J28</f>
        <v>16.326530612244898</v>
      </c>
      <c r="D31" s="481">
        <f t="shared" si="3"/>
        <v>1.2628255722178374</v>
      </c>
      <c r="E31" s="481">
        <f t="shared" si="3"/>
        <v>16.326530612244898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0.59185606060606055</v>
      </c>
      <c r="C32" s="480">
        <f>'Tabelle 3.3'!J29</f>
        <v>0.95389507154213038</v>
      </c>
      <c r="D32" s="481">
        <f t="shared" si="3"/>
        <v>0.59185606060606055</v>
      </c>
      <c r="E32" s="481">
        <f t="shared" si="3"/>
        <v>0.95389507154213038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2.2779043280182232</v>
      </c>
      <c r="C33" s="480">
        <f>'Tabelle 3.3'!J30</f>
        <v>-6.5637065637065639</v>
      </c>
      <c r="D33" s="481">
        <f t="shared" si="3"/>
        <v>2.2779043280182232</v>
      </c>
      <c r="E33" s="481">
        <f t="shared" si="3"/>
        <v>-6.5637065637065639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3.0769230769230771</v>
      </c>
      <c r="C34" s="480">
        <f>'Tabelle 3.3'!J31</f>
        <v>2.0372010628875112</v>
      </c>
      <c r="D34" s="481">
        <f t="shared" si="3"/>
        <v>3.0769230769230771</v>
      </c>
      <c r="E34" s="481">
        <f t="shared" si="3"/>
        <v>2.0372010628875112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3.5143769968051117</v>
      </c>
      <c r="C37" s="480">
        <f>'Tabelle 3.3'!J34</f>
        <v>9.7560975609756095</v>
      </c>
      <c r="D37" s="481">
        <f t="shared" si="3"/>
        <v>3.5143769968051117</v>
      </c>
      <c r="E37" s="481">
        <f t="shared" si="3"/>
        <v>9.7560975609756095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0.14772087788407429</v>
      </c>
      <c r="C38" s="480">
        <f>'Tabelle 3.3'!J35</f>
        <v>1.935483870967742</v>
      </c>
      <c r="D38" s="481">
        <f t="shared" si="3"/>
        <v>0.14772087788407429</v>
      </c>
      <c r="E38" s="481">
        <f t="shared" si="3"/>
        <v>1.935483870967742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2.3384329009365366</v>
      </c>
      <c r="C39" s="480">
        <f>'Tabelle 3.3'!J36</f>
        <v>-0.68801897983392646</v>
      </c>
      <c r="D39" s="481">
        <f t="shared" si="3"/>
        <v>2.3384329009365366</v>
      </c>
      <c r="E39" s="481">
        <f t="shared" si="3"/>
        <v>-0.68801897983392646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2.3384329009365366</v>
      </c>
      <c r="C45" s="480">
        <f>'Tabelle 3.3'!J36</f>
        <v>-0.68801897983392646</v>
      </c>
      <c r="D45" s="481">
        <f t="shared" si="3"/>
        <v>2.3384329009365366</v>
      </c>
      <c r="E45" s="481">
        <f t="shared" si="3"/>
        <v>-0.68801897983392646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45377</v>
      </c>
      <c r="C51" s="487">
        <v>7286</v>
      </c>
      <c r="D51" s="487">
        <v>2744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45323</v>
      </c>
      <c r="C52" s="487">
        <v>7438</v>
      </c>
      <c r="D52" s="487">
        <v>2782</v>
      </c>
      <c r="E52" s="488">
        <f t="shared" ref="E52:G70" si="11">IF($A$51=37802,IF(COUNTBLANK(B$51:B$70)&gt;0,#N/A,B52/B$51*100),IF(COUNTBLANK(B$51:B$75)&gt;0,#N/A,B52/B$51*100))</f>
        <v>99.880996980849318</v>
      </c>
      <c r="F52" s="488">
        <f t="shared" si="11"/>
        <v>102.08619269832555</v>
      </c>
      <c r="G52" s="488">
        <f t="shared" si="11"/>
        <v>101.38483965014578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46327</v>
      </c>
      <c r="C53" s="487">
        <v>7292</v>
      </c>
      <c r="D53" s="487">
        <v>2882</v>
      </c>
      <c r="E53" s="488">
        <f t="shared" si="11"/>
        <v>102.09357163320625</v>
      </c>
      <c r="F53" s="488">
        <f t="shared" si="11"/>
        <v>100.082349711776</v>
      </c>
      <c r="G53" s="488">
        <f t="shared" si="11"/>
        <v>105.02915451895043</v>
      </c>
      <c r="H53" s="489">
        <f>IF(ISERROR(L53)=TRUE,IF(MONTH(A53)=MONTH(MAX(A$51:A$75)),A53,""),"")</f>
        <v>41883</v>
      </c>
      <c r="I53" s="488">
        <f t="shared" si="12"/>
        <v>102.09357163320625</v>
      </c>
      <c r="J53" s="488">
        <f t="shared" si="10"/>
        <v>100.082349711776</v>
      </c>
      <c r="K53" s="488">
        <f t="shared" si="10"/>
        <v>105.02915451895043</v>
      </c>
      <c r="L53" s="488" t="e">
        <f t="shared" si="13"/>
        <v>#N/A</v>
      </c>
    </row>
    <row r="54" spans="1:14" ht="15" customHeight="1" x14ac:dyDescent="0.2">
      <c r="A54" s="490" t="s">
        <v>462</v>
      </c>
      <c r="B54" s="487">
        <v>46258</v>
      </c>
      <c r="C54" s="487">
        <v>7233</v>
      </c>
      <c r="D54" s="487">
        <v>2848</v>
      </c>
      <c r="E54" s="488">
        <f t="shared" si="11"/>
        <v>101.94151221984707</v>
      </c>
      <c r="F54" s="488">
        <f t="shared" si="11"/>
        <v>99.272577545978592</v>
      </c>
      <c r="G54" s="488">
        <f t="shared" si="11"/>
        <v>103.79008746355684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45227</v>
      </c>
      <c r="C55" s="487">
        <v>6919</v>
      </c>
      <c r="D55" s="487">
        <v>2771</v>
      </c>
      <c r="E55" s="488">
        <f t="shared" si="11"/>
        <v>99.669436057914808</v>
      </c>
      <c r="F55" s="488">
        <f t="shared" si="11"/>
        <v>94.962942629700791</v>
      </c>
      <c r="G55" s="488">
        <f t="shared" si="11"/>
        <v>100.98396501457727</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45394</v>
      </c>
      <c r="C56" s="487">
        <v>7006</v>
      </c>
      <c r="D56" s="487">
        <v>2812</v>
      </c>
      <c r="E56" s="488">
        <f t="shared" si="11"/>
        <v>100.03746391343633</v>
      </c>
      <c r="F56" s="488">
        <f t="shared" si="11"/>
        <v>96.157013450452922</v>
      </c>
      <c r="G56" s="488">
        <f t="shared" si="11"/>
        <v>102.47813411078717</v>
      </c>
      <c r="H56" s="489" t="str">
        <f t="shared" si="14"/>
        <v/>
      </c>
      <c r="I56" s="488" t="str">
        <f t="shared" si="12"/>
        <v/>
      </c>
      <c r="J56" s="488" t="str">
        <f t="shared" si="10"/>
        <v/>
      </c>
      <c r="K56" s="488" t="str">
        <f t="shared" si="10"/>
        <v/>
      </c>
      <c r="L56" s="488" t="e">
        <f t="shared" si="13"/>
        <v>#N/A</v>
      </c>
    </row>
    <row r="57" spans="1:14" ht="15" customHeight="1" x14ac:dyDescent="0.2">
      <c r="A57" s="490">
        <v>42248</v>
      </c>
      <c r="B57" s="487">
        <v>46328</v>
      </c>
      <c r="C57" s="487">
        <v>6865</v>
      </c>
      <c r="D57" s="487">
        <v>2888</v>
      </c>
      <c r="E57" s="488">
        <f t="shared" si="11"/>
        <v>102.09577539282016</v>
      </c>
      <c r="F57" s="488">
        <f t="shared" si="11"/>
        <v>94.221795223716725</v>
      </c>
      <c r="G57" s="488">
        <f t="shared" si="11"/>
        <v>105.24781341107871</v>
      </c>
      <c r="H57" s="489">
        <f t="shared" si="14"/>
        <v>42248</v>
      </c>
      <c r="I57" s="488">
        <f t="shared" si="12"/>
        <v>102.09577539282016</v>
      </c>
      <c r="J57" s="488">
        <f t="shared" si="10"/>
        <v>94.221795223716725</v>
      </c>
      <c r="K57" s="488">
        <f t="shared" si="10"/>
        <v>105.24781341107871</v>
      </c>
      <c r="L57" s="488" t="e">
        <f t="shared" si="13"/>
        <v>#N/A</v>
      </c>
    </row>
    <row r="58" spans="1:14" ht="15" customHeight="1" x14ac:dyDescent="0.2">
      <c r="A58" s="490" t="s">
        <v>465</v>
      </c>
      <c r="B58" s="487">
        <v>46701</v>
      </c>
      <c r="C58" s="487">
        <v>6868</v>
      </c>
      <c r="D58" s="487">
        <v>2954</v>
      </c>
      <c r="E58" s="488">
        <f t="shared" si="11"/>
        <v>102.91777772880535</v>
      </c>
      <c r="F58" s="488">
        <f t="shared" si="11"/>
        <v>94.262970079604727</v>
      </c>
      <c r="G58" s="488">
        <f t="shared" si="11"/>
        <v>107.65306122448979</v>
      </c>
      <c r="H58" s="489" t="str">
        <f t="shared" si="14"/>
        <v/>
      </c>
      <c r="I58" s="488" t="str">
        <f t="shared" si="12"/>
        <v/>
      </c>
      <c r="J58" s="488" t="str">
        <f t="shared" si="10"/>
        <v/>
      </c>
      <c r="K58" s="488" t="str">
        <f t="shared" si="10"/>
        <v/>
      </c>
      <c r="L58" s="488" t="e">
        <f t="shared" si="13"/>
        <v>#N/A</v>
      </c>
    </row>
    <row r="59" spans="1:14" ht="15" customHeight="1" x14ac:dyDescent="0.2">
      <c r="A59" s="490" t="s">
        <v>466</v>
      </c>
      <c r="B59" s="487">
        <v>46314</v>
      </c>
      <c r="C59" s="487">
        <v>6874</v>
      </c>
      <c r="D59" s="487">
        <v>2917</v>
      </c>
      <c r="E59" s="488">
        <f t="shared" si="11"/>
        <v>102.06492275822553</v>
      </c>
      <c r="F59" s="488">
        <f t="shared" si="11"/>
        <v>94.345319791380732</v>
      </c>
      <c r="G59" s="488">
        <f t="shared" si="11"/>
        <v>106.30466472303206</v>
      </c>
      <c r="H59" s="489" t="str">
        <f t="shared" si="14"/>
        <v/>
      </c>
      <c r="I59" s="488" t="str">
        <f t="shared" si="12"/>
        <v/>
      </c>
      <c r="J59" s="488" t="str">
        <f t="shared" si="10"/>
        <v/>
      </c>
      <c r="K59" s="488" t="str">
        <f t="shared" si="10"/>
        <v/>
      </c>
      <c r="L59" s="488" t="e">
        <f t="shared" si="13"/>
        <v>#N/A</v>
      </c>
    </row>
    <row r="60" spans="1:14" ht="15" customHeight="1" x14ac:dyDescent="0.2">
      <c r="A60" s="490" t="s">
        <v>467</v>
      </c>
      <c r="B60" s="487">
        <v>46498</v>
      </c>
      <c r="C60" s="487">
        <v>6958</v>
      </c>
      <c r="D60" s="487">
        <v>3009</v>
      </c>
      <c r="E60" s="488">
        <f t="shared" si="11"/>
        <v>102.47041452718338</v>
      </c>
      <c r="F60" s="488">
        <f t="shared" si="11"/>
        <v>95.498215756244846</v>
      </c>
      <c r="G60" s="488">
        <f t="shared" si="11"/>
        <v>109.65743440233236</v>
      </c>
      <c r="H60" s="489" t="str">
        <f t="shared" si="14"/>
        <v/>
      </c>
      <c r="I60" s="488" t="str">
        <f t="shared" si="12"/>
        <v/>
      </c>
      <c r="J60" s="488" t="str">
        <f t="shared" si="10"/>
        <v/>
      </c>
      <c r="K60" s="488" t="str">
        <f t="shared" si="10"/>
        <v/>
      </c>
      <c r="L60" s="488" t="e">
        <f t="shared" si="13"/>
        <v>#N/A</v>
      </c>
    </row>
    <row r="61" spans="1:14" ht="15" customHeight="1" x14ac:dyDescent="0.2">
      <c r="A61" s="490">
        <v>42614</v>
      </c>
      <c r="B61" s="487">
        <v>47541</v>
      </c>
      <c r="C61" s="487">
        <v>6797</v>
      </c>
      <c r="D61" s="487">
        <v>3083</v>
      </c>
      <c r="E61" s="488">
        <f t="shared" si="11"/>
        <v>104.76893580448245</v>
      </c>
      <c r="F61" s="488">
        <f t="shared" si="11"/>
        <v>93.288498490255293</v>
      </c>
      <c r="G61" s="488">
        <f t="shared" si="11"/>
        <v>112.35422740524781</v>
      </c>
      <c r="H61" s="489">
        <f t="shared" si="14"/>
        <v>42614</v>
      </c>
      <c r="I61" s="488">
        <f t="shared" si="12"/>
        <v>104.76893580448245</v>
      </c>
      <c r="J61" s="488">
        <f t="shared" si="10"/>
        <v>93.288498490255293</v>
      </c>
      <c r="K61" s="488">
        <f t="shared" si="10"/>
        <v>112.35422740524781</v>
      </c>
      <c r="L61" s="488" t="e">
        <f t="shared" si="13"/>
        <v>#N/A</v>
      </c>
    </row>
    <row r="62" spans="1:14" ht="15" customHeight="1" x14ac:dyDescent="0.2">
      <c r="A62" s="490" t="s">
        <v>468</v>
      </c>
      <c r="B62" s="487">
        <v>48282</v>
      </c>
      <c r="C62" s="487">
        <v>6839</v>
      </c>
      <c r="D62" s="487">
        <v>3027</v>
      </c>
      <c r="E62" s="488">
        <f t="shared" si="11"/>
        <v>106.40192167838332</v>
      </c>
      <c r="F62" s="488">
        <f t="shared" si="11"/>
        <v>93.86494647268735</v>
      </c>
      <c r="G62" s="488">
        <f t="shared" si="11"/>
        <v>110.31341107871719</v>
      </c>
      <c r="H62" s="489" t="str">
        <f t="shared" si="14"/>
        <v/>
      </c>
      <c r="I62" s="488" t="str">
        <f t="shared" si="12"/>
        <v/>
      </c>
      <c r="J62" s="488" t="str">
        <f t="shared" si="10"/>
        <v/>
      </c>
      <c r="K62" s="488" t="str">
        <f t="shared" si="10"/>
        <v/>
      </c>
      <c r="L62" s="488" t="e">
        <f t="shared" si="13"/>
        <v>#N/A</v>
      </c>
    </row>
    <row r="63" spans="1:14" ht="15" customHeight="1" x14ac:dyDescent="0.2">
      <c r="A63" s="490" t="s">
        <v>469</v>
      </c>
      <c r="B63" s="487">
        <v>47231</v>
      </c>
      <c r="C63" s="487">
        <v>6777</v>
      </c>
      <c r="D63" s="487">
        <v>2976</v>
      </c>
      <c r="E63" s="488">
        <f t="shared" si="11"/>
        <v>104.08577032417303</v>
      </c>
      <c r="F63" s="488">
        <f t="shared" si="11"/>
        <v>93.013999451001922</v>
      </c>
      <c r="G63" s="488">
        <f t="shared" si="11"/>
        <v>108.45481049562682</v>
      </c>
      <c r="H63" s="489" t="str">
        <f t="shared" si="14"/>
        <v/>
      </c>
      <c r="I63" s="488" t="str">
        <f t="shared" si="12"/>
        <v/>
      </c>
      <c r="J63" s="488" t="str">
        <f t="shared" si="10"/>
        <v/>
      </c>
      <c r="K63" s="488" t="str">
        <f t="shared" si="10"/>
        <v/>
      </c>
      <c r="L63" s="488" t="e">
        <f t="shared" si="13"/>
        <v>#N/A</v>
      </c>
    </row>
    <row r="64" spans="1:14" ht="15" customHeight="1" x14ac:dyDescent="0.2">
      <c r="A64" s="490" t="s">
        <v>470</v>
      </c>
      <c r="B64" s="487">
        <v>47784</v>
      </c>
      <c r="C64" s="487">
        <v>6886</v>
      </c>
      <c r="D64" s="487">
        <v>3105</v>
      </c>
      <c r="E64" s="488">
        <f t="shared" si="11"/>
        <v>105.30444939066047</v>
      </c>
      <c r="F64" s="488">
        <f t="shared" si="11"/>
        <v>94.510019214932754</v>
      </c>
      <c r="G64" s="488">
        <f t="shared" si="11"/>
        <v>113.15597667638484</v>
      </c>
      <c r="H64" s="489" t="str">
        <f t="shared" si="14"/>
        <v/>
      </c>
      <c r="I64" s="488" t="str">
        <f t="shared" si="12"/>
        <v/>
      </c>
      <c r="J64" s="488" t="str">
        <f t="shared" si="10"/>
        <v/>
      </c>
      <c r="K64" s="488" t="str">
        <f t="shared" si="10"/>
        <v/>
      </c>
      <c r="L64" s="488" t="e">
        <f t="shared" si="13"/>
        <v>#N/A</v>
      </c>
    </row>
    <row r="65" spans="1:12" ht="15" customHeight="1" x14ac:dyDescent="0.2">
      <c r="A65" s="490">
        <v>42979</v>
      </c>
      <c r="B65" s="487">
        <v>48593</v>
      </c>
      <c r="C65" s="487">
        <v>6725</v>
      </c>
      <c r="D65" s="487">
        <v>3136</v>
      </c>
      <c r="E65" s="488">
        <f t="shared" si="11"/>
        <v>107.08729091830662</v>
      </c>
      <c r="F65" s="488">
        <f t="shared" si="11"/>
        <v>92.300301948943172</v>
      </c>
      <c r="G65" s="488">
        <f t="shared" si="11"/>
        <v>114.28571428571428</v>
      </c>
      <c r="H65" s="489">
        <f t="shared" si="14"/>
        <v>42979</v>
      </c>
      <c r="I65" s="488">
        <f t="shared" si="12"/>
        <v>107.08729091830662</v>
      </c>
      <c r="J65" s="488">
        <f t="shared" si="10"/>
        <v>92.300301948943172</v>
      </c>
      <c r="K65" s="488">
        <f t="shared" si="10"/>
        <v>114.28571428571428</v>
      </c>
      <c r="L65" s="488" t="e">
        <f t="shared" si="13"/>
        <v>#N/A</v>
      </c>
    </row>
    <row r="66" spans="1:12" ht="15" customHeight="1" x14ac:dyDescent="0.2">
      <c r="A66" s="490" t="s">
        <v>471</v>
      </c>
      <c r="B66" s="487">
        <v>48842</v>
      </c>
      <c r="C66" s="487">
        <v>6818</v>
      </c>
      <c r="D66" s="487">
        <v>3176</v>
      </c>
      <c r="E66" s="488">
        <f t="shared" si="11"/>
        <v>107.63602706216805</v>
      </c>
      <c r="F66" s="488">
        <f t="shared" si="11"/>
        <v>93.576722481471322</v>
      </c>
      <c r="G66" s="488">
        <f t="shared" si="11"/>
        <v>115.74344023323616</v>
      </c>
      <c r="H66" s="489" t="str">
        <f t="shared" si="14"/>
        <v/>
      </c>
      <c r="I66" s="488" t="str">
        <f t="shared" si="12"/>
        <v/>
      </c>
      <c r="J66" s="488" t="str">
        <f t="shared" si="10"/>
        <v/>
      </c>
      <c r="K66" s="488" t="str">
        <f t="shared" si="10"/>
        <v/>
      </c>
      <c r="L66" s="488" t="e">
        <f t="shared" si="13"/>
        <v>#N/A</v>
      </c>
    </row>
    <row r="67" spans="1:12" ht="15" customHeight="1" x14ac:dyDescent="0.2">
      <c r="A67" s="490" t="s">
        <v>472</v>
      </c>
      <c r="B67" s="487">
        <v>48263</v>
      </c>
      <c r="C67" s="487">
        <v>6666</v>
      </c>
      <c r="D67" s="487">
        <v>3068</v>
      </c>
      <c r="E67" s="488">
        <f t="shared" si="11"/>
        <v>106.36005024571919</v>
      </c>
      <c r="F67" s="488">
        <f t="shared" si="11"/>
        <v>91.49052978314576</v>
      </c>
      <c r="G67" s="488">
        <f t="shared" si="11"/>
        <v>111.80758017492711</v>
      </c>
      <c r="H67" s="489" t="str">
        <f t="shared" si="14"/>
        <v/>
      </c>
      <c r="I67" s="488" t="str">
        <f t="shared" si="12"/>
        <v/>
      </c>
      <c r="J67" s="488" t="str">
        <f t="shared" si="12"/>
        <v/>
      </c>
      <c r="K67" s="488" t="str">
        <f t="shared" si="12"/>
        <v/>
      </c>
      <c r="L67" s="488" t="e">
        <f t="shared" si="13"/>
        <v>#N/A</v>
      </c>
    </row>
    <row r="68" spans="1:12" ht="15" customHeight="1" x14ac:dyDescent="0.2">
      <c r="A68" s="490" t="s">
        <v>473</v>
      </c>
      <c r="B68" s="487">
        <v>48499</v>
      </c>
      <c r="C68" s="487">
        <v>6708</v>
      </c>
      <c r="D68" s="487">
        <v>3110</v>
      </c>
      <c r="E68" s="488">
        <f t="shared" si="11"/>
        <v>106.88013751459991</v>
      </c>
      <c r="F68" s="488">
        <f t="shared" si="11"/>
        <v>92.066977765577818</v>
      </c>
      <c r="G68" s="488">
        <f t="shared" si="11"/>
        <v>113.33819241982508</v>
      </c>
      <c r="H68" s="489" t="str">
        <f t="shared" si="14"/>
        <v/>
      </c>
      <c r="I68" s="488" t="str">
        <f t="shared" si="12"/>
        <v/>
      </c>
      <c r="J68" s="488" t="str">
        <f t="shared" si="12"/>
        <v/>
      </c>
      <c r="K68" s="488" t="str">
        <f t="shared" si="12"/>
        <v/>
      </c>
      <c r="L68" s="488" t="e">
        <f t="shared" si="13"/>
        <v>#N/A</v>
      </c>
    </row>
    <row r="69" spans="1:12" ht="15" customHeight="1" x14ac:dyDescent="0.2">
      <c r="A69" s="490">
        <v>43344</v>
      </c>
      <c r="B69" s="487">
        <v>49521</v>
      </c>
      <c r="C69" s="487">
        <v>6557</v>
      </c>
      <c r="D69" s="487">
        <v>3239</v>
      </c>
      <c r="E69" s="488">
        <f t="shared" si="11"/>
        <v>109.13237984000705</v>
      </c>
      <c r="F69" s="488">
        <f t="shared" si="11"/>
        <v>89.994510019214928</v>
      </c>
      <c r="G69" s="488">
        <f t="shared" si="11"/>
        <v>118.0393586005831</v>
      </c>
      <c r="H69" s="489">
        <f t="shared" si="14"/>
        <v>43344</v>
      </c>
      <c r="I69" s="488">
        <f t="shared" si="12"/>
        <v>109.13237984000705</v>
      </c>
      <c r="J69" s="488">
        <f t="shared" si="12"/>
        <v>89.994510019214928</v>
      </c>
      <c r="K69" s="488">
        <f t="shared" si="12"/>
        <v>118.0393586005831</v>
      </c>
      <c r="L69" s="488" t="e">
        <f t="shared" si="13"/>
        <v>#N/A</v>
      </c>
    </row>
    <row r="70" spans="1:12" ht="15" customHeight="1" x14ac:dyDescent="0.2">
      <c r="A70" s="490" t="s">
        <v>474</v>
      </c>
      <c r="B70" s="487">
        <v>49640</v>
      </c>
      <c r="C70" s="487">
        <v>6544</v>
      </c>
      <c r="D70" s="487">
        <v>3311</v>
      </c>
      <c r="E70" s="488">
        <f t="shared" si="11"/>
        <v>109.3946272340613</v>
      </c>
      <c r="F70" s="488">
        <f t="shared" si="11"/>
        <v>89.816085643700248</v>
      </c>
      <c r="G70" s="488">
        <f t="shared" si="11"/>
        <v>120.66326530612245</v>
      </c>
      <c r="H70" s="489" t="str">
        <f t="shared" si="14"/>
        <v/>
      </c>
      <c r="I70" s="488" t="str">
        <f t="shared" si="12"/>
        <v/>
      </c>
      <c r="J70" s="488" t="str">
        <f t="shared" si="12"/>
        <v/>
      </c>
      <c r="K70" s="488" t="str">
        <f t="shared" si="12"/>
        <v/>
      </c>
      <c r="L70" s="488" t="e">
        <f t="shared" si="13"/>
        <v>#N/A</v>
      </c>
    </row>
    <row r="71" spans="1:12" ht="15" customHeight="1" x14ac:dyDescent="0.2">
      <c r="A71" s="490" t="s">
        <v>475</v>
      </c>
      <c r="B71" s="487">
        <v>48911</v>
      </c>
      <c r="C71" s="487">
        <v>6495</v>
      </c>
      <c r="D71" s="487">
        <v>3298</v>
      </c>
      <c r="E71" s="491">
        <f t="shared" ref="E71:G75" si="15">IF($A$51=37802,IF(COUNTBLANK(B$51:B$70)&gt;0,#N/A,IF(ISBLANK(B71)=FALSE,B71/B$51*100,#N/A)),IF(COUNTBLANK(B$51:B$75)&gt;0,#N/A,B71/B$51*100))</f>
        <v>107.78808647552725</v>
      </c>
      <c r="F71" s="491">
        <f t="shared" si="15"/>
        <v>89.143562997529514</v>
      </c>
      <c r="G71" s="491">
        <f t="shared" si="15"/>
        <v>120.18950437317784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49147</v>
      </c>
      <c r="C72" s="487">
        <v>6578</v>
      </c>
      <c r="D72" s="487">
        <v>3336</v>
      </c>
      <c r="E72" s="491">
        <f t="shared" si="15"/>
        <v>108.30817374440795</v>
      </c>
      <c r="F72" s="491">
        <f t="shared" si="15"/>
        <v>90.282734010430971</v>
      </c>
      <c r="G72" s="491">
        <f t="shared" si="15"/>
        <v>121.5743440233236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50329</v>
      </c>
      <c r="C73" s="487">
        <v>6409</v>
      </c>
      <c r="D73" s="487">
        <v>3469</v>
      </c>
      <c r="E73" s="491">
        <f t="shared" si="15"/>
        <v>110.91301760803931</v>
      </c>
      <c r="F73" s="491">
        <f t="shared" si="15"/>
        <v>87.963217128740041</v>
      </c>
      <c r="G73" s="491">
        <f t="shared" si="15"/>
        <v>126.42128279883383</v>
      </c>
      <c r="H73" s="492">
        <f>IF(A$51=37802,IF(ISERROR(L73)=TRUE,IF(ISBLANK(A73)=FALSE,IF(MONTH(A73)=MONTH(MAX(A$51:A$75)),A73,""),""),""),IF(ISERROR(L73)=TRUE,IF(MONTH(A73)=MONTH(MAX(A$51:A$75)),A73,""),""))</f>
        <v>43709</v>
      </c>
      <c r="I73" s="488">
        <f t="shared" si="12"/>
        <v>110.91301760803931</v>
      </c>
      <c r="J73" s="488">
        <f t="shared" si="12"/>
        <v>87.963217128740041</v>
      </c>
      <c r="K73" s="488">
        <f t="shared" si="12"/>
        <v>126.42128279883383</v>
      </c>
      <c r="L73" s="488" t="e">
        <f t="shared" si="13"/>
        <v>#N/A</v>
      </c>
    </row>
    <row r="74" spans="1:12" ht="15" customHeight="1" x14ac:dyDescent="0.2">
      <c r="A74" s="490" t="s">
        <v>477</v>
      </c>
      <c r="B74" s="487">
        <v>50403</v>
      </c>
      <c r="C74" s="487">
        <v>6524</v>
      </c>
      <c r="D74" s="487">
        <v>3580</v>
      </c>
      <c r="E74" s="491">
        <f t="shared" si="15"/>
        <v>111.07609581946801</v>
      </c>
      <c r="F74" s="491">
        <f t="shared" si="15"/>
        <v>89.541586604446891</v>
      </c>
      <c r="G74" s="491">
        <f t="shared" si="15"/>
        <v>130.46647230320701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49747</v>
      </c>
      <c r="C75" s="493">
        <v>6319</v>
      </c>
      <c r="D75" s="493">
        <v>3452</v>
      </c>
      <c r="E75" s="491">
        <f t="shared" si="15"/>
        <v>109.63042951274875</v>
      </c>
      <c r="F75" s="491">
        <f t="shared" si="15"/>
        <v>86.727971452099922</v>
      </c>
      <c r="G75" s="491">
        <f t="shared" si="15"/>
        <v>125.80174927113703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110.91301760803931</v>
      </c>
      <c r="J77" s="488">
        <f>IF(J75&lt;&gt;"",J75,IF(J74&lt;&gt;"",J74,IF(J73&lt;&gt;"",J73,IF(J72&lt;&gt;"",J72,IF(J71&lt;&gt;"",J71,IF(J70&lt;&gt;"",J70,""))))))</f>
        <v>87.963217128740041</v>
      </c>
      <c r="K77" s="488">
        <f>IF(K75&lt;&gt;"",K75,IF(K74&lt;&gt;"",K74,IF(K73&lt;&gt;"",K73,IF(K72&lt;&gt;"",K72,IF(K71&lt;&gt;"",K71,IF(K70&lt;&gt;"",K70,""))))))</f>
        <v>126.42128279883383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+10,9%</v>
      </c>
      <c r="J79" s="488" t="str">
        <f>"GeB - ausschließlich: "&amp;IF(J77&gt;100,"+","")&amp;TEXT(J77-100,"0,0")&amp;"%"</f>
        <v>GeB - ausschließlich: -12,0%</v>
      </c>
      <c r="K79" s="488" t="str">
        <f>"GeB - im Nebenjob: "&amp;IF(K77&gt;100,"+","")&amp;TEXT(K77-100,"0,0")&amp;"%"</f>
        <v>GeB - im Nebenjob: +26,4%</v>
      </c>
    </row>
    <row r="81" spans="9:9" ht="15" customHeight="1" x14ac:dyDescent="0.2">
      <c r="I81" s="488" t="str">
        <f>IF(ISERROR(HLOOKUP(1,I$78:K$79,2,FALSE)),"",HLOOKUP(1,I$78:K$79,2,FALSE))</f>
        <v>GeB - im Nebenjob: +26,4%</v>
      </c>
    </row>
    <row r="82" spans="9:9" ht="15" customHeight="1" x14ac:dyDescent="0.2">
      <c r="I82" s="488" t="str">
        <f>IF(ISERROR(HLOOKUP(2,I$78:K$79,2,FALSE)),"",HLOOKUP(2,I$78:K$79,2,FALSE))</f>
        <v>SvB: +10,9%</v>
      </c>
    </row>
    <row r="83" spans="9:9" ht="15" customHeight="1" x14ac:dyDescent="0.2">
      <c r="I83" s="488" t="str">
        <f>IF(ISERROR(HLOOKUP(3,I$78:K$79,2,FALSE)),"",HLOOKUP(3,I$78:K$79,2,FALSE))</f>
        <v>GeB - ausschließlich: -12,0%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49747</v>
      </c>
      <c r="E12" s="114">
        <v>50403</v>
      </c>
      <c r="F12" s="114">
        <v>50329</v>
      </c>
      <c r="G12" s="114">
        <v>49147</v>
      </c>
      <c r="H12" s="114">
        <v>48911</v>
      </c>
      <c r="I12" s="115">
        <v>836</v>
      </c>
      <c r="J12" s="116">
        <v>1.7092269632597985</v>
      </c>
      <c r="N12" s="117"/>
    </row>
    <row r="13" spans="1:15" s="110" customFormat="1" ht="13.5" customHeight="1" x14ac:dyDescent="0.2">
      <c r="A13" s="118" t="s">
        <v>105</v>
      </c>
      <c r="B13" s="119" t="s">
        <v>106</v>
      </c>
      <c r="C13" s="113">
        <v>56.316963837015301</v>
      </c>
      <c r="D13" s="114">
        <v>28016</v>
      </c>
      <c r="E13" s="114">
        <v>28482</v>
      </c>
      <c r="F13" s="114">
        <v>28334</v>
      </c>
      <c r="G13" s="114">
        <v>27682</v>
      </c>
      <c r="H13" s="114">
        <v>27461</v>
      </c>
      <c r="I13" s="115">
        <v>555</v>
      </c>
      <c r="J13" s="116">
        <v>2.0210480317541242</v>
      </c>
    </row>
    <row r="14" spans="1:15" s="110" customFormat="1" ht="13.5" customHeight="1" x14ac:dyDescent="0.2">
      <c r="A14" s="120"/>
      <c r="B14" s="119" t="s">
        <v>107</v>
      </c>
      <c r="C14" s="113">
        <v>43.683036162984699</v>
      </c>
      <c r="D14" s="114">
        <v>21731</v>
      </c>
      <c r="E14" s="114">
        <v>21921</v>
      </c>
      <c r="F14" s="114">
        <v>21995</v>
      </c>
      <c r="G14" s="114">
        <v>21465</v>
      </c>
      <c r="H14" s="114">
        <v>21450</v>
      </c>
      <c r="I14" s="115">
        <v>281</v>
      </c>
      <c r="J14" s="116">
        <v>1.3100233100233101</v>
      </c>
    </row>
    <row r="15" spans="1:15" s="110" customFormat="1" ht="13.5" customHeight="1" x14ac:dyDescent="0.2">
      <c r="A15" s="118" t="s">
        <v>105</v>
      </c>
      <c r="B15" s="121" t="s">
        <v>108</v>
      </c>
      <c r="C15" s="113">
        <v>10.593603634390014</v>
      </c>
      <c r="D15" s="114">
        <v>5270</v>
      </c>
      <c r="E15" s="114">
        <v>5684</v>
      </c>
      <c r="F15" s="114">
        <v>5665</v>
      </c>
      <c r="G15" s="114">
        <v>5009</v>
      </c>
      <c r="H15" s="114">
        <v>5131</v>
      </c>
      <c r="I15" s="115">
        <v>139</v>
      </c>
      <c r="J15" s="116">
        <v>2.7090235821477293</v>
      </c>
    </row>
    <row r="16" spans="1:15" s="110" customFormat="1" ht="13.5" customHeight="1" x14ac:dyDescent="0.2">
      <c r="A16" s="118"/>
      <c r="B16" s="121" t="s">
        <v>109</v>
      </c>
      <c r="C16" s="113">
        <v>67.06736084588016</v>
      </c>
      <c r="D16" s="114">
        <v>33364</v>
      </c>
      <c r="E16" s="114">
        <v>33687</v>
      </c>
      <c r="F16" s="114">
        <v>33749</v>
      </c>
      <c r="G16" s="114">
        <v>33393</v>
      </c>
      <c r="H16" s="114">
        <v>33286</v>
      </c>
      <c r="I16" s="115">
        <v>78</v>
      </c>
      <c r="J16" s="116">
        <v>0.23433275250856217</v>
      </c>
    </row>
    <row r="17" spans="1:10" s="110" customFormat="1" ht="13.5" customHeight="1" x14ac:dyDescent="0.2">
      <c r="A17" s="118"/>
      <c r="B17" s="121" t="s">
        <v>110</v>
      </c>
      <c r="C17" s="113">
        <v>21.313848071240479</v>
      </c>
      <c r="D17" s="114">
        <v>10603</v>
      </c>
      <c r="E17" s="114">
        <v>10510</v>
      </c>
      <c r="F17" s="114">
        <v>10402</v>
      </c>
      <c r="G17" s="114">
        <v>10254</v>
      </c>
      <c r="H17" s="114">
        <v>10038</v>
      </c>
      <c r="I17" s="115">
        <v>565</v>
      </c>
      <c r="J17" s="116">
        <v>5.6286112771468417</v>
      </c>
    </row>
    <row r="18" spans="1:10" s="110" customFormat="1" ht="13.5" customHeight="1" x14ac:dyDescent="0.2">
      <c r="A18" s="120"/>
      <c r="B18" s="121" t="s">
        <v>111</v>
      </c>
      <c r="C18" s="113">
        <v>1.0251874484893562</v>
      </c>
      <c r="D18" s="114">
        <v>510</v>
      </c>
      <c r="E18" s="114">
        <v>522</v>
      </c>
      <c r="F18" s="114">
        <v>513</v>
      </c>
      <c r="G18" s="114">
        <v>491</v>
      </c>
      <c r="H18" s="114">
        <v>456</v>
      </c>
      <c r="I18" s="115">
        <v>54</v>
      </c>
      <c r="J18" s="116">
        <v>11.842105263157896</v>
      </c>
    </row>
    <row r="19" spans="1:10" s="110" customFormat="1" ht="13.5" customHeight="1" x14ac:dyDescent="0.2">
      <c r="A19" s="120"/>
      <c r="B19" s="121" t="s">
        <v>112</v>
      </c>
      <c r="C19" s="113">
        <v>0.29951554867630209</v>
      </c>
      <c r="D19" s="114">
        <v>149</v>
      </c>
      <c r="E19" s="114">
        <v>149</v>
      </c>
      <c r="F19" s="114">
        <v>164</v>
      </c>
      <c r="G19" s="114">
        <v>142</v>
      </c>
      <c r="H19" s="114">
        <v>130</v>
      </c>
      <c r="I19" s="115">
        <v>19</v>
      </c>
      <c r="J19" s="116">
        <v>14.615384615384615</v>
      </c>
    </row>
    <row r="20" spans="1:10" s="110" customFormat="1" ht="13.5" customHeight="1" x14ac:dyDescent="0.2">
      <c r="A20" s="118" t="s">
        <v>113</v>
      </c>
      <c r="B20" s="122" t="s">
        <v>114</v>
      </c>
      <c r="C20" s="113">
        <v>70.896737491708038</v>
      </c>
      <c r="D20" s="114">
        <v>35269</v>
      </c>
      <c r="E20" s="114">
        <v>36010</v>
      </c>
      <c r="F20" s="114">
        <v>35927</v>
      </c>
      <c r="G20" s="114">
        <v>34984</v>
      </c>
      <c r="H20" s="114">
        <v>34780</v>
      </c>
      <c r="I20" s="115">
        <v>489</v>
      </c>
      <c r="J20" s="116">
        <v>1.40598044853364</v>
      </c>
    </row>
    <row r="21" spans="1:10" s="110" customFormat="1" ht="13.5" customHeight="1" x14ac:dyDescent="0.2">
      <c r="A21" s="120"/>
      <c r="B21" s="122" t="s">
        <v>115</v>
      </c>
      <c r="C21" s="113">
        <v>29.103262508291959</v>
      </c>
      <c r="D21" s="114">
        <v>14478</v>
      </c>
      <c r="E21" s="114">
        <v>14393</v>
      </c>
      <c r="F21" s="114">
        <v>14402</v>
      </c>
      <c r="G21" s="114">
        <v>14163</v>
      </c>
      <c r="H21" s="114">
        <v>14131</v>
      </c>
      <c r="I21" s="115">
        <v>347</v>
      </c>
      <c r="J21" s="116">
        <v>2.4555940839289505</v>
      </c>
    </row>
    <row r="22" spans="1:10" s="110" customFormat="1" ht="13.5" customHeight="1" x14ac:dyDescent="0.2">
      <c r="A22" s="118" t="s">
        <v>113</v>
      </c>
      <c r="B22" s="122" t="s">
        <v>116</v>
      </c>
      <c r="C22" s="113">
        <v>88.493778519307696</v>
      </c>
      <c r="D22" s="114">
        <v>44023</v>
      </c>
      <c r="E22" s="114">
        <v>44387</v>
      </c>
      <c r="F22" s="114">
        <v>44686</v>
      </c>
      <c r="G22" s="114">
        <v>44002</v>
      </c>
      <c r="H22" s="114">
        <v>44097</v>
      </c>
      <c r="I22" s="115">
        <v>-74</v>
      </c>
      <c r="J22" s="116">
        <v>-0.16781186928816019</v>
      </c>
    </row>
    <row r="23" spans="1:10" s="110" customFormat="1" ht="13.5" customHeight="1" x14ac:dyDescent="0.2">
      <c r="A23" s="123"/>
      <c r="B23" s="124" t="s">
        <v>117</v>
      </c>
      <c r="C23" s="125">
        <v>11.468028222807405</v>
      </c>
      <c r="D23" s="114">
        <v>5705</v>
      </c>
      <c r="E23" s="114">
        <v>5989</v>
      </c>
      <c r="F23" s="114">
        <v>5624</v>
      </c>
      <c r="G23" s="114">
        <v>5133</v>
      </c>
      <c r="H23" s="114">
        <v>4804</v>
      </c>
      <c r="I23" s="115">
        <v>901</v>
      </c>
      <c r="J23" s="116">
        <v>18.755203996669444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9771</v>
      </c>
      <c r="E26" s="114">
        <v>10104</v>
      </c>
      <c r="F26" s="114">
        <v>9878</v>
      </c>
      <c r="G26" s="114">
        <v>9914</v>
      </c>
      <c r="H26" s="140">
        <v>9793</v>
      </c>
      <c r="I26" s="115">
        <v>-22</v>
      </c>
      <c r="J26" s="116">
        <v>-0.22465026039007455</v>
      </c>
    </row>
    <row r="27" spans="1:10" s="110" customFormat="1" ht="13.5" customHeight="1" x14ac:dyDescent="0.2">
      <c r="A27" s="118" t="s">
        <v>105</v>
      </c>
      <c r="B27" s="119" t="s">
        <v>106</v>
      </c>
      <c r="C27" s="113">
        <v>39.259031828881383</v>
      </c>
      <c r="D27" s="115">
        <v>3836</v>
      </c>
      <c r="E27" s="114">
        <v>3941</v>
      </c>
      <c r="F27" s="114">
        <v>3825</v>
      </c>
      <c r="G27" s="114">
        <v>3801</v>
      </c>
      <c r="H27" s="140">
        <v>3732</v>
      </c>
      <c r="I27" s="115">
        <v>104</v>
      </c>
      <c r="J27" s="116">
        <v>2.7867095391211145</v>
      </c>
    </row>
    <row r="28" spans="1:10" s="110" customFormat="1" ht="13.5" customHeight="1" x14ac:dyDescent="0.2">
      <c r="A28" s="120"/>
      <c r="B28" s="119" t="s">
        <v>107</v>
      </c>
      <c r="C28" s="113">
        <v>60.740968171118617</v>
      </c>
      <c r="D28" s="115">
        <v>5935</v>
      </c>
      <c r="E28" s="114">
        <v>6163</v>
      </c>
      <c r="F28" s="114">
        <v>6053</v>
      </c>
      <c r="G28" s="114">
        <v>6113</v>
      </c>
      <c r="H28" s="140">
        <v>6061</v>
      </c>
      <c r="I28" s="115">
        <v>-126</v>
      </c>
      <c r="J28" s="116">
        <v>-2.0788648737832043</v>
      </c>
    </row>
    <row r="29" spans="1:10" s="110" customFormat="1" ht="13.5" customHeight="1" x14ac:dyDescent="0.2">
      <c r="A29" s="118" t="s">
        <v>105</v>
      </c>
      <c r="B29" s="121" t="s">
        <v>108</v>
      </c>
      <c r="C29" s="113">
        <v>14.338348173165489</v>
      </c>
      <c r="D29" s="115">
        <v>1401</v>
      </c>
      <c r="E29" s="114">
        <v>1458</v>
      </c>
      <c r="F29" s="114">
        <v>1419</v>
      </c>
      <c r="G29" s="114">
        <v>1445</v>
      </c>
      <c r="H29" s="140">
        <v>1350</v>
      </c>
      <c r="I29" s="115">
        <v>51</v>
      </c>
      <c r="J29" s="116">
        <v>3.7777777777777777</v>
      </c>
    </row>
    <row r="30" spans="1:10" s="110" customFormat="1" ht="13.5" customHeight="1" x14ac:dyDescent="0.2">
      <c r="A30" s="118"/>
      <c r="B30" s="121" t="s">
        <v>109</v>
      </c>
      <c r="C30" s="113">
        <v>46.105823354825503</v>
      </c>
      <c r="D30" s="115">
        <v>4505</v>
      </c>
      <c r="E30" s="114">
        <v>4683</v>
      </c>
      <c r="F30" s="114">
        <v>4554</v>
      </c>
      <c r="G30" s="114">
        <v>4586</v>
      </c>
      <c r="H30" s="140">
        <v>4591</v>
      </c>
      <c r="I30" s="115">
        <v>-86</v>
      </c>
      <c r="J30" s="116">
        <v>-1.8732302330646917</v>
      </c>
    </row>
    <row r="31" spans="1:10" s="110" customFormat="1" ht="13.5" customHeight="1" x14ac:dyDescent="0.2">
      <c r="A31" s="118"/>
      <c r="B31" s="121" t="s">
        <v>110</v>
      </c>
      <c r="C31" s="113">
        <v>21.318186470166822</v>
      </c>
      <c r="D31" s="115">
        <v>2083</v>
      </c>
      <c r="E31" s="114">
        <v>2134</v>
      </c>
      <c r="F31" s="114">
        <v>2125</v>
      </c>
      <c r="G31" s="114">
        <v>2104</v>
      </c>
      <c r="H31" s="140">
        <v>2124</v>
      </c>
      <c r="I31" s="115">
        <v>-41</v>
      </c>
      <c r="J31" s="116">
        <v>-1.9303201506591336</v>
      </c>
    </row>
    <row r="32" spans="1:10" s="110" customFormat="1" ht="13.5" customHeight="1" x14ac:dyDescent="0.2">
      <c r="A32" s="120"/>
      <c r="B32" s="121" t="s">
        <v>111</v>
      </c>
      <c r="C32" s="113">
        <v>18.237642001842186</v>
      </c>
      <c r="D32" s="115">
        <v>1782</v>
      </c>
      <c r="E32" s="114">
        <v>1829</v>
      </c>
      <c r="F32" s="114">
        <v>1780</v>
      </c>
      <c r="G32" s="114">
        <v>1779</v>
      </c>
      <c r="H32" s="140">
        <v>1728</v>
      </c>
      <c r="I32" s="115">
        <v>54</v>
      </c>
      <c r="J32" s="116">
        <v>3.125</v>
      </c>
    </row>
    <row r="33" spans="1:10" s="110" customFormat="1" ht="13.5" customHeight="1" x14ac:dyDescent="0.2">
      <c r="A33" s="120"/>
      <c r="B33" s="121" t="s">
        <v>112</v>
      </c>
      <c r="C33" s="113">
        <v>1.7500767577525329</v>
      </c>
      <c r="D33" s="115">
        <v>171</v>
      </c>
      <c r="E33" s="114">
        <v>178</v>
      </c>
      <c r="F33" s="114">
        <v>191</v>
      </c>
      <c r="G33" s="114">
        <v>193</v>
      </c>
      <c r="H33" s="140">
        <v>170</v>
      </c>
      <c r="I33" s="115">
        <v>1</v>
      </c>
      <c r="J33" s="116">
        <v>0.58823529411764708</v>
      </c>
    </row>
    <row r="34" spans="1:10" s="110" customFormat="1" ht="13.5" customHeight="1" x14ac:dyDescent="0.2">
      <c r="A34" s="118" t="s">
        <v>113</v>
      </c>
      <c r="B34" s="122" t="s">
        <v>116</v>
      </c>
      <c r="C34" s="113">
        <v>92.498208985774227</v>
      </c>
      <c r="D34" s="115">
        <v>9038</v>
      </c>
      <c r="E34" s="114">
        <v>9377</v>
      </c>
      <c r="F34" s="114">
        <v>9185</v>
      </c>
      <c r="G34" s="114">
        <v>9214</v>
      </c>
      <c r="H34" s="140">
        <v>9132</v>
      </c>
      <c r="I34" s="115">
        <v>-94</v>
      </c>
      <c r="J34" s="116">
        <v>-1.029347349978099</v>
      </c>
    </row>
    <row r="35" spans="1:10" s="110" customFormat="1" ht="13.5" customHeight="1" x14ac:dyDescent="0.2">
      <c r="A35" s="118"/>
      <c r="B35" s="119" t="s">
        <v>117</v>
      </c>
      <c r="C35" s="113">
        <v>7.419916078190564</v>
      </c>
      <c r="D35" s="115">
        <v>725</v>
      </c>
      <c r="E35" s="114">
        <v>722</v>
      </c>
      <c r="F35" s="114">
        <v>686</v>
      </c>
      <c r="G35" s="114">
        <v>692</v>
      </c>
      <c r="H35" s="140">
        <v>652</v>
      </c>
      <c r="I35" s="115">
        <v>73</v>
      </c>
      <c r="J35" s="116">
        <v>11.196319018404909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6319</v>
      </c>
      <c r="E37" s="114">
        <v>6524</v>
      </c>
      <c r="F37" s="114">
        <v>6409</v>
      </c>
      <c r="G37" s="114">
        <v>6578</v>
      </c>
      <c r="H37" s="140">
        <v>6495</v>
      </c>
      <c r="I37" s="115">
        <v>-176</v>
      </c>
      <c r="J37" s="116">
        <v>-2.70977675134719</v>
      </c>
    </row>
    <row r="38" spans="1:10" s="110" customFormat="1" ht="13.5" customHeight="1" x14ac:dyDescent="0.2">
      <c r="A38" s="118" t="s">
        <v>105</v>
      </c>
      <c r="B38" s="119" t="s">
        <v>106</v>
      </c>
      <c r="C38" s="113">
        <v>36.952049374901094</v>
      </c>
      <c r="D38" s="115">
        <v>2335</v>
      </c>
      <c r="E38" s="114">
        <v>2396</v>
      </c>
      <c r="F38" s="114">
        <v>2322</v>
      </c>
      <c r="G38" s="114">
        <v>2382</v>
      </c>
      <c r="H38" s="140">
        <v>2334</v>
      </c>
      <c r="I38" s="115">
        <v>1</v>
      </c>
      <c r="J38" s="116">
        <v>4.2844901456726647E-2</v>
      </c>
    </row>
    <row r="39" spans="1:10" s="110" customFormat="1" ht="13.5" customHeight="1" x14ac:dyDescent="0.2">
      <c r="A39" s="120"/>
      <c r="B39" s="119" t="s">
        <v>107</v>
      </c>
      <c r="C39" s="113">
        <v>63.047950625098906</v>
      </c>
      <c r="D39" s="115">
        <v>3984</v>
      </c>
      <c r="E39" s="114">
        <v>4128</v>
      </c>
      <c r="F39" s="114">
        <v>4087</v>
      </c>
      <c r="G39" s="114">
        <v>4196</v>
      </c>
      <c r="H39" s="140">
        <v>4161</v>
      </c>
      <c r="I39" s="115">
        <v>-177</v>
      </c>
      <c r="J39" s="116">
        <v>-4.2537851478010094</v>
      </c>
    </row>
    <row r="40" spans="1:10" s="110" customFormat="1" ht="13.5" customHeight="1" x14ac:dyDescent="0.2">
      <c r="A40" s="118" t="s">
        <v>105</v>
      </c>
      <c r="B40" s="121" t="s">
        <v>108</v>
      </c>
      <c r="C40" s="113">
        <v>16.189270454185788</v>
      </c>
      <c r="D40" s="115">
        <v>1023</v>
      </c>
      <c r="E40" s="114">
        <v>1057</v>
      </c>
      <c r="F40" s="114">
        <v>1009</v>
      </c>
      <c r="G40" s="114">
        <v>1106</v>
      </c>
      <c r="H40" s="140">
        <v>1000</v>
      </c>
      <c r="I40" s="115">
        <v>23</v>
      </c>
      <c r="J40" s="116">
        <v>2.2999999999999998</v>
      </c>
    </row>
    <row r="41" spans="1:10" s="110" customFormat="1" ht="13.5" customHeight="1" x14ac:dyDescent="0.2">
      <c r="A41" s="118"/>
      <c r="B41" s="121" t="s">
        <v>109</v>
      </c>
      <c r="C41" s="113">
        <v>32.615920240544391</v>
      </c>
      <c r="D41" s="115">
        <v>2061</v>
      </c>
      <c r="E41" s="114">
        <v>2144</v>
      </c>
      <c r="F41" s="114">
        <v>2124</v>
      </c>
      <c r="G41" s="114">
        <v>2201</v>
      </c>
      <c r="H41" s="140">
        <v>2234</v>
      </c>
      <c r="I41" s="115">
        <v>-173</v>
      </c>
      <c r="J41" s="116">
        <v>-7.7439570277529093</v>
      </c>
    </row>
    <row r="42" spans="1:10" s="110" customFormat="1" ht="13.5" customHeight="1" x14ac:dyDescent="0.2">
      <c r="A42" s="118"/>
      <c r="B42" s="121" t="s">
        <v>110</v>
      </c>
      <c r="C42" s="113">
        <v>23.722107928469693</v>
      </c>
      <c r="D42" s="115">
        <v>1499</v>
      </c>
      <c r="E42" s="114">
        <v>1538</v>
      </c>
      <c r="F42" s="114">
        <v>1535</v>
      </c>
      <c r="G42" s="114">
        <v>1536</v>
      </c>
      <c r="H42" s="140">
        <v>1573</v>
      </c>
      <c r="I42" s="115">
        <v>-74</v>
      </c>
      <c r="J42" s="116">
        <v>-4.704386522568341</v>
      </c>
    </row>
    <row r="43" spans="1:10" s="110" customFormat="1" ht="13.5" customHeight="1" x14ac:dyDescent="0.2">
      <c r="A43" s="120"/>
      <c r="B43" s="121" t="s">
        <v>111</v>
      </c>
      <c r="C43" s="113">
        <v>27.472701376800128</v>
      </c>
      <c r="D43" s="115">
        <v>1736</v>
      </c>
      <c r="E43" s="114">
        <v>1785</v>
      </c>
      <c r="F43" s="114">
        <v>1741</v>
      </c>
      <c r="G43" s="114">
        <v>1735</v>
      </c>
      <c r="H43" s="140">
        <v>1688</v>
      </c>
      <c r="I43" s="115">
        <v>48</v>
      </c>
      <c r="J43" s="116">
        <v>2.8436018957345972</v>
      </c>
    </row>
    <row r="44" spans="1:10" s="110" customFormat="1" ht="13.5" customHeight="1" x14ac:dyDescent="0.2">
      <c r="A44" s="120"/>
      <c r="B44" s="121" t="s">
        <v>112</v>
      </c>
      <c r="C44" s="113">
        <v>2.5636967874663714</v>
      </c>
      <c r="D44" s="115">
        <v>162</v>
      </c>
      <c r="E44" s="114">
        <v>171</v>
      </c>
      <c r="F44" s="114">
        <v>183</v>
      </c>
      <c r="G44" s="114">
        <v>181</v>
      </c>
      <c r="H44" s="140">
        <v>160</v>
      </c>
      <c r="I44" s="115">
        <v>2</v>
      </c>
      <c r="J44" s="116">
        <v>1.25</v>
      </c>
    </row>
    <row r="45" spans="1:10" s="110" customFormat="1" ht="13.5" customHeight="1" x14ac:dyDescent="0.2">
      <c r="A45" s="118" t="s">
        <v>113</v>
      </c>
      <c r="B45" s="122" t="s">
        <v>116</v>
      </c>
      <c r="C45" s="113">
        <v>93.131824655799974</v>
      </c>
      <c r="D45" s="115">
        <v>5885</v>
      </c>
      <c r="E45" s="114">
        <v>6090</v>
      </c>
      <c r="F45" s="114">
        <v>5990</v>
      </c>
      <c r="G45" s="114">
        <v>6136</v>
      </c>
      <c r="H45" s="140">
        <v>6062</v>
      </c>
      <c r="I45" s="115">
        <v>-177</v>
      </c>
      <c r="J45" s="116">
        <v>-2.9198284394589242</v>
      </c>
    </row>
    <row r="46" spans="1:10" s="110" customFormat="1" ht="13.5" customHeight="1" x14ac:dyDescent="0.2">
      <c r="A46" s="118"/>
      <c r="B46" s="119" t="s">
        <v>117</v>
      </c>
      <c r="C46" s="113">
        <v>6.7415730337078648</v>
      </c>
      <c r="D46" s="115">
        <v>426</v>
      </c>
      <c r="E46" s="114">
        <v>429</v>
      </c>
      <c r="F46" s="114">
        <v>412</v>
      </c>
      <c r="G46" s="114">
        <v>434</v>
      </c>
      <c r="H46" s="140">
        <v>424</v>
      </c>
      <c r="I46" s="115">
        <v>2</v>
      </c>
      <c r="J46" s="116">
        <v>0.47169811320754718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3452</v>
      </c>
      <c r="E48" s="114">
        <v>3580</v>
      </c>
      <c r="F48" s="114">
        <v>3469</v>
      </c>
      <c r="G48" s="114">
        <v>3336</v>
      </c>
      <c r="H48" s="140">
        <v>3298</v>
      </c>
      <c r="I48" s="115">
        <v>154</v>
      </c>
      <c r="J48" s="116">
        <v>4.6694966646452398</v>
      </c>
    </row>
    <row r="49" spans="1:12" s="110" customFormat="1" ht="13.5" customHeight="1" x14ac:dyDescent="0.2">
      <c r="A49" s="118" t="s">
        <v>105</v>
      </c>
      <c r="B49" s="119" t="s">
        <v>106</v>
      </c>
      <c r="C49" s="113">
        <v>43.482039397450755</v>
      </c>
      <c r="D49" s="115">
        <v>1501</v>
      </c>
      <c r="E49" s="114">
        <v>1545</v>
      </c>
      <c r="F49" s="114">
        <v>1503</v>
      </c>
      <c r="G49" s="114">
        <v>1419</v>
      </c>
      <c r="H49" s="140">
        <v>1398</v>
      </c>
      <c r="I49" s="115">
        <v>103</v>
      </c>
      <c r="J49" s="116">
        <v>7.3676680972818316</v>
      </c>
    </row>
    <row r="50" spans="1:12" s="110" customFormat="1" ht="13.5" customHeight="1" x14ac:dyDescent="0.2">
      <c r="A50" s="120"/>
      <c r="B50" s="119" t="s">
        <v>107</v>
      </c>
      <c r="C50" s="113">
        <v>56.517960602549245</v>
      </c>
      <c r="D50" s="115">
        <v>1951</v>
      </c>
      <c r="E50" s="114">
        <v>2035</v>
      </c>
      <c r="F50" s="114">
        <v>1966</v>
      </c>
      <c r="G50" s="114">
        <v>1917</v>
      </c>
      <c r="H50" s="140">
        <v>1900</v>
      </c>
      <c r="I50" s="115">
        <v>51</v>
      </c>
      <c r="J50" s="116">
        <v>2.6842105263157894</v>
      </c>
    </row>
    <row r="51" spans="1:12" s="110" customFormat="1" ht="13.5" customHeight="1" x14ac:dyDescent="0.2">
      <c r="A51" s="118" t="s">
        <v>105</v>
      </c>
      <c r="B51" s="121" t="s">
        <v>108</v>
      </c>
      <c r="C51" s="113">
        <v>10.950173812282735</v>
      </c>
      <c r="D51" s="115">
        <v>378</v>
      </c>
      <c r="E51" s="114">
        <v>401</v>
      </c>
      <c r="F51" s="114">
        <v>410</v>
      </c>
      <c r="G51" s="114">
        <v>339</v>
      </c>
      <c r="H51" s="140">
        <v>350</v>
      </c>
      <c r="I51" s="115">
        <v>28</v>
      </c>
      <c r="J51" s="116">
        <v>8</v>
      </c>
    </row>
    <row r="52" spans="1:12" s="110" customFormat="1" ht="13.5" customHeight="1" x14ac:dyDescent="0.2">
      <c r="A52" s="118"/>
      <c r="B52" s="121" t="s">
        <v>109</v>
      </c>
      <c r="C52" s="113">
        <v>70.799536500579379</v>
      </c>
      <c r="D52" s="115">
        <v>2444</v>
      </c>
      <c r="E52" s="114">
        <v>2539</v>
      </c>
      <c r="F52" s="114">
        <v>2430</v>
      </c>
      <c r="G52" s="114">
        <v>2385</v>
      </c>
      <c r="H52" s="140">
        <v>2357</v>
      </c>
      <c r="I52" s="115">
        <v>87</v>
      </c>
      <c r="J52" s="116">
        <v>3.6911327959270257</v>
      </c>
    </row>
    <row r="53" spans="1:12" s="110" customFormat="1" ht="13.5" customHeight="1" x14ac:dyDescent="0.2">
      <c r="A53" s="118"/>
      <c r="B53" s="121" t="s">
        <v>110</v>
      </c>
      <c r="C53" s="113">
        <v>16.917728852838934</v>
      </c>
      <c r="D53" s="115">
        <v>584</v>
      </c>
      <c r="E53" s="114">
        <v>596</v>
      </c>
      <c r="F53" s="114">
        <v>590</v>
      </c>
      <c r="G53" s="114">
        <v>568</v>
      </c>
      <c r="H53" s="140">
        <v>551</v>
      </c>
      <c r="I53" s="115">
        <v>33</v>
      </c>
      <c r="J53" s="116">
        <v>5.9891107078039925</v>
      </c>
    </row>
    <row r="54" spans="1:12" s="110" customFormat="1" ht="13.5" customHeight="1" x14ac:dyDescent="0.2">
      <c r="A54" s="120"/>
      <c r="B54" s="121" t="s">
        <v>111</v>
      </c>
      <c r="C54" s="113">
        <v>1.3325608342989572</v>
      </c>
      <c r="D54" s="115">
        <v>46</v>
      </c>
      <c r="E54" s="114">
        <v>44</v>
      </c>
      <c r="F54" s="114">
        <v>39</v>
      </c>
      <c r="G54" s="114">
        <v>44</v>
      </c>
      <c r="H54" s="140">
        <v>40</v>
      </c>
      <c r="I54" s="115">
        <v>6</v>
      </c>
      <c r="J54" s="116">
        <v>15</v>
      </c>
    </row>
    <row r="55" spans="1:12" s="110" customFormat="1" ht="13.5" customHeight="1" x14ac:dyDescent="0.2">
      <c r="A55" s="120"/>
      <c r="B55" s="121" t="s">
        <v>112</v>
      </c>
      <c r="C55" s="113">
        <v>0.26071842410196988</v>
      </c>
      <c r="D55" s="115">
        <v>9</v>
      </c>
      <c r="E55" s="114">
        <v>7</v>
      </c>
      <c r="F55" s="114">
        <v>8</v>
      </c>
      <c r="G55" s="114">
        <v>12</v>
      </c>
      <c r="H55" s="140">
        <v>10</v>
      </c>
      <c r="I55" s="115">
        <v>-1</v>
      </c>
      <c r="J55" s="116">
        <v>-10</v>
      </c>
    </row>
    <row r="56" spans="1:12" s="110" customFormat="1" ht="13.5" customHeight="1" x14ac:dyDescent="0.2">
      <c r="A56" s="118" t="s">
        <v>113</v>
      </c>
      <c r="B56" s="122" t="s">
        <v>116</v>
      </c>
      <c r="C56" s="113">
        <v>91.338354577056776</v>
      </c>
      <c r="D56" s="115">
        <v>3153</v>
      </c>
      <c r="E56" s="114">
        <v>3287</v>
      </c>
      <c r="F56" s="114">
        <v>3195</v>
      </c>
      <c r="G56" s="114">
        <v>3078</v>
      </c>
      <c r="H56" s="140">
        <v>3070</v>
      </c>
      <c r="I56" s="115">
        <v>83</v>
      </c>
      <c r="J56" s="116">
        <v>2.7035830618892507</v>
      </c>
    </row>
    <row r="57" spans="1:12" s="110" customFormat="1" ht="13.5" customHeight="1" x14ac:dyDescent="0.2">
      <c r="A57" s="142"/>
      <c r="B57" s="124" t="s">
        <v>117</v>
      </c>
      <c r="C57" s="125">
        <v>8.6616454229432218</v>
      </c>
      <c r="D57" s="143">
        <v>299</v>
      </c>
      <c r="E57" s="144">
        <v>293</v>
      </c>
      <c r="F57" s="144">
        <v>274</v>
      </c>
      <c r="G57" s="144">
        <v>258</v>
      </c>
      <c r="H57" s="145">
        <v>228</v>
      </c>
      <c r="I57" s="143">
        <v>71</v>
      </c>
      <c r="J57" s="146">
        <v>31.140350877192983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49747</v>
      </c>
      <c r="E12" s="236">
        <v>50403</v>
      </c>
      <c r="F12" s="114">
        <v>50329</v>
      </c>
      <c r="G12" s="114">
        <v>49147</v>
      </c>
      <c r="H12" s="140">
        <v>48911</v>
      </c>
      <c r="I12" s="115">
        <v>836</v>
      </c>
      <c r="J12" s="116">
        <v>1.7092269632597985</v>
      </c>
    </row>
    <row r="13" spans="1:15" s="110" customFormat="1" ht="12" customHeight="1" x14ac:dyDescent="0.2">
      <c r="A13" s="118" t="s">
        <v>105</v>
      </c>
      <c r="B13" s="119" t="s">
        <v>106</v>
      </c>
      <c r="C13" s="113">
        <v>56.316963837015301</v>
      </c>
      <c r="D13" s="115">
        <v>28016</v>
      </c>
      <c r="E13" s="114">
        <v>28482</v>
      </c>
      <c r="F13" s="114">
        <v>28334</v>
      </c>
      <c r="G13" s="114">
        <v>27682</v>
      </c>
      <c r="H13" s="140">
        <v>27461</v>
      </c>
      <c r="I13" s="115">
        <v>555</v>
      </c>
      <c r="J13" s="116">
        <v>2.0210480317541242</v>
      </c>
    </row>
    <row r="14" spans="1:15" s="110" customFormat="1" ht="12" customHeight="1" x14ac:dyDescent="0.2">
      <c r="A14" s="118"/>
      <c r="B14" s="119" t="s">
        <v>107</v>
      </c>
      <c r="C14" s="113">
        <v>43.683036162984699</v>
      </c>
      <c r="D14" s="115">
        <v>21731</v>
      </c>
      <c r="E14" s="114">
        <v>21921</v>
      </c>
      <c r="F14" s="114">
        <v>21995</v>
      </c>
      <c r="G14" s="114">
        <v>21465</v>
      </c>
      <c r="H14" s="140">
        <v>21450</v>
      </c>
      <c r="I14" s="115">
        <v>281</v>
      </c>
      <c r="J14" s="116">
        <v>1.3100233100233101</v>
      </c>
    </row>
    <row r="15" spans="1:15" s="110" customFormat="1" ht="12" customHeight="1" x14ac:dyDescent="0.2">
      <c r="A15" s="118" t="s">
        <v>105</v>
      </c>
      <c r="B15" s="121" t="s">
        <v>108</v>
      </c>
      <c r="C15" s="113">
        <v>10.593603634390014</v>
      </c>
      <c r="D15" s="115">
        <v>5270</v>
      </c>
      <c r="E15" s="114">
        <v>5684</v>
      </c>
      <c r="F15" s="114">
        <v>5665</v>
      </c>
      <c r="G15" s="114">
        <v>5009</v>
      </c>
      <c r="H15" s="140">
        <v>5131</v>
      </c>
      <c r="I15" s="115">
        <v>139</v>
      </c>
      <c r="J15" s="116">
        <v>2.7090235821477293</v>
      </c>
    </row>
    <row r="16" spans="1:15" s="110" customFormat="1" ht="12" customHeight="1" x14ac:dyDescent="0.2">
      <c r="A16" s="118"/>
      <c r="B16" s="121" t="s">
        <v>109</v>
      </c>
      <c r="C16" s="113">
        <v>67.06736084588016</v>
      </c>
      <c r="D16" s="115">
        <v>33364</v>
      </c>
      <c r="E16" s="114">
        <v>33687</v>
      </c>
      <c r="F16" s="114">
        <v>33749</v>
      </c>
      <c r="G16" s="114">
        <v>33393</v>
      </c>
      <c r="H16" s="140">
        <v>33286</v>
      </c>
      <c r="I16" s="115">
        <v>78</v>
      </c>
      <c r="J16" s="116">
        <v>0.23433275250856217</v>
      </c>
    </row>
    <row r="17" spans="1:10" s="110" customFormat="1" ht="12" customHeight="1" x14ac:dyDescent="0.2">
      <c r="A17" s="118"/>
      <c r="B17" s="121" t="s">
        <v>110</v>
      </c>
      <c r="C17" s="113">
        <v>21.313848071240479</v>
      </c>
      <c r="D17" s="115">
        <v>10603</v>
      </c>
      <c r="E17" s="114">
        <v>10510</v>
      </c>
      <c r="F17" s="114">
        <v>10402</v>
      </c>
      <c r="G17" s="114">
        <v>10254</v>
      </c>
      <c r="H17" s="140">
        <v>10038</v>
      </c>
      <c r="I17" s="115">
        <v>565</v>
      </c>
      <c r="J17" s="116">
        <v>5.6286112771468417</v>
      </c>
    </row>
    <row r="18" spans="1:10" s="110" customFormat="1" ht="12" customHeight="1" x14ac:dyDescent="0.2">
      <c r="A18" s="120"/>
      <c r="B18" s="121" t="s">
        <v>111</v>
      </c>
      <c r="C18" s="113">
        <v>1.0251874484893562</v>
      </c>
      <c r="D18" s="115">
        <v>510</v>
      </c>
      <c r="E18" s="114">
        <v>522</v>
      </c>
      <c r="F18" s="114">
        <v>513</v>
      </c>
      <c r="G18" s="114">
        <v>491</v>
      </c>
      <c r="H18" s="140">
        <v>456</v>
      </c>
      <c r="I18" s="115">
        <v>54</v>
      </c>
      <c r="J18" s="116">
        <v>11.842105263157896</v>
      </c>
    </row>
    <row r="19" spans="1:10" s="110" customFormat="1" ht="12" customHeight="1" x14ac:dyDescent="0.2">
      <c r="A19" s="120"/>
      <c r="B19" s="121" t="s">
        <v>112</v>
      </c>
      <c r="C19" s="113">
        <v>0.29951554867630209</v>
      </c>
      <c r="D19" s="115">
        <v>149</v>
      </c>
      <c r="E19" s="114">
        <v>149</v>
      </c>
      <c r="F19" s="114">
        <v>164</v>
      </c>
      <c r="G19" s="114">
        <v>142</v>
      </c>
      <c r="H19" s="140">
        <v>130</v>
      </c>
      <c r="I19" s="115">
        <v>19</v>
      </c>
      <c r="J19" s="116">
        <v>14.615384615384615</v>
      </c>
    </row>
    <row r="20" spans="1:10" s="110" customFormat="1" ht="12" customHeight="1" x14ac:dyDescent="0.2">
      <c r="A20" s="118" t="s">
        <v>113</v>
      </c>
      <c r="B20" s="119" t="s">
        <v>181</v>
      </c>
      <c r="C20" s="113">
        <v>70.896737491708038</v>
      </c>
      <c r="D20" s="115">
        <v>35269</v>
      </c>
      <c r="E20" s="114">
        <v>36010</v>
      </c>
      <c r="F20" s="114">
        <v>35927</v>
      </c>
      <c r="G20" s="114">
        <v>34984</v>
      </c>
      <c r="H20" s="140">
        <v>34780</v>
      </c>
      <c r="I20" s="115">
        <v>489</v>
      </c>
      <c r="J20" s="116">
        <v>1.40598044853364</v>
      </c>
    </row>
    <row r="21" spans="1:10" s="110" customFormat="1" ht="12" customHeight="1" x14ac:dyDescent="0.2">
      <c r="A21" s="118"/>
      <c r="B21" s="119" t="s">
        <v>182</v>
      </c>
      <c r="C21" s="113">
        <v>29.103262508291959</v>
      </c>
      <c r="D21" s="115">
        <v>14478</v>
      </c>
      <c r="E21" s="114">
        <v>14393</v>
      </c>
      <c r="F21" s="114">
        <v>14402</v>
      </c>
      <c r="G21" s="114">
        <v>14163</v>
      </c>
      <c r="H21" s="140">
        <v>14131</v>
      </c>
      <c r="I21" s="115">
        <v>347</v>
      </c>
      <c r="J21" s="116">
        <v>2.4555940839289505</v>
      </c>
    </row>
    <row r="22" spans="1:10" s="110" customFormat="1" ht="12" customHeight="1" x14ac:dyDescent="0.2">
      <c r="A22" s="118" t="s">
        <v>113</v>
      </c>
      <c r="B22" s="119" t="s">
        <v>116</v>
      </c>
      <c r="C22" s="113">
        <v>88.493778519307696</v>
      </c>
      <c r="D22" s="115">
        <v>44023</v>
      </c>
      <c r="E22" s="114">
        <v>44387</v>
      </c>
      <c r="F22" s="114">
        <v>44686</v>
      </c>
      <c r="G22" s="114">
        <v>44002</v>
      </c>
      <c r="H22" s="140">
        <v>44097</v>
      </c>
      <c r="I22" s="115">
        <v>-74</v>
      </c>
      <c r="J22" s="116">
        <v>-0.16781186928816019</v>
      </c>
    </row>
    <row r="23" spans="1:10" s="110" customFormat="1" ht="12" customHeight="1" x14ac:dyDescent="0.2">
      <c r="A23" s="118"/>
      <c r="B23" s="119" t="s">
        <v>117</v>
      </c>
      <c r="C23" s="113">
        <v>11.468028222807405</v>
      </c>
      <c r="D23" s="115">
        <v>5705</v>
      </c>
      <c r="E23" s="114">
        <v>5989</v>
      </c>
      <c r="F23" s="114">
        <v>5624</v>
      </c>
      <c r="G23" s="114">
        <v>5133</v>
      </c>
      <c r="H23" s="140">
        <v>4804</v>
      </c>
      <c r="I23" s="115">
        <v>901</v>
      </c>
      <c r="J23" s="116">
        <v>18.755203996669444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47406</v>
      </c>
      <c r="E64" s="236">
        <v>47718</v>
      </c>
      <c r="F64" s="236">
        <v>47869</v>
      </c>
      <c r="G64" s="236">
        <v>46877</v>
      </c>
      <c r="H64" s="140">
        <v>46913</v>
      </c>
      <c r="I64" s="115">
        <v>493</v>
      </c>
      <c r="J64" s="116">
        <v>1.0508814187964957</v>
      </c>
    </row>
    <row r="65" spans="1:12" s="110" customFormat="1" ht="12" customHeight="1" x14ac:dyDescent="0.2">
      <c r="A65" s="118" t="s">
        <v>105</v>
      </c>
      <c r="B65" s="119" t="s">
        <v>106</v>
      </c>
      <c r="C65" s="113">
        <v>55.049993671687126</v>
      </c>
      <c r="D65" s="235">
        <v>26097</v>
      </c>
      <c r="E65" s="236">
        <v>26293</v>
      </c>
      <c r="F65" s="236">
        <v>26429</v>
      </c>
      <c r="G65" s="236">
        <v>25903</v>
      </c>
      <c r="H65" s="140">
        <v>25829</v>
      </c>
      <c r="I65" s="115">
        <v>268</v>
      </c>
      <c r="J65" s="116">
        <v>1.0375934027643348</v>
      </c>
    </row>
    <row r="66" spans="1:12" s="110" customFormat="1" ht="12" customHeight="1" x14ac:dyDescent="0.2">
      <c r="A66" s="118"/>
      <c r="B66" s="119" t="s">
        <v>107</v>
      </c>
      <c r="C66" s="113">
        <v>44.950006328312874</v>
      </c>
      <c r="D66" s="235">
        <v>21309</v>
      </c>
      <c r="E66" s="236">
        <v>21425</v>
      </c>
      <c r="F66" s="236">
        <v>21440</v>
      </c>
      <c r="G66" s="236">
        <v>20974</v>
      </c>
      <c r="H66" s="140">
        <v>21084</v>
      </c>
      <c r="I66" s="115">
        <v>225</v>
      </c>
      <c r="J66" s="116">
        <v>1.0671599317017644</v>
      </c>
    </row>
    <row r="67" spans="1:12" s="110" customFormat="1" ht="12" customHeight="1" x14ac:dyDescent="0.2">
      <c r="A67" s="118" t="s">
        <v>105</v>
      </c>
      <c r="B67" s="121" t="s">
        <v>108</v>
      </c>
      <c r="C67" s="113">
        <v>11.194785470193647</v>
      </c>
      <c r="D67" s="235">
        <v>5307</v>
      </c>
      <c r="E67" s="236">
        <v>5549</v>
      </c>
      <c r="F67" s="236">
        <v>5673</v>
      </c>
      <c r="G67" s="236">
        <v>5066</v>
      </c>
      <c r="H67" s="140">
        <v>5276</v>
      </c>
      <c r="I67" s="115">
        <v>31</v>
      </c>
      <c r="J67" s="116">
        <v>0.58756633813495074</v>
      </c>
    </row>
    <row r="68" spans="1:12" s="110" customFormat="1" ht="12" customHeight="1" x14ac:dyDescent="0.2">
      <c r="A68" s="118"/>
      <c r="B68" s="121" t="s">
        <v>109</v>
      </c>
      <c r="C68" s="113">
        <v>67.103320254820062</v>
      </c>
      <c r="D68" s="235">
        <v>31811</v>
      </c>
      <c r="E68" s="236">
        <v>31924</v>
      </c>
      <c r="F68" s="236">
        <v>32075</v>
      </c>
      <c r="G68" s="236">
        <v>31888</v>
      </c>
      <c r="H68" s="140">
        <v>31894</v>
      </c>
      <c r="I68" s="115">
        <v>-83</v>
      </c>
      <c r="J68" s="116">
        <v>-0.26023703517903052</v>
      </c>
    </row>
    <row r="69" spans="1:12" s="110" customFormat="1" ht="12" customHeight="1" x14ac:dyDescent="0.2">
      <c r="A69" s="118"/>
      <c r="B69" s="121" t="s">
        <v>110</v>
      </c>
      <c r="C69" s="113">
        <v>20.689364215500149</v>
      </c>
      <c r="D69" s="235">
        <v>9808</v>
      </c>
      <c r="E69" s="236">
        <v>9744</v>
      </c>
      <c r="F69" s="236">
        <v>9639</v>
      </c>
      <c r="G69" s="236">
        <v>9473</v>
      </c>
      <c r="H69" s="140">
        <v>9315</v>
      </c>
      <c r="I69" s="115">
        <v>493</v>
      </c>
      <c r="J69" s="116">
        <v>5.2925389157273219</v>
      </c>
    </row>
    <row r="70" spans="1:12" s="110" customFormat="1" ht="12" customHeight="1" x14ac:dyDescent="0.2">
      <c r="A70" s="120"/>
      <c r="B70" s="121" t="s">
        <v>111</v>
      </c>
      <c r="C70" s="113">
        <v>1.0125300594861411</v>
      </c>
      <c r="D70" s="235">
        <v>480</v>
      </c>
      <c r="E70" s="236">
        <v>501</v>
      </c>
      <c r="F70" s="236">
        <v>482</v>
      </c>
      <c r="G70" s="236">
        <v>450</v>
      </c>
      <c r="H70" s="140">
        <v>428</v>
      </c>
      <c r="I70" s="115">
        <v>52</v>
      </c>
      <c r="J70" s="116">
        <v>12.149532710280374</v>
      </c>
    </row>
    <row r="71" spans="1:12" s="110" customFormat="1" ht="12" customHeight="1" x14ac:dyDescent="0.2">
      <c r="A71" s="120"/>
      <c r="B71" s="121" t="s">
        <v>112</v>
      </c>
      <c r="C71" s="113">
        <v>0.30586845546977176</v>
      </c>
      <c r="D71" s="235">
        <v>145</v>
      </c>
      <c r="E71" s="236">
        <v>150</v>
      </c>
      <c r="F71" s="236">
        <v>156</v>
      </c>
      <c r="G71" s="236">
        <v>135</v>
      </c>
      <c r="H71" s="140">
        <v>128</v>
      </c>
      <c r="I71" s="115">
        <v>17</v>
      </c>
      <c r="J71" s="116">
        <v>13.28125</v>
      </c>
    </row>
    <row r="72" spans="1:12" s="110" customFormat="1" ht="12" customHeight="1" x14ac:dyDescent="0.2">
      <c r="A72" s="118" t="s">
        <v>113</v>
      </c>
      <c r="B72" s="119" t="s">
        <v>181</v>
      </c>
      <c r="C72" s="113">
        <v>70.18731806100493</v>
      </c>
      <c r="D72" s="235">
        <v>33273</v>
      </c>
      <c r="E72" s="236">
        <v>33691</v>
      </c>
      <c r="F72" s="236">
        <v>33824</v>
      </c>
      <c r="G72" s="236">
        <v>33049</v>
      </c>
      <c r="H72" s="140">
        <v>33068</v>
      </c>
      <c r="I72" s="115">
        <v>205</v>
      </c>
      <c r="J72" s="116">
        <v>0.61993468005322361</v>
      </c>
    </row>
    <row r="73" spans="1:12" s="110" customFormat="1" ht="12" customHeight="1" x14ac:dyDescent="0.2">
      <c r="A73" s="118"/>
      <c r="B73" s="119" t="s">
        <v>182</v>
      </c>
      <c r="C73" s="113">
        <v>29.812681938995063</v>
      </c>
      <c r="D73" s="115">
        <v>14133</v>
      </c>
      <c r="E73" s="114">
        <v>14027</v>
      </c>
      <c r="F73" s="114">
        <v>14045</v>
      </c>
      <c r="G73" s="114">
        <v>13828</v>
      </c>
      <c r="H73" s="140">
        <v>13845</v>
      </c>
      <c r="I73" s="115">
        <v>288</v>
      </c>
      <c r="J73" s="116">
        <v>2.0801733477789814</v>
      </c>
    </row>
    <row r="74" spans="1:12" s="110" customFormat="1" ht="12" customHeight="1" x14ac:dyDescent="0.2">
      <c r="A74" s="118" t="s">
        <v>113</v>
      </c>
      <c r="B74" s="119" t="s">
        <v>116</v>
      </c>
      <c r="C74" s="113">
        <v>90.075095979411884</v>
      </c>
      <c r="D74" s="115">
        <v>42701</v>
      </c>
      <c r="E74" s="114">
        <v>43081</v>
      </c>
      <c r="F74" s="114">
        <v>43313</v>
      </c>
      <c r="G74" s="114">
        <v>42562</v>
      </c>
      <c r="H74" s="140">
        <v>42798</v>
      </c>
      <c r="I74" s="115">
        <v>-97</v>
      </c>
      <c r="J74" s="116">
        <v>-0.22664610495817561</v>
      </c>
    </row>
    <row r="75" spans="1:12" s="110" customFormat="1" ht="12" customHeight="1" x14ac:dyDescent="0.2">
      <c r="A75" s="142"/>
      <c r="B75" s="124" t="s">
        <v>117</v>
      </c>
      <c r="C75" s="125">
        <v>9.897481331477028</v>
      </c>
      <c r="D75" s="143">
        <v>4692</v>
      </c>
      <c r="E75" s="144">
        <v>4621</v>
      </c>
      <c r="F75" s="144">
        <v>4542</v>
      </c>
      <c r="G75" s="144">
        <v>4303</v>
      </c>
      <c r="H75" s="145">
        <v>4106</v>
      </c>
      <c r="I75" s="143">
        <v>586</v>
      </c>
      <c r="J75" s="146">
        <v>14.271797369702874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49747</v>
      </c>
      <c r="G11" s="114">
        <v>50403</v>
      </c>
      <c r="H11" s="114">
        <v>50329</v>
      </c>
      <c r="I11" s="114">
        <v>49147</v>
      </c>
      <c r="J11" s="140">
        <v>48911</v>
      </c>
      <c r="K11" s="114">
        <v>836</v>
      </c>
      <c r="L11" s="116">
        <v>1.7092269632597985</v>
      </c>
    </row>
    <row r="12" spans="1:17" s="110" customFormat="1" ht="24.95" customHeight="1" x14ac:dyDescent="0.2">
      <c r="A12" s="604" t="s">
        <v>185</v>
      </c>
      <c r="B12" s="605"/>
      <c r="C12" s="605"/>
      <c r="D12" s="606"/>
      <c r="E12" s="113">
        <v>56.316963837015301</v>
      </c>
      <c r="F12" s="115">
        <v>28016</v>
      </c>
      <c r="G12" s="114">
        <v>28482</v>
      </c>
      <c r="H12" s="114">
        <v>28334</v>
      </c>
      <c r="I12" s="114">
        <v>27682</v>
      </c>
      <c r="J12" s="140">
        <v>27461</v>
      </c>
      <c r="K12" s="114">
        <v>555</v>
      </c>
      <c r="L12" s="116">
        <v>2.0210480317541242</v>
      </c>
    </row>
    <row r="13" spans="1:17" s="110" customFormat="1" ht="15" customHeight="1" x14ac:dyDescent="0.2">
      <c r="A13" s="120"/>
      <c r="B13" s="612" t="s">
        <v>107</v>
      </c>
      <c r="C13" s="612"/>
      <c r="E13" s="113">
        <v>43.683036162984699</v>
      </c>
      <c r="F13" s="115">
        <v>21731</v>
      </c>
      <c r="G13" s="114">
        <v>21921</v>
      </c>
      <c r="H13" s="114">
        <v>21995</v>
      </c>
      <c r="I13" s="114">
        <v>21465</v>
      </c>
      <c r="J13" s="140">
        <v>21450</v>
      </c>
      <c r="K13" s="114">
        <v>281</v>
      </c>
      <c r="L13" s="116">
        <v>1.3100233100233101</v>
      </c>
    </row>
    <row r="14" spans="1:17" s="110" customFormat="1" ht="24.95" customHeight="1" x14ac:dyDescent="0.2">
      <c r="A14" s="604" t="s">
        <v>186</v>
      </c>
      <c r="B14" s="605"/>
      <c r="C14" s="605"/>
      <c r="D14" s="606"/>
      <c r="E14" s="113">
        <v>10.593603634390014</v>
      </c>
      <c r="F14" s="115">
        <v>5270</v>
      </c>
      <c r="G14" s="114">
        <v>5684</v>
      </c>
      <c r="H14" s="114">
        <v>5665</v>
      </c>
      <c r="I14" s="114">
        <v>5009</v>
      </c>
      <c r="J14" s="140">
        <v>5131</v>
      </c>
      <c r="K14" s="114">
        <v>139</v>
      </c>
      <c r="L14" s="116">
        <v>2.7090235821477293</v>
      </c>
    </row>
    <row r="15" spans="1:17" s="110" customFormat="1" ht="15" customHeight="1" x14ac:dyDescent="0.2">
      <c r="A15" s="120"/>
      <c r="B15" s="119"/>
      <c r="C15" s="258" t="s">
        <v>106</v>
      </c>
      <c r="E15" s="113">
        <v>59.829222011385198</v>
      </c>
      <c r="F15" s="115">
        <v>3153</v>
      </c>
      <c r="G15" s="114">
        <v>3447</v>
      </c>
      <c r="H15" s="114">
        <v>3400</v>
      </c>
      <c r="I15" s="114">
        <v>2991</v>
      </c>
      <c r="J15" s="140">
        <v>3038</v>
      </c>
      <c r="K15" s="114">
        <v>115</v>
      </c>
      <c r="L15" s="116">
        <v>3.7853851217906516</v>
      </c>
    </row>
    <row r="16" spans="1:17" s="110" customFormat="1" ht="15" customHeight="1" x14ac:dyDescent="0.2">
      <c r="A16" s="120"/>
      <c r="B16" s="119"/>
      <c r="C16" s="258" t="s">
        <v>107</v>
      </c>
      <c r="E16" s="113">
        <v>40.170777988614802</v>
      </c>
      <c r="F16" s="115">
        <v>2117</v>
      </c>
      <c r="G16" s="114">
        <v>2237</v>
      </c>
      <c r="H16" s="114">
        <v>2265</v>
      </c>
      <c r="I16" s="114">
        <v>2018</v>
      </c>
      <c r="J16" s="140">
        <v>2093</v>
      </c>
      <c r="K16" s="114">
        <v>24</v>
      </c>
      <c r="L16" s="116">
        <v>1.1466794075489728</v>
      </c>
    </row>
    <row r="17" spans="1:12" s="110" customFormat="1" ht="15" customHeight="1" x14ac:dyDescent="0.2">
      <c r="A17" s="120"/>
      <c r="B17" s="121" t="s">
        <v>109</v>
      </c>
      <c r="C17" s="258"/>
      <c r="E17" s="113">
        <v>67.06736084588016</v>
      </c>
      <c r="F17" s="115">
        <v>33364</v>
      </c>
      <c r="G17" s="114">
        <v>33687</v>
      </c>
      <c r="H17" s="114">
        <v>33749</v>
      </c>
      <c r="I17" s="114">
        <v>33393</v>
      </c>
      <c r="J17" s="140">
        <v>33286</v>
      </c>
      <c r="K17" s="114">
        <v>78</v>
      </c>
      <c r="L17" s="116">
        <v>0.23433275250856217</v>
      </c>
    </row>
    <row r="18" spans="1:12" s="110" customFormat="1" ht="15" customHeight="1" x14ac:dyDescent="0.2">
      <c r="A18" s="120"/>
      <c r="B18" s="119"/>
      <c r="C18" s="258" t="s">
        <v>106</v>
      </c>
      <c r="E18" s="113">
        <v>56.273228629660714</v>
      </c>
      <c r="F18" s="115">
        <v>18775</v>
      </c>
      <c r="G18" s="114">
        <v>18985</v>
      </c>
      <c r="H18" s="114">
        <v>18969</v>
      </c>
      <c r="I18" s="114">
        <v>18780</v>
      </c>
      <c r="J18" s="140">
        <v>18640</v>
      </c>
      <c r="K18" s="114">
        <v>135</v>
      </c>
      <c r="L18" s="116">
        <v>0.72424892703862664</v>
      </c>
    </row>
    <row r="19" spans="1:12" s="110" customFormat="1" ht="15" customHeight="1" x14ac:dyDescent="0.2">
      <c r="A19" s="120"/>
      <c r="B19" s="119"/>
      <c r="C19" s="258" t="s">
        <v>107</v>
      </c>
      <c r="E19" s="113">
        <v>43.726771370339286</v>
      </c>
      <c r="F19" s="115">
        <v>14589</v>
      </c>
      <c r="G19" s="114">
        <v>14702</v>
      </c>
      <c r="H19" s="114">
        <v>14780</v>
      </c>
      <c r="I19" s="114">
        <v>14613</v>
      </c>
      <c r="J19" s="140">
        <v>14646</v>
      </c>
      <c r="K19" s="114">
        <v>-57</v>
      </c>
      <c r="L19" s="116">
        <v>-0.38918476034412125</v>
      </c>
    </row>
    <row r="20" spans="1:12" s="110" customFormat="1" ht="15" customHeight="1" x14ac:dyDescent="0.2">
      <c r="A20" s="120"/>
      <c r="B20" s="121" t="s">
        <v>110</v>
      </c>
      <c r="C20" s="258"/>
      <c r="E20" s="113">
        <v>21.313848071240479</v>
      </c>
      <c r="F20" s="115">
        <v>10603</v>
      </c>
      <c r="G20" s="114">
        <v>10510</v>
      </c>
      <c r="H20" s="114">
        <v>10402</v>
      </c>
      <c r="I20" s="114">
        <v>10254</v>
      </c>
      <c r="J20" s="140">
        <v>10038</v>
      </c>
      <c r="K20" s="114">
        <v>565</v>
      </c>
      <c r="L20" s="116">
        <v>5.6286112771468417</v>
      </c>
    </row>
    <row r="21" spans="1:12" s="110" customFormat="1" ht="15" customHeight="1" x14ac:dyDescent="0.2">
      <c r="A21" s="120"/>
      <c r="B21" s="119"/>
      <c r="C21" s="258" t="s">
        <v>106</v>
      </c>
      <c r="E21" s="113">
        <v>54.16391587286617</v>
      </c>
      <c r="F21" s="115">
        <v>5743</v>
      </c>
      <c r="G21" s="114">
        <v>5697</v>
      </c>
      <c r="H21" s="114">
        <v>5623</v>
      </c>
      <c r="I21" s="114">
        <v>5582</v>
      </c>
      <c r="J21" s="140">
        <v>5469</v>
      </c>
      <c r="K21" s="114">
        <v>274</v>
      </c>
      <c r="L21" s="116">
        <v>5.0100566831230573</v>
      </c>
    </row>
    <row r="22" spans="1:12" s="110" customFormat="1" ht="15" customHeight="1" x14ac:dyDescent="0.2">
      <c r="A22" s="120"/>
      <c r="B22" s="119"/>
      <c r="C22" s="258" t="s">
        <v>107</v>
      </c>
      <c r="E22" s="113">
        <v>45.83608412713383</v>
      </c>
      <c r="F22" s="115">
        <v>4860</v>
      </c>
      <c r="G22" s="114">
        <v>4813</v>
      </c>
      <c r="H22" s="114">
        <v>4779</v>
      </c>
      <c r="I22" s="114">
        <v>4672</v>
      </c>
      <c r="J22" s="140">
        <v>4569</v>
      </c>
      <c r="K22" s="114">
        <v>291</v>
      </c>
      <c r="L22" s="116">
        <v>6.3690085357846353</v>
      </c>
    </row>
    <row r="23" spans="1:12" s="110" customFormat="1" ht="15" customHeight="1" x14ac:dyDescent="0.2">
      <c r="A23" s="120"/>
      <c r="B23" s="121" t="s">
        <v>111</v>
      </c>
      <c r="C23" s="258"/>
      <c r="E23" s="113">
        <v>1.0251874484893562</v>
      </c>
      <c r="F23" s="115">
        <v>510</v>
      </c>
      <c r="G23" s="114">
        <v>522</v>
      </c>
      <c r="H23" s="114">
        <v>513</v>
      </c>
      <c r="I23" s="114">
        <v>491</v>
      </c>
      <c r="J23" s="140">
        <v>456</v>
      </c>
      <c r="K23" s="114">
        <v>54</v>
      </c>
      <c r="L23" s="116">
        <v>11.842105263157896</v>
      </c>
    </row>
    <row r="24" spans="1:12" s="110" customFormat="1" ht="15" customHeight="1" x14ac:dyDescent="0.2">
      <c r="A24" s="120"/>
      <c r="B24" s="119"/>
      <c r="C24" s="258" t="s">
        <v>106</v>
      </c>
      <c r="E24" s="113">
        <v>67.647058823529406</v>
      </c>
      <c r="F24" s="115">
        <v>345</v>
      </c>
      <c r="G24" s="114">
        <v>353</v>
      </c>
      <c r="H24" s="114">
        <v>342</v>
      </c>
      <c r="I24" s="114">
        <v>329</v>
      </c>
      <c r="J24" s="140">
        <v>314</v>
      </c>
      <c r="K24" s="114">
        <v>31</v>
      </c>
      <c r="L24" s="116">
        <v>9.872611464968152</v>
      </c>
    </row>
    <row r="25" spans="1:12" s="110" customFormat="1" ht="15" customHeight="1" x14ac:dyDescent="0.2">
      <c r="A25" s="120"/>
      <c r="B25" s="119"/>
      <c r="C25" s="258" t="s">
        <v>107</v>
      </c>
      <c r="E25" s="113">
        <v>32.352941176470587</v>
      </c>
      <c r="F25" s="115">
        <v>165</v>
      </c>
      <c r="G25" s="114">
        <v>169</v>
      </c>
      <c r="H25" s="114">
        <v>171</v>
      </c>
      <c r="I25" s="114">
        <v>162</v>
      </c>
      <c r="J25" s="140">
        <v>142</v>
      </c>
      <c r="K25" s="114">
        <v>23</v>
      </c>
      <c r="L25" s="116">
        <v>16.197183098591548</v>
      </c>
    </row>
    <row r="26" spans="1:12" s="110" customFormat="1" ht="15" customHeight="1" x14ac:dyDescent="0.2">
      <c r="A26" s="120"/>
      <c r="C26" s="121" t="s">
        <v>187</v>
      </c>
      <c r="D26" s="110" t="s">
        <v>188</v>
      </c>
      <c r="E26" s="113">
        <v>0.29951554867630209</v>
      </c>
      <c r="F26" s="115">
        <v>149</v>
      </c>
      <c r="G26" s="114">
        <v>149</v>
      </c>
      <c r="H26" s="114">
        <v>164</v>
      </c>
      <c r="I26" s="114">
        <v>142</v>
      </c>
      <c r="J26" s="140">
        <v>130</v>
      </c>
      <c r="K26" s="114">
        <v>19</v>
      </c>
      <c r="L26" s="116">
        <v>14.615384615384615</v>
      </c>
    </row>
    <row r="27" spans="1:12" s="110" customFormat="1" ht="15" customHeight="1" x14ac:dyDescent="0.2">
      <c r="A27" s="120"/>
      <c r="B27" s="119"/>
      <c r="D27" s="259" t="s">
        <v>106</v>
      </c>
      <c r="E27" s="113">
        <v>58.38926174496644</v>
      </c>
      <c r="F27" s="115">
        <v>87</v>
      </c>
      <c r="G27" s="114">
        <v>85</v>
      </c>
      <c r="H27" s="114">
        <v>91</v>
      </c>
      <c r="I27" s="114">
        <v>76</v>
      </c>
      <c r="J27" s="140">
        <v>72</v>
      </c>
      <c r="K27" s="114">
        <v>15</v>
      </c>
      <c r="L27" s="116">
        <v>20.833333333333332</v>
      </c>
    </row>
    <row r="28" spans="1:12" s="110" customFormat="1" ht="15" customHeight="1" x14ac:dyDescent="0.2">
      <c r="A28" s="120"/>
      <c r="B28" s="119"/>
      <c r="D28" s="259" t="s">
        <v>107</v>
      </c>
      <c r="E28" s="113">
        <v>41.61073825503356</v>
      </c>
      <c r="F28" s="115">
        <v>62</v>
      </c>
      <c r="G28" s="114">
        <v>64</v>
      </c>
      <c r="H28" s="114">
        <v>73</v>
      </c>
      <c r="I28" s="114">
        <v>66</v>
      </c>
      <c r="J28" s="140">
        <v>58</v>
      </c>
      <c r="K28" s="114">
        <v>4</v>
      </c>
      <c r="L28" s="116">
        <v>6.8965517241379306</v>
      </c>
    </row>
    <row r="29" spans="1:12" s="110" customFormat="1" ht="24.95" customHeight="1" x14ac:dyDescent="0.2">
      <c r="A29" s="604" t="s">
        <v>189</v>
      </c>
      <c r="B29" s="605"/>
      <c r="C29" s="605"/>
      <c r="D29" s="606"/>
      <c r="E29" s="113">
        <v>88.493778519307696</v>
      </c>
      <c r="F29" s="115">
        <v>44023</v>
      </c>
      <c r="G29" s="114">
        <v>44387</v>
      </c>
      <c r="H29" s="114">
        <v>44686</v>
      </c>
      <c r="I29" s="114">
        <v>44002</v>
      </c>
      <c r="J29" s="140">
        <v>44097</v>
      </c>
      <c r="K29" s="114">
        <v>-74</v>
      </c>
      <c r="L29" s="116">
        <v>-0.16781186928816019</v>
      </c>
    </row>
    <row r="30" spans="1:12" s="110" customFormat="1" ht="15" customHeight="1" x14ac:dyDescent="0.2">
      <c r="A30" s="120"/>
      <c r="B30" s="119"/>
      <c r="C30" s="258" t="s">
        <v>106</v>
      </c>
      <c r="E30" s="113">
        <v>53.978602094359765</v>
      </c>
      <c r="F30" s="115">
        <v>23763</v>
      </c>
      <c r="G30" s="114">
        <v>23987</v>
      </c>
      <c r="H30" s="114">
        <v>24127</v>
      </c>
      <c r="I30" s="114">
        <v>23872</v>
      </c>
      <c r="J30" s="140">
        <v>23905</v>
      </c>
      <c r="K30" s="114">
        <v>-142</v>
      </c>
      <c r="L30" s="116">
        <v>-0.59401798786864668</v>
      </c>
    </row>
    <row r="31" spans="1:12" s="110" customFormat="1" ht="15" customHeight="1" x14ac:dyDescent="0.2">
      <c r="A31" s="120"/>
      <c r="B31" s="119"/>
      <c r="C31" s="258" t="s">
        <v>107</v>
      </c>
      <c r="E31" s="113">
        <v>46.021397905640235</v>
      </c>
      <c r="F31" s="115">
        <v>20260</v>
      </c>
      <c r="G31" s="114">
        <v>20400</v>
      </c>
      <c r="H31" s="114">
        <v>20559</v>
      </c>
      <c r="I31" s="114">
        <v>20130</v>
      </c>
      <c r="J31" s="140">
        <v>20192</v>
      </c>
      <c r="K31" s="114">
        <v>68</v>
      </c>
      <c r="L31" s="116">
        <v>0.33676703645007922</v>
      </c>
    </row>
    <row r="32" spans="1:12" s="110" customFormat="1" ht="15" customHeight="1" x14ac:dyDescent="0.2">
      <c r="A32" s="120"/>
      <c r="B32" s="119" t="s">
        <v>117</v>
      </c>
      <c r="C32" s="258"/>
      <c r="E32" s="113">
        <v>11.468028222807405</v>
      </c>
      <c r="F32" s="115">
        <v>5705</v>
      </c>
      <c r="G32" s="114">
        <v>5989</v>
      </c>
      <c r="H32" s="114">
        <v>5624</v>
      </c>
      <c r="I32" s="114">
        <v>5133</v>
      </c>
      <c r="J32" s="140">
        <v>4804</v>
      </c>
      <c r="K32" s="114">
        <v>901</v>
      </c>
      <c r="L32" s="116">
        <v>18.755203996669444</v>
      </c>
    </row>
    <row r="33" spans="1:12" s="110" customFormat="1" ht="15" customHeight="1" x14ac:dyDescent="0.2">
      <c r="A33" s="120"/>
      <c r="B33" s="119"/>
      <c r="C33" s="258" t="s">
        <v>106</v>
      </c>
      <c r="E33" s="113">
        <v>74.303242769500443</v>
      </c>
      <c r="F33" s="115">
        <v>4239</v>
      </c>
      <c r="G33" s="114">
        <v>4477</v>
      </c>
      <c r="H33" s="114">
        <v>4194</v>
      </c>
      <c r="I33" s="114">
        <v>3802</v>
      </c>
      <c r="J33" s="140">
        <v>3550</v>
      </c>
      <c r="K33" s="114">
        <v>689</v>
      </c>
      <c r="L33" s="116">
        <v>19.408450704225352</v>
      </c>
    </row>
    <row r="34" spans="1:12" s="110" customFormat="1" ht="15" customHeight="1" x14ac:dyDescent="0.2">
      <c r="A34" s="120"/>
      <c r="B34" s="119"/>
      <c r="C34" s="258" t="s">
        <v>107</v>
      </c>
      <c r="E34" s="113">
        <v>25.696757230499561</v>
      </c>
      <c r="F34" s="115">
        <v>1466</v>
      </c>
      <c r="G34" s="114">
        <v>1512</v>
      </c>
      <c r="H34" s="114">
        <v>1430</v>
      </c>
      <c r="I34" s="114">
        <v>1331</v>
      </c>
      <c r="J34" s="140">
        <v>1254</v>
      </c>
      <c r="K34" s="114">
        <v>212</v>
      </c>
      <c r="L34" s="116">
        <v>16.905901116427433</v>
      </c>
    </row>
    <row r="35" spans="1:12" s="110" customFormat="1" ht="24.95" customHeight="1" x14ac:dyDescent="0.2">
      <c r="A35" s="604" t="s">
        <v>190</v>
      </c>
      <c r="B35" s="605"/>
      <c r="C35" s="605"/>
      <c r="D35" s="606"/>
      <c r="E35" s="113">
        <v>70.896737491708038</v>
      </c>
      <c r="F35" s="115">
        <v>35269</v>
      </c>
      <c r="G35" s="114">
        <v>36010</v>
      </c>
      <c r="H35" s="114">
        <v>35927</v>
      </c>
      <c r="I35" s="114">
        <v>34984</v>
      </c>
      <c r="J35" s="140">
        <v>34780</v>
      </c>
      <c r="K35" s="114">
        <v>489</v>
      </c>
      <c r="L35" s="116">
        <v>1.40598044853364</v>
      </c>
    </row>
    <row r="36" spans="1:12" s="110" customFormat="1" ht="15" customHeight="1" x14ac:dyDescent="0.2">
      <c r="A36" s="120"/>
      <c r="B36" s="119"/>
      <c r="C36" s="258" t="s">
        <v>106</v>
      </c>
      <c r="E36" s="113">
        <v>72.224900053871679</v>
      </c>
      <c r="F36" s="115">
        <v>25473</v>
      </c>
      <c r="G36" s="114">
        <v>25973</v>
      </c>
      <c r="H36" s="114">
        <v>25860</v>
      </c>
      <c r="I36" s="114">
        <v>25214</v>
      </c>
      <c r="J36" s="140">
        <v>25023</v>
      </c>
      <c r="K36" s="114">
        <v>450</v>
      </c>
      <c r="L36" s="116">
        <v>1.7983455221196498</v>
      </c>
    </row>
    <row r="37" spans="1:12" s="110" customFormat="1" ht="15" customHeight="1" x14ac:dyDescent="0.2">
      <c r="A37" s="120"/>
      <c r="B37" s="119"/>
      <c r="C37" s="258" t="s">
        <v>107</v>
      </c>
      <c r="E37" s="113">
        <v>27.775099946128329</v>
      </c>
      <c r="F37" s="115">
        <v>9796</v>
      </c>
      <c r="G37" s="114">
        <v>10037</v>
      </c>
      <c r="H37" s="114">
        <v>10067</v>
      </c>
      <c r="I37" s="114">
        <v>9770</v>
      </c>
      <c r="J37" s="140">
        <v>9757</v>
      </c>
      <c r="K37" s="114">
        <v>39</v>
      </c>
      <c r="L37" s="116">
        <v>0.39971302654504459</v>
      </c>
    </row>
    <row r="38" spans="1:12" s="110" customFormat="1" ht="15" customHeight="1" x14ac:dyDescent="0.2">
      <c r="A38" s="120"/>
      <c r="B38" s="119" t="s">
        <v>182</v>
      </c>
      <c r="C38" s="258"/>
      <c r="E38" s="113">
        <v>29.103262508291959</v>
      </c>
      <c r="F38" s="115">
        <v>14478</v>
      </c>
      <c r="G38" s="114">
        <v>14393</v>
      </c>
      <c r="H38" s="114">
        <v>14402</v>
      </c>
      <c r="I38" s="114">
        <v>14163</v>
      </c>
      <c r="J38" s="140">
        <v>14131</v>
      </c>
      <c r="K38" s="114">
        <v>347</v>
      </c>
      <c r="L38" s="116">
        <v>2.4555940839289505</v>
      </c>
    </row>
    <row r="39" spans="1:12" s="110" customFormat="1" ht="15" customHeight="1" x14ac:dyDescent="0.2">
      <c r="A39" s="120"/>
      <c r="B39" s="119"/>
      <c r="C39" s="258" t="s">
        <v>106</v>
      </c>
      <c r="E39" s="113">
        <v>17.564580743196576</v>
      </c>
      <c r="F39" s="115">
        <v>2543</v>
      </c>
      <c r="G39" s="114">
        <v>2509</v>
      </c>
      <c r="H39" s="114">
        <v>2474</v>
      </c>
      <c r="I39" s="114">
        <v>2468</v>
      </c>
      <c r="J39" s="140">
        <v>2438</v>
      </c>
      <c r="K39" s="114">
        <v>105</v>
      </c>
      <c r="L39" s="116">
        <v>4.306808859721083</v>
      </c>
    </row>
    <row r="40" spans="1:12" s="110" customFormat="1" ht="15" customHeight="1" x14ac:dyDescent="0.2">
      <c r="A40" s="120"/>
      <c r="B40" s="119"/>
      <c r="C40" s="258" t="s">
        <v>107</v>
      </c>
      <c r="E40" s="113">
        <v>82.435419256803428</v>
      </c>
      <c r="F40" s="115">
        <v>11935</v>
      </c>
      <c r="G40" s="114">
        <v>11884</v>
      </c>
      <c r="H40" s="114">
        <v>11928</v>
      </c>
      <c r="I40" s="114">
        <v>11695</v>
      </c>
      <c r="J40" s="140">
        <v>11693</v>
      </c>
      <c r="K40" s="114">
        <v>242</v>
      </c>
      <c r="L40" s="116">
        <v>2.0696142991533395</v>
      </c>
    </row>
    <row r="41" spans="1:12" s="110" customFormat="1" ht="24.75" customHeight="1" x14ac:dyDescent="0.2">
      <c r="A41" s="604" t="s">
        <v>517</v>
      </c>
      <c r="B41" s="605"/>
      <c r="C41" s="605"/>
      <c r="D41" s="606"/>
      <c r="E41" s="113">
        <v>4.8123504934970951</v>
      </c>
      <c r="F41" s="115">
        <v>2394</v>
      </c>
      <c r="G41" s="114">
        <v>2645</v>
      </c>
      <c r="H41" s="114">
        <v>2649</v>
      </c>
      <c r="I41" s="114">
        <v>2098</v>
      </c>
      <c r="J41" s="140">
        <v>2404</v>
      </c>
      <c r="K41" s="114">
        <v>-10</v>
      </c>
      <c r="L41" s="116">
        <v>-0.41597337770382697</v>
      </c>
    </row>
    <row r="42" spans="1:12" s="110" customFormat="1" ht="15" customHeight="1" x14ac:dyDescent="0.2">
      <c r="A42" s="120"/>
      <c r="B42" s="119"/>
      <c r="C42" s="258" t="s">
        <v>106</v>
      </c>
      <c r="E42" s="113">
        <v>58.646616541353382</v>
      </c>
      <c r="F42" s="115">
        <v>1404</v>
      </c>
      <c r="G42" s="114">
        <v>1593</v>
      </c>
      <c r="H42" s="114">
        <v>1610</v>
      </c>
      <c r="I42" s="114">
        <v>1264</v>
      </c>
      <c r="J42" s="140">
        <v>1444</v>
      </c>
      <c r="K42" s="114">
        <v>-40</v>
      </c>
      <c r="L42" s="116">
        <v>-2.770083102493075</v>
      </c>
    </row>
    <row r="43" spans="1:12" s="110" customFormat="1" ht="15" customHeight="1" x14ac:dyDescent="0.2">
      <c r="A43" s="123"/>
      <c r="B43" s="124"/>
      <c r="C43" s="260" t="s">
        <v>107</v>
      </c>
      <c r="D43" s="261"/>
      <c r="E43" s="125">
        <v>41.353383458646618</v>
      </c>
      <c r="F43" s="143">
        <v>990</v>
      </c>
      <c r="G43" s="144">
        <v>1052</v>
      </c>
      <c r="H43" s="144">
        <v>1039</v>
      </c>
      <c r="I43" s="144">
        <v>834</v>
      </c>
      <c r="J43" s="145">
        <v>960</v>
      </c>
      <c r="K43" s="144">
        <v>30</v>
      </c>
      <c r="L43" s="146">
        <v>3.125</v>
      </c>
    </row>
    <row r="44" spans="1:12" s="110" customFormat="1" ht="45.75" customHeight="1" x14ac:dyDescent="0.2">
      <c r="A44" s="604" t="s">
        <v>191</v>
      </c>
      <c r="B44" s="605"/>
      <c r="C44" s="605"/>
      <c r="D44" s="606"/>
      <c r="E44" s="113">
        <v>1.1739401370936942</v>
      </c>
      <c r="F44" s="115">
        <v>584</v>
      </c>
      <c r="G44" s="114">
        <v>585</v>
      </c>
      <c r="H44" s="114">
        <v>585</v>
      </c>
      <c r="I44" s="114">
        <v>582</v>
      </c>
      <c r="J44" s="140">
        <v>586</v>
      </c>
      <c r="K44" s="114">
        <v>-2</v>
      </c>
      <c r="L44" s="116">
        <v>-0.34129692832764508</v>
      </c>
    </row>
    <row r="45" spans="1:12" s="110" customFormat="1" ht="15" customHeight="1" x14ac:dyDescent="0.2">
      <c r="A45" s="120"/>
      <c r="B45" s="119"/>
      <c r="C45" s="258" t="s">
        <v>106</v>
      </c>
      <c r="E45" s="113">
        <v>58.561643835616437</v>
      </c>
      <c r="F45" s="115">
        <v>342</v>
      </c>
      <c r="G45" s="114">
        <v>341</v>
      </c>
      <c r="H45" s="114">
        <v>336</v>
      </c>
      <c r="I45" s="114">
        <v>339</v>
      </c>
      <c r="J45" s="140">
        <v>340</v>
      </c>
      <c r="K45" s="114">
        <v>2</v>
      </c>
      <c r="L45" s="116">
        <v>0.58823529411764708</v>
      </c>
    </row>
    <row r="46" spans="1:12" s="110" customFormat="1" ht="15" customHeight="1" x14ac:dyDescent="0.2">
      <c r="A46" s="123"/>
      <c r="B46" s="124"/>
      <c r="C46" s="260" t="s">
        <v>107</v>
      </c>
      <c r="D46" s="261"/>
      <c r="E46" s="125">
        <v>41.438356164383563</v>
      </c>
      <c r="F46" s="143">
        <v>242</v>
      </c>
      <c r="G46" s="144">
        <v>244</v>
      </c>
      <c r="H46" s="144">
        <v>249</v>
      </c>
      <c r="I46" s="144">
        <v>243</v>
      </c>
      <c r="J46" s="145">
        <v>246</v>
      </c>
      <c r="K46" s="144">
        <v>-4</v>
      </c>
      <c r="L46" s="146">
        <v>-1.6260162601626016</v>
      </c>
    </row>
    <row r="47" spans="1:12" s="110" customFormat="1" ht="39" customHeight="1" x14ac:dyDescent="0.2">
      <c r="A47" s="604" t="s">
        <v>518</v>
      </c>
      <c r="B47" s="607"/>
      <c r="C47" s="607"/>
      <c r="D47" s="608"/>
      <c r="E47" s="113">
        <v>0.12463063099282369</v>
      </c>
      <c r="F47" s="115">
        <v>62</v>
      </c>
      <c r="G47" s="114">
        <v>70</v>
      </c>
      <c r="H47" s="114">
        <v>68</v>
      </c>
      <c r="I47" s="114">
        <v>57</v>
      </c>
      <c r="J47" s="140">
        <v>70</v>
      </c>
      <c r="K47" s="114">
        <v>-8</v>
      </c>
      <c r="L47" s="116">
        <v>-11.428571428571429</v>
      </c>
    </row>
    <row r="48" spans="1:12" s="110" customFormat="1" ht="15" customHeight="1" x14ac:dyDescent="0.2">
      <c r="A48" s="120"/>
      <c r="B48" s="119"/>
      <c r="C48" s="258" t="s">
        <v>106</v>
      </c>
      <c r="E48" s="113">
        <v>40.322580645161288</v>
      </c>
      <c r="F48" s="115">
        <v>25</v>
      </c>
      <c r="G48" s="114">
        <v>29</v>
      </c>
      <c r="H48" s="114">
        <v>28</v>
      </c>
      <c r="I48" s="114">
        <v>24</v>
      </c>
      <c r="J48" s="140">
        <v>28</v>
      </c>
      <c r="K48" s="114">
        <v>-3</v>
      </c>
      <c r="L48" s="116">
        <v>-10.714285714285714</v>
      </c>
    </row>
    <row r="49" spans="1:12" s="110" customFormat="1" ht="15" customHeight="1" x14ac:dyDescent="0.2">
      <c r="A49" s="123"/>
      <c r="B49" s="124"/>
      <c r="C49" s="260" t="s">
        <v>107</v>
      </c>
      <c r="D49" s="261"/>
      <c r="E49" s="125">
        <v>59.677419354838712</v>
      </c>
      <c r="F49" s="143">
        <v>37</v>
      </c>
      <c r="G49" s="144">
        <v>41</v>
      </c>
      <c r="H49" s="144">
        <v>40</v>
      </c>
      <c r="I49" s="144">
        <v>33</v>
      </c>
      <c r="J49" s="145">
        <v>42</v>
      </c>
      <c r="K49" s="144">
        <v>-5</v>
      </c>
      <c r="L49" s="146">
        <v>-11.904761904761905</v>
      </c>
    </row>
    <row r="50" spans="1:12" s="110" customFormat="1" ht="24.95" customHeight="1" x14ac:dyDescent="0.2">
      <c r="A50" s="609" t="s">
        <v>192</v>
      </c>
      <c r="B50" s="610"/>
      <c r="C50" s="610"/>
      <c r="D50" s="611"/>
      <c r="E50" s="262">
        <v>12.724385390073774</v>
      </c>
      <c r="F50" s="263">
        <v>6330</v>
      </c>
      <c r="G50" s="264">
        <v>6848</v>
      </c>
      <c r="H50" s="264">
        <v>6705</v>
      </c>
      <c r="I50" s="264">
        <v>5980</v>
      </c>
      <c r="J50" s="265">
        <v>5878</v>
      </c>
      <c r="K50" s="263">
        <v>452</v>
      </c>
      <c r="L50" s="266">
        <v>7.6896903708744473</v>
      </c>
    </row>
    <row r="51" spans="1:12" s="110" customFormat="1" ht="15" customHeight="1" x14ac:dyDescent="0.2">
      <c r="A51" s="120"/>
      <c r="B51" s="119"/>
      <c r="C51" s="258" t="s">
        <v>106</v>
      </c>
      <c r="E51" s="113">
        <v>61.121642969984201</v>
      </c>
      <c r="F51" s="115">
        <v>3869</v>
      </c>
      <c r="G51" s="114">
        <v>4236</v>
      </c>
      <c r="H51" s="114">
        <v>4103</v>
      </c>
      <c r="I51" s="114">
        <v>3644</v>
      </c>
      <c r="J51" s="140">
        <v>3510</v>
      </c>
      <c r="K51" s="114">
        <v>359</v>
      </c>
      <c r="L51" s="116">
        <v>10.227920227920228</v>
      </c>
    </row>
    <row r="52" spans="1:12" s="110" customFormat="1" ht="15" customHeight="1" x14ac:dyDescent="0.2">
      <c r="A52" s="120"/>
      <c r="B52" s="119"/>
      <c r="C52" s="258" t="s">
        <v>107</v>
      </c>
      <c r="E52" s="113">
        <v>38.878357030015799</v>
      </c>
      <c r="F52" s="115">
        <v>2461</v>
      </c>
      <c r="G52" s="114">
        <v>2612</v>
      </c>
      <c r="H52" s="114">
        <v>2602</v>
      </c>
      <c r="I52" s="114">
        <v>2336</v>
      </c>
      <c r="J52" s="140">
        <v>2368</v>
      </c>
      <c r="K52" s="114">
        <v>93</v>
      </c>
      <c r="L52" s="116">
        <v>3.9273648648648649</v>
      </c>
    </row>
    <row r="53" spans="1:12" s="110" customFormat="1" ht="15" customHeight="1" x14ac:dyDescent="0.2">
      <c r="A53" s="120"/>
      <c r="B53" s="119"/>
      <c r="C53" s="258" t="s">
        <v>187</v>
      </c>
      <c r="D53" s="110" t="s">
        <v>193</v>
      </c>
      <c r="E53" s="113">
        <v>27.377567140600316</v>
      </c>
      <c r="F53" s="115">
        <v>1733</v>
      </c>
      <c r="G53" s="114">
        <v>2000</v>
      </c>
      <c r="H53" s="114">
        <v>2049</v>
      </c>
      <c r="I53" s="114">
        <v>1599</v>
      </c>
      <c r="J53" s="140">
        <v>1740</v>
      </c>
      <c r="K53" s="114">
        <v>-7</v>
      </c>
      <c r="L53" s="116">
        <v>-0.40229885057471265</v>
      </c>
    </row>
    <row r="54" spans="1:12" s="110" customFormat="1" ht="15" customHeight="1" x14ac:dyDescent="0.2">
      <c r="A54" s="120"/>
      <c r="B54" s="119"/>
      <c r="D54" s="267" t="s">
        <v>194</v>
      </c>
      <c r="E54" s="113">
        <v>61.281015579919213</v>
      </c>
      <c r="F54" s="115">
        <v>1062</v>
      </c>
      <c r="G54" s="114">
        <v>1217</v>
      </c>
      <c r="H54" s="114">
        <v>1278</v>
      </c>
      <c r="I54" s="114">
        <v>1004</v>
      </c>
      <c r="J54" s="140">
        <v>1082</v>
      </c>
      <c r="K54" s="114">
        <v>-20</v>
      </c>
      <c r="L54" s="116">
        <v>-1.8484288354898337</v>
      </c>
    </row>
    <row r="55" spans="1:12" s="110" customFormat="1" ht="15" customHeight="1" x14ac:dyDescent="0.2">
      <c r="A55" s="120"/>
      <c r="B55" s="119"/>
      <c r="D55" s="267" t="s">
        <v>195</v>
      </c>
      <c r="E55" s="113">
        <v>38.718984420080787</v>
      </c>
      <c r="F55" s="115">
        <v>671</v>
      </c>
      <c r="G55" s="114">
        <v>783</v>
      </c>
      <c r="H55" s="114">
        <v>771</v>
      </c>
      <c r="I55" s="114">
        <v>595</v>
      </c>
      <c r="J55" s="140">
        <v>658</v>
      </c>
      <c r="K55" s="114">
        <v>13</v>
      </c>
      <c r="L55" s="116">
        <v>1.9756838905775076</v>
      </c>
    </row>
    <row r="56" spans="1:12" s="110" customFormat="1" ht="15" customHeight="1" x14ac:dyDescent="0.2">
      <c r="A56" s="120"/>
      <c r="B56" s="119" t="s">
        <v>196</v>
      </c>
      <c r="C56" s="258"/>
      <c r="E56" s="113">
        <v>67.01107604478662</v>
      </c>
      <c r="F56" s="115">
        <v>33336</v>
      </c>
      <c r="G56" s="114">
        <v>33327</v>
      </c>
      <c r="H56" s="114">
        <v>33468</v>
      </c>
      <c r="I56" s="114">
        <v>33157</v>
      </c>
      <c r="J56" s="140">
        <v>33037</v>
      </c>
      <c r="K56" s="114">
        <v>299</v>
      </c>
      <c r="L56" s="116">
        <v>0.90504585767472834</v>
      </c>
    </row>
    <row r="57" spans="1:12" s="110" customFormat="1" ht="15" customHeight="1" x14ac:dyDescent="0.2">
      <c r="A57" s="120"/>
      <c r="B57" s="119"/>
      <c r="C57" s="258" t="s">
        <v>106</v>
      </c>
      <c r="E57" s="113">
        <v>54.688624910007199</v>
      </c>
      <c r="F57" s="115">
        <v>18231</v>
      </c>
      <c r="G57" s="114">
        <v>18221</v>
      </c>
      <c r="H57" s="114">
        <v>18288</v>
      </c>
      <c r="I57" s="114">
        <v>18194</v>
      </c>
      <c r="J57" s="140">
        <v>18124</v>
      </c>
      <c r="K57" s="114">
        <v>107</v>
      </c>
      <c r="L57" s="116">
        <v>0.59037740013242113</v>
      </c>
    </row>
    <row r="58" spans="1:12" s="110" customFormat="1" ht="15" customHeight="1" x14ac:dyDescent="0.2">
      <c r="A58" s="120"/>
      <c r="B58" s="119"/>
      <c r="C58" s="258" t="s">
        <v>107</v>
      </c>
      <c r="E58" s="113">
        <v>45.311375089992801</v>
      </c>
      <c r="F58" s="115">
        <v>15105</v>
      </c>
      <c r="G58" s="114">
        <v>15106</v>
      </c>
      <c r="H58" s="114">
        <v>15180</v>
      </c>
      <c r="I58" s="114">
        <v>14963</v>
      </c>
      <c r="J58" s="140">
        <v>14913</v>
      </c>
      <c r="K58" s="114">
        <v>192</v>
      </c>
      <c r="L58" s="116">
        <v>1.2874673104003218</v>
      </c>
    </row>
    <row r="59" spans="1:12" s="110" customFormat="1" ht="15" customHeight="1" x14ac:dyDescent="0.2">
      <c r="A59" s="120"/>
      <c r="B59" s="119"/>
      <c r="C59" s="258" t="s">
        <v>105</v>
      </c>
      <c r="D59" s="110" t="s">
        <v>197</v>
      </c>
      <c r="E59" s="113">
        <v>92.500599952003839</v>
      </c>
      <c r="F59" s="115">
        <v>30836</v>
      </c>
      <c r="G59" s="114">
        <v>30832</v>
      </c>
      <c r="H59" s="114">
        <v>30964</v>
      </c>
      <c r="I59" s="114">
        <v>30721</v>
      </c>
      <c r="J59" s="140">
        <v>30611</v>
      </c>
      <c r="K59" s="114">
        <v>225</v>
      </c>
      <c r="L59" s="116">
        <v>0.73502989121557605</v>
      </c>
    </row>
    <row r="60" spans="1:12" s="110" customFormat="1" ht="15" customHeight="1" x14ac:dyDescent="0.2">
      <c r="A60" s="120"/>
      <c r="B60" s="119"/>
      <c r="C60" s="258"/>
      <c r="D60" s="267" t="s">
        <v>198</v>
      </c>
      <c r="E60" s="113">
        <v>52.967310935270461</v>
      </c>
      <c r="F60" s="115">
        <v>16333</v>
      </c>
      <c r="G60" s="114">
        <v>16319</v>
      </c>
      <c r="H60" s="114">
        <v>16379</v>
      </c>
      <c r="I60" s="114">
        <v>16327</v>
      </c>
      <c r="J60" s="140">
        <v>16261</v>
      </c>
      <c r="K60" s="114">
        <v>72</v>
      </c>
      <c r="L60" s="116">
        <v>0.4427771969743558</v>
      </c>
    </row>
    <row r="61" spans="1:12" s="110" customFormat="1" ht="15" customHeight="1" x14ac:dyDescent="0.2">
      <c r="A61" s="120"/>
      <c r="B61" s="119"/>
      <c r="C61" s="258"/>
      <c r="D61" s="267" t="s">
        <v>199</v>
      </c>
      <c r="E61" s="113">
        <v>47.032689064729539</v>
      </c>
      <c r="F61" s="115">
        <v>14503</v>
      </c>
      <c r="G61" s="114">
        <v>14513</v>
      </c>
      <c r="H61" s="114">
        <v>14585</v>
      </c>
      <c r="I61" s="114">
        <v>14394</v>
      </c>
      <c r="J61" s="140">
        <v>14350</v>
      </c>
      <c r="K61" s="114">
        <v>153</v>
      </c>
      <c r="L61" s="116">
        <v>1.0662020905923344</v>
      </c>
    </row>
    <row r="62" spans="1:12" s="110" customFormat="1" ht="15" customHeight="1" x14ac:dyDescent="0.2">
      <c r="A62" s="120"/>
      <c r="B62" s="119"/>
      <c r="C62" s="258"/>
      <c r="D62" s="258" t="s">
        <v>200</v>
      </c>
      <c r="E62" s="113">
        <v>7.4994000479961604</v>
      </c>
      <c r="F62" s="115">
        <v>2500</v>
      </c>
      <c r="G62" s="114">
        <v>2495</v>
      </c>
      <c r="H62" s="114">
        <v>2504</v>
      </c>
      <c r="I62" s="114">
        <v>2436</v>
      </c>
      <c r="J62" s="140">
        <v>2426</v>
      </c>
      <c r="K62" s="114">
        <v>74</v>
      </c>
      <c r="L62" s="116">
        <v>3.0502885408079141</v>
      </c>
    </row>
    <row r="63" spans="1:12" s="110" customFormat="1" ht="15" customHeight="1" x14ac:dyDescent="0.2">
      <c r="A63" s="120"/>
      <c r="B63" s="119"/>
      <c r="C63" s="258"/>
      <c r="D63" s="267" t="s">
        <v>198</v>
      </c>
      <c r="E63" s="113">
        <v>75.92</v>
      </c>
      <c r="F63" s="115">
        <v>1898</v>
      </c>
      <c r="G63" s="114">
        <v>1902</v>
      </c>
      <c r="H63" s="114">
        <v>1909</v>
      </c>
      <c r="I63" s="114">
        <v>1867</v>
      </c>
      <c r="J63" s="140">
        <v>1863</v>
      </c>
      <c r="K63" s="114">
        <v>35</v>
      </c>
      <c r="L63" s="116">
        <v>1.8786902844873858</v>
      </c>
    </row>
    <row r="64" spans="1:12" s="110" customFormat="1" ht="15" customHeight="1" x14ac:dyDescent="0.2">
      <c r="A64" s="120"/>
      <c r="B64" s="119"/>
      <c r="C64" s="258"/>
      <c r="D64" s="267" t="s">
        <v>199</v>
      </c>
      <c r="E64" s="113">
        <v>24.08</v>
      </c>
      <c r="F64" s="115">
        <v>602</v>
      </c>
      <c r="G64" s="114">
        <v>593</v>
      </c>
      <c r="H64" s="114">
        <v>595</v>
      </c>
      <c r="I64" s="114">
        <v>569</v>
      </c>
      <c r="J64" s="140">
        <v>563</v>
      </c>
      <c r="K64" s="114">
        <v>39</v>
      </c>
      <c r="L64" s="116">
        <v>6.9271758436944939</v>
      </c>
    </row>
    <row r="65" spans="1:12" s="110" customFormat="1" ht="15" customHeight="1" x14ac:dyDescent="0.2">
      <c r="A65" s="120"/>
      <c r="B65" s="119" t="s">
        <v>201</v>
      </c>
      <c r="C65" s="258"/>
      <c r="E65" s="113">
        <v>8.7743984561883135</v>
      </c>
      <c r="F65" s="115">
        <v>4365</v>
      </c>
      <c r="G65" s="114">
        <v>4421</v>
      </c>
      <c r="H65" s="114">
        <v>4311</v>
      </c>
      <c r="I65" s="114">
        <v>4254</v>
      </c>
      <c r="J65" s="140">
        <v>4182</v>
      </c>
      <c r="K65" s="114">
        <v>183</v>
      </c>
      <c r="L65" s="116">
        <v>4.3758967001434721</v>
      </c>
    </row>
    <row r="66" spans="1:12" s="110" customFormat="1" ht="15" customHeight="1" x14ac:dyDescent="0.2">
      <c r="A66" s="120"/>
      <c r="B66" s="119"/>
      <c r="C66" s="258" t="s">
        <v>106</v>
      </c>
      <c r="E66" s="113">
        <v>57.136311569301263</v>
      </c>
      <c r="F66" s="115">
        <v>2494</v>
      </c>
      <c r="G66" s="114">
        <v>2555</v>
      </c>
      <c r="H66" s="114">
        <v>2470</v>
      </c>
      <c r="I66" s="114">
        <v>2449</v>
      </c>
      <c r="J66" s="140">
        <v>2395</v>
      </c>
      <c r="K66" s="114">
        <v>99</v>
      </c>
      <c r="L66" s="116">
        <v>4.1336116910229643</v>
      </c>
    </row>
    <row r="67" spans="1:12" s="110" customFormat="1" ht="15" customHeight="1" x14ac:dyDescent="0.2">
      <c r="A67" s="120"/>
      <c r="B67" s="119"/>
      <c r="C67" s="258" t="s">
        <v>107</v>
      </c>
      <c r="E67" s="113">
        <v>42.863688430698737</v>
      </c>
      <c r="F67" s="115">
        <v>1871</v>
      </c>
      <c r="G67" s="114">
        <v>1866</v>
      </c>
      <c r="H67" s="114">
        <v>1841</v>
      </c>
      <c r="I67" s="114">
        <v>1805</v>
      </c>
      <c r="J67" s="140">
        <v>1787</v>
      </c>
      <c r="K67" s="114">
        <v>84</v>
      </c>
      <c r="L67" s="116">
        <v>4.7006155567991046</v>
      </c>
    </row>
    <row r="68" spans="1:12" s="110" customFormat="1" ht="15" customHeight="1" x14ac:dyDescent="0.2">
      <c r="A68" s="120"/>
      <c r="B68" s="119"/>
      <c r="C68" s="258" t="s">
        <v>105</v>
      </c>
      <c r="D68" s="110" t="s">
        <v>202</v>
      </c>
      <c r="E68" s="113">
        <v>20.320733104238258</v>
      </c>
      <c r="F68" s="115">
        <v>887</v>
      </c>
      <c r="G68" s="114">
        <v>911</v>
      </c>
      <c r="H68" s="114">
        <v>875</v>
      </c>
      <c r="I68" s="114">
        <v>830</v>
      </c>
      <c r="J68" s="140">
        <v>795</v>
      </c>
      <c r="K68" s="114">
        <v>92</v>
      </c>
      <c r="L68" s="116">
        <v>11.572327044025156</v>
      </c>
    </row>
    <row r="69" spans="1:12" s="110" customFormat="1" ht="15" customHeight="1" x14ac:dyDescent="0.2">
      <c r="A69" s="120"/>
      <c r="B69" s="119"/>
      <c r="C69" s="258"/>
      <c r="D69" s="267" t="s">
        <v>198</v>
      </c>
      <c r="E69" s="113">
        <v>54.904171364148816</v>
      </c>
      <c r="F69" s="115">
        <v>487</v>
      </c>
      <c r="G69" s="114">
        <v>518</v>
      </c>
      <c r="H69" s="114">
        <v>476</v>
      </c>
      <c r="I69" s="114">
        <v>465</v>
      </c>
      <c r="J69" s="140">
        <v>445</v>
      </c>
      <c r="K69" s="114">
        <v>42</v>
      </c>
      <c r="L69" s="116">
        <v>9.4382022471910112</v>
      </c>
    </row>
    <row r="70" spans="1:12" s="110" customFormat="1" ht="15" customHeight="1" x14ac:dyDescent="0.2">
      <c r="A70" s="120"/>
      <c r="B70" s="119"/>
      <c r="C70" s="258"/>
      <c r="D70" s="267" t="s">
        <v>199</v>
      </c>
      <c r="E70" s="113">
        <v>45.095828635851184</v>
      </c>
      <c r="F70" s="115">
        <v>400</v>
      </c>
      <c r="G70" s="114">
        <v>393</v>
      </c>
      <c r="H70" s="114">
        <v>399</v>
      </c>
      <c r="I70" s="114">
        <v>365</v>
      </c>
      <c r="J70" s="140">
        <v>350</v>
      </c>
      <c r="K70" s="114">
        <v>50</v>
      </c>
      <c r="L70" s="116">
        <v>14.285714285714286</v>
      </c>
    </row>
    <row r="71" spans="1:12" s="110" customFormat="1" ht="15" customHeight="1" x14ac:dyDescent="0.2">
      <c r="A71" s="120"/>
      <c r="B71" s="119"/>
      <c r="C71" s="258"/>
      <c r="D71" s="110" t="s">
        <v>203</v>
      </c>
      <c r="E71" s="113">
        <v>73.585337915234817</v>
      </c>
      <c r="F71" s="115">
        <v>3212</v>
      </c>
      <c r="G71" s="114">
        <v>3253</v>
      </c>
      <c r="H71" s="114">
        <v>3185</v>
      </c>
      <c r="I71" s="114">
        <v>3169</v>
      </c>
      <c r="J71" s="140">
        <v>3145</v>
      </c>
      <c r="K71" s="114">
        <v>67</v>
      </c>
      <c r="L71" s="116">
        <v>2.1303656597774245</v>
      </c>
    </row>
    <row r="72" spans="1:12" s="110" customFormat="1" ht="15" customHeight="1" x14ac:dyDescent="0.2">
      <c r="A72" s="120"/>
      <c r="B72" s="119"/>
      <c r="C72" s="258"/>
      <c r="D72" s="267" t="s">
        <v>198</v>
      </c>
      <c r="E72" s="113">
        <v>57.098381070983812</v>
      </c>
      <c r="F72" s="115">
        <v>1834</v>
      </c>
      <c r="G72" s="114">
        <v>1871</v>
      </c>
      <c r="H72" s="114">
        <v>1826</v>
      </c>
      <c r="I72" s="114">
        <v>1818</v>
      </c>
      <c r="J72" s="140">
        <v>1792</v>
      </c>
      <c r="K72" s="114">
        <v>42</v>
      </c>
      <c r="L72" s="116">
        <v>2.34375</v>
      </c>
    </row>
    <row r="73" spans="1:12" s="110" customFormat="1" ht="15" customHeight="1" x14ac:dyDescent="0.2">
      <c r="A73" s="120"/>
      <c r="B73" s="119"/>
      <c r="C73" s="258"/>
      <c r="D73" s="267" t="s">
        <v>199</v>
      </c>
      <c r="E73" s="113">
        <v>42.901618929016188</v>
      </c>
      <c r="F73" s="115">
        <v>1378</v>
      </c>
      <c r="G73" s="114">
        <v>1382</v>
      </c>
      <c r="H73" s="114">
        <v>1359</v>
      </c>
      <c r="I73" s="114">
        <v>1351</v>
      </c>
      <c r="J73" s="140">
        <v>1353</v>
      </c>
      <c r="K73" s="114">
        <v>25</v>
      </c>
      <c r="L73" s="116">
        <v>1.8477457501847745</v>
      </c>
    </row>
    <row r="74" spans="1:12" s="110" customFormat="1" ht="15" customHeight="1" x14ac:dyDescent="0.2">
      <c r="A74" s="120"/>
      <c r="B74" s="119"/>
      <c r="C74" s="258"/>
      <c r="D74" s="110" t="s">
        <v>204</v>
      </c>
      <c r="E74" s="113">
        <v>6.0939289805269183</v>
      </c>
      <c r="F74" s="115">
        <v>266</v>
      </c>
      <c r="G74" s="114">
        <v>257</v>
      </c>
      <c r="H74" s="114">
        <v>251</v>
      </c>
      <c r="I74" s="114">
        <v>255</v>
      </c>
      <c r="J74" s="140">
        <v>242</v>
      </c>
      <c r="K74" s="114">
        <v>24</v>
      </c>
      <c r="L74" s="116">
        <v>9.9173553719008272</v>
      </c>
    </row>
    <row r="75" spans="1:12" s="110" customFormat="1" ht="15" customHeight="1" x14ac:dyDescent="0.2">
      <c r="A75" s="120"/>
      <c r="B75" s="119"/>
      <c r="C75" s="258"/>
      <c r="D75" s="267" t="s">
        <v>198</v>
      </c>
      <c r="E75" s="113">
        <v>65.037593984962399</v>
      </c>
      <c r="F75" s="115">
        <v>173</v>
      </c>
      <c r="G75" s="114">
        <v>166</v>
      </c>
      <c r="H75" s="114">
        <v>168</v>
      </c>
      <c r="I75" s="114">
        <v>166</v>
      </c>
      <c r="J75" s="140">
        <v>158</v>
      </c>
      <c r="K75" s="114">
        <v>15</v>
      </c>
      <c r="L75" s="116">
        <v>9.4936708860759502</v>
      </c>
    </row>
    <row r="76" spans="1:12" s="110" customFormat="1" ht="15" customHeight="1" x14ac:dyDescent="0.2">
      <c r="A76" s="120"/>
      <c r="B76" s="119"/>
      <c r="C76" s="258"/>
      <c r="D76" s="267" t="s">
        <v>199</v>
      </c>
      <c r="E76" s="113">
        <v>34.962406015037594</v>
      </c>
      <c r="F76" s="115">
        <v>93</v>
      </c>
      <c r="G76" s="114">
        <v>91</v>
      </c>
      <c r="H76" s="114">
        <v>83</v>
      </c>
      <c r="I76" s="114">
        <v>89</v>
      </c>
      <c r="J76" s="140">
        <v>84</v>
      </c>
      <c r="K76" s="114">
        <v>9</v>
      </c>
      <c r="L76" s="116">
        <v>10.714285714285714</v>
      </c>
    </row>
    <row r="77" spans="1:12" s="110" customFormat="1" ht="15" customHeight="1" x14ac:dyDescent="0.2">
      <c r="A77" s="534"/>
      <c r="B77" s="119" t="s">
        <v>205</v>
      </c>
      <c r="C77" s="268"/>
      <c r="D77" s="182"/>
      <c r="E77" s="113">
        <v>11.490140108951293</v>
      </c>
      <c r="F77" s="115">
        <v>5716</v>
      </c>
      <c r="G77" s="114">
        <v>5807</v>
      </c>
      <c r="H77" s="114">
        <v>5845</v>
      </c>
      <c r="I77" s="114">
        <v>5756</v>
      </c>
      <c r="J77" s="140">
        <v>5814</v>
      </c>
      <c r="K77" s="114">
        <v>-98</v>
      </c>
      <c r="L77" s="116">
        <v>-1.6855865153078775</v>
      </c>
    </row>
    <row r="78" spans="1:12" s="110" customFormat="1" ht="15" customHeight="1" x14ac:dyDescent="0.2">
      <c r="A78" s="120"/>
      <c r="B78" s="119"/>
      <c r="C78" s="268" t="s">
        <v>106</v>
      </c>
      <c r="D78" s="182"/>
      <c r="E78" s="113">
        <v>59.867039888033588</v>
      </c>
      <c r="F78" s="115">
        <v>3422</v>
      </c>
      <c r="G78" s="114">
        <v>3470</v>
      </c>
      <c r="H78" s="114">
        <v>3473</v>
      </c>
      <c r="I78" s="114">
        <v>3395</v>
      </c>
      <c r="J78" s="140">
        <v>3432</v>
      </c>
      <c r="K78" s="114">
        <v>-10</v>
      </c>
      <c r="L78" s="116">
        <v>-0.29137529137529139</v>
      </c>
    </row>
    <row r="79" spans="1:12" s="110" customFormat="1" ht="15" customHeight="1" x14ac:dyDescent="0.2">
      <c r="A79" s="123"/>
      <c r="B79" s="124"/>
      <c r="C79" s="260" t="s">
        <v>107</v>
      </c>
      <c r="D79" s="261"/>
      <c r="E79" s="125">
        <v>40.132960111966412</v>
      </c>
      <c r="F79" s="143">
        <v>2294</v>
      </c>
      <c r="G79" s="144">
        <v>2337</v>
      </c>
      <c r="H79" s="144">
        <v>2372</v>
      </c>
      <c r="I79" s="144">
        <v>2361</v>
      </c>
      <c r="J79" s="145">
        <v>2382</v>
      </c>
      <c r="K79" s="144">
        <v>-88</v>
      </c>
      <c r="L79" s="146">
        <v>-3.6943744752308985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49747</v>
      </c>
      <c r="E11" s="114">
        <v>50403</v>
      </c>
      <c r="F11" s="114">
        <v>50329</v>
      </c>
      <c r="G11" s="114">
        <v>49147</v>
      </c>
      <c r="H11" s="140">
        <v>48911</v>
      </c>
      <c r="I11" s="115">
        <v>836</v>
      </c>
      <c r="J11" s="116">
        <v>1.7092269632597985</v>
      </c>
    </row>
    <row r="12" spans="1:15" s="110" customFormat="1" ht="24.95" customHeight="1" x14ac:dyDescent="0.2">
      <c r="A12" s="193" t="s">
        <v>132</v>
      </c>
      <c r="B12" s="194" t="s">
        <v>133</v>
      </c>
      <c r="C12" s="113">
        <v>0.65129555551088503</v>
      </c>
      <c r="D12" s="115">
        <v>324</v>
      </c>
      <c r="E12" s="114">
        <v>322</v>
      </c>
      <c r="F12" s="114">
        <v>327</v>
      </c>
      <c r="G12" s="114">
        <v>312</v>
      </c>
      <c r="H12" s="140">
        <v>313</v>
      </c>
      <c r="I12" s="115">
        <v>11</v>
      </c>
      <c r="J12" s="116">
        <v>3.5143769968051117</v>
      </c>
    </row>
    <row r="13" spans="1:15" s="110" customFormat="1" ht="24.95" customHeight="1" x14ac:dyDescent="0.2">
      <c r="A13" s="193" t="s">
        <v>134</v>
      </c>
      <c r="B13" s="199" t="s">
        <v>214</v>
      </c>
      <c r="C13" s="113">
        <v>8.358292962389692</v>
      </c>
      <c r="D13" s="115">
        <v>4158</v>
      </c>
      <c r="E13" s="114">
        <v>4159</v>
      </c>
      <c r="F13" s="114">
        <v>4166</v>
      </c>
      <c r="G13" s="114">
        <v>4104</v>
      </c>
      <c r="H13" s="140">
        <v>4153</v>
      </c>
      <c r="I13" s="115">
        <v>5</v>
      </c>
      <c r="J13" s="116">
        <v>0.12039489525644112</v>
      </c>
    </row>
    <row r="14" spans="1:15" s="287" customFormat="1" ht="24" customHeight="1" x14ac:dyDescent="0.2">
      <c r="A14" s="193" t="s">
        <v>215</v>
      </c>
      <c r="B14" s="199" t="s">
        <v>137</v>
      </c>
      <c r="C14" s="113">
        <v>13.327436830361631</v>
      </c>
      <c r="D14" s="115">
        <v>6630</v>
      </c>
      <c r="E14" s="114">
        <v>6645</v>
      </c>
      <c r="F14" s="114">
        <v>6720</v>
      </c>
      <c r="G14" s="114">
        <v>6664</v>
      </c>
      <c r="H14" s="140">
        <v>6683</v>
      </c>
      <c r="I14" s="115">
        <v>-53</v>
      </c>
      <c r="J14" s="116">
        <v>-0.79305701032470444</v>
      </c>
      <c r="K14" s="110"/>
      <c r="L14" s="110"/>
      <c r="M14" s="110"/>
      <c r="N14" s="110"/>
      <c r="O14" s="110"/>
    </row>
    <row r="15" spans="1:15" s="110" customFormat="1" ht="24.75" customHeight="1" x14ac:dyDescent="0.2">
      <c r="A15" s="193" t="s">
        <v>216</v>
      </c>
      <c r="B15" s="199" t="s">
        <v>217</v>
      </c>
      <c r="C15" s="113">
        <v>1.9277544374535147</v>
      </c>
      <c r="D15" s="115">
        <v>959</v>
      </c>
      <c r="E15" s="114">
        <v>957</v>
      </c>
      <c r="F15" s="114">
        <v>965</v>
      </c>
      <c r="G15" s="114">
        <v>925</v>
      </c>
      <c r="H15" s="140">
        <v>925</v>
      </c>
      <c r="I15" s="115">
        <v>34</v>
      </c>
      <c r="J15" s="116">
        <v>3.6756756756756759</v>
      </c>
    </row>
    <row r="16" spans="1:15" s="287" customFormat="1" ht="24.95" customHeight="1" x14ac:dyDescent="0.2">
      <c r="A16" s="193" t="s">
        <v>218</v>
      </c>
      <c r="B16" s="199" t="s">
        <v>141</v>
      </c>
      <c r="C16" s="113">
        <v>8.4789032504472637</v>
      </c>
      <c r="D16" s="115">
        <v>4218</v>
      </c>
      <c r="E16" s="114">
        <v>4240</v>
      </c>
      <c r="F16" s="114">
        <v>4289</v>
      </c>
      <c r="G16" s="114">
        <v>4277</v>
      </c>
      <c r="H16" s="140">
        <v>4300</v>
      </c>
      <c r="I16" s="115">
        <v>-82</v>
      </c>
      <c r="J16" s="116">
        <v>-1.9069767441860466</v>
      </c>
      <c r="K16" s="110"/>
      <c r="L16" s="110"/>
      <c r="M16" s="110"/>
      <c r="N16" s="110"/>
      <c r="O16" s="110"/>
    </row>
    <row r="17" spans="1:15" s="110" customFormat="1" ht="24.95" customHeight="1" x14ac:dyDescent="0.2">
      <c r="A17" s="193" t="s">
        <v>219</v>
      </c>
      <c r="B17" s="199" t="s">
        <v>220</v>
      </c>
      <c r="C17" s="113">
        <v>2.920779142460852</v>
      </c>
      <c r="D17" s="115">
        <v>1453</v>
      </c>
      <c r="E17" s="114">
        <v>1448</v>
      </c>
      <c r="F17" s="114">
        <v>1466</v>
      </c>
      <c r="G17" s="114">
        <v>1462</v>
      </c>
      <c r="H17" s="140">
        <v>1458</v>
      </c>
      <c r="I17" s="115">
        <v>-5</v>
      </c>
      <c r="J17" s="116">
        <v>-0.34293552812071332</v>
      </c>
    </row>
    <row r="18" spans="1:15" s="287" customFormat="1" ht="24.95" customHeight="1" x14ac:dyDescent="0.2">
      <c r="A18" s="201" t="s">
        <v>144</v>
      </c>
      <c r="B18" s="202" t="s">
        <v>145</v>
      </c>
      <c r="C18" s="113">
        <v>6.9330813918427241</v>
      </c>
      <c r="D18" s="115">
        <v>3449</v>
      </c>
      <c r="E18" s="114">
        <v>3469</v>
      </c>
      <c r="F18" s="114">
        <v>3571</v>
      </c>
      <c r="G18" s="114">
        <v>3428</v>
      </c>
      <c r="H18" s="140">
        <v>3380</v>
      </c>
      <c r="I18" s="115">
        <v>69</v>
      </c>
      <c r="J18" s="116">
        <v>2.0414201183431953</v>
      </c>
      <c r="K18" s="110"/>
      <c r="L18" s="110"/>
      <c r="M18" s="110"/>
      <c r="N18" s="110"/>
      <c r="O18" s="110"/>
    </row>
    <row r="19" spans="1:15" s="110" customFormat="1" ht="24.95" customHeight="1" x14ac:dyDescent="0.2">
      <c r="A19" s="193" t="s">
        <v>146</v>
      </c>
      <c r="B19" s="199" t="s">
        <v>147</v>
      </c>
      <c r="C19" s="113">
        <v>19.786117755844572</v>
      </c>
      <c r="D19" s="115">
        <v>9843</v>
      </c>
      <c r="E19" s="114">
        <v>10519</v>
      </c>
      <c r="F19" s="114">
        <v>10166</v>
      </c>
      <c r="G19" s="114">
        <v>9753</v>
      </c>
      <c r="H19" s="140">
        <v>9553</v>
      </c>
      <c r="I19" s="115">
        <v>290</v>
      </c>
      <c r="J19" s="116">
        <v>3.0356955930074321</v>
      </c>
    </row>
    <row r="20" spans="1:15" s="287" customFormat="1" ht="24.95" customHeight="1" x14ac:dyDescent="0.2">
      <c r="A20" s="193" t="s">
        <v>148</v>
      </c>
      <c r="B20" s="199" t="s">
        <v>149</v>
      </c>
      <c r="C20" s="113">
        <v>12.213801837296721</v>
      </c>
      <c r="D20" s="115">
        <v>6076</v>
      </c>
      <c r="E20" s="114">
        <v>6136</v>
      </c>
      <c r="F20" s="114">
        <v>6052</v>
      </c>
      <c r="G20" s="114">
        <v>6005</v>
      </c>
      <c r="H20" s="140">
        <v>6014</v>
      </c>
      <c r="I20" s="115">
        <v>62</v>
      </c>
      <c r="J20" s="116">
        <v>1.0309278350515463</v>
      </c>
      <c r="K20" s="110"/>
      <c r="L20" s="110"/>
      <c r="M20" s="110"/>
      <c r="N20" s="110"/>
      <c r="O20" s="110"/>
    </row>
    <row r="21" spans="1:15" s="110" customFormat="1" ht="24.95" customHeight="1" x14ac:dyDescent="0.2">
      <c r="A21" s="201" t="s">
        <v>150</v>
      </c>
      <c r="B21" s="202" t="s">
        <v>151</v>
      </c>
      <c r="C21" s="113">
        <v>3.1539590327054898</v>
      </c>
      <c r="D21" s="115">
        <v>1569</v>
      </c>
      <c r="E21" s="114">
        <v>1585</v>
      </c>
      <c r="F21" s="114">
        <v>1617</v>
      </c>
      <c r="G21" s="114">
        <v>1567</v>
      </c>
      <c r="H21" s="140">
        <v>1524</v>
      </c>
      <c r="I21" s="115">
        <v>45</v>
      </c>
      <c r="J21" s="116">
        <v>2.9527559055118111</v>
      </c>
    </row>
    <row r="22" spans="1:15" s="110" customFormat="1" ht="24.95" customHeight="1" x14ac:dyDescent="0.2">
      <c r="A22" s="201" t="s">
        <v>152</v>
      </c>
      <c r="B22" s="199" t="s">
        <v>153</v>
      </c>
      <c r="C22" s="113">
        <v>1.0834824210505156</v>
      </c>
      <c r="D22" s="115">
        <v>539</v>
      </c>
      <c r="E22" s="114">
        <v>538</v>
      </c>
      <c r="F22" s="114">
        <v>534</v>
      </c>
      <c r="G22" s="114">
        <v>519</v>
      </c>
      <c r="H22" s="140">
        <v>531</v>
      </c>
      <c r="I22" s="115">
        <v>8</v>
      </c>
      <c r="J22" s="116">
        <v>1.5065913370998116</v>
      </c>
    </row>
    <row r="23" spans="1:15" s="110" customFormat="1" ht="24.95" customHeight="1" x14ac:dyDescent="0.2">
      <c r="A23" s="193" t="s">
        <v>154</v>
      </c>
      <c r="B23" s="199" t="s">
        <v>155</v>
      </c>
      <c r="C23" s="113">
        <v>1.6965847186765031</v>
      </c>
      <c r="D23" s="115">
        <v>844</v>
      </c>
      <c r="E23" s="114">
        <v>847</v>
      </c>
      <c r="F23" s="114">
        <v>860</v>
      </c>
      <c r="G23" s="114">
        <v>841</v>
      </c>
      <c r="H23" s="140">
        <v>854</v>
      </c>
      <c r="I23" s="115">
        <v>-10</v>
      </c>
      <c r="J23" s="116">
        <v>-1.1709601873536299</v>
      </c>
    </row>
    <row r="24" spans="1:15" s="110" customFormat="1" ht="24.95" customHeight="1" x14ac:dyDescent="0.2">
      <c r="A24" s="193" t="s">
        <v>156</v>
      </c>
      <c r="B24" s="199" t="s">
        <v>221</v>
      </c>
      <c r="C24" s="113">
        <v>3.7690715017991034</v>
      </c>
      <c r="D24" s="115">
        <v>1875</v>
      </c>
      <c r="E24" s="114">
        <v>1854</v>
      </c>
      <c r="F24" s="114">
        <v>1872</v>
      </c>
      <c r="G24" s="114">
        <v>1837</v>
      </c>
      <c r="H24" s="140">
        <v>1803</v>
      </c>
      <c r="I24" s="115">
        <v>72</v>
      </c>
      <c r="J24" s="116">
        <v>3.9933444259567388</v>
      </c>
    </row>
    <row r="25" spans="1:15" s="110" customFormat="1" ht="24.95" customHeight="1" x14ac:dyDescent="0.2">
      <c r="A25" s="193" t="s">
        <v>222</v>
      </c>
      <c r="B25" s="204" t="s">
        <v>159</v>
      </c>
      <c r="C25" s="113">
        <v>2.9629927432810019</v>
      </c>
      <c r="D25" s="115">
        <v>1474</v>
      </c>
      <c r="E25" s="114">
        <v>1395</v>
      </c>
      <c r="F25" s="114">
        <v>1440</v>
      </c>
      <c r="G25" s="114">
        <v>1308</v>
      </c>
      <c r="H25" s="140">
        <v>1306</v>
      </c>
      <c r="I25" s="115">
        <v>168</v>
      </c>
      <c r="J25" s="116">
        <v>12.863705972434916</v>
      </c>
    </row>
    <row r="26" spans="1:15" s="110" customFormat="1" ht="24.95" customHeight="1" x14ac:dyDescent="0.2">
      <c r="A26" s="201">
        <v>782.78300000000002</v>
      </c>
      <c r="B26" s="203" t="s">
        <v>160</v>
      </c>
      <c r="C26" s="113">
        <v>1.6825135184031197</v>
      </c>
      <c r="D26" s="115">
        <v>837</v>
      </c>
      <c r="E26" s="114">
        <v>836</v>
      </c>
      <c r="F26" s="114">
        <v>903</v>
      </c>
      <c r="G26" s="114">
        <v>863</v>
      </c>
      <c r="H26" s="140">
        <v>852</v>
      </c>
      <c r="I26" s="115">
        <v>-15</v>
      </c>
      <c r="J26" s="116">
        <v>-1.7605633802816902</v>
      </c>
    </row>
    <row r="27" spans="1:15" s="110" customFormat="1" ht="24.95" customHeight="1" x14ac:dyDescent="0.2">
      <c r="A27" s="193" t="s">
        <v>161</v>
      </c>
      <c r="B27" s="199" t="s">
        <v>223</v>
      </c>
      <c r="C27" s="113">
        <v>4.5188654592236714</v>
      </c>
      <c r="D27" s="115">
        <v>2248</v>
      </c>
      <c r="E27" s="114">
        <v>2254</v>
      </c>
      <c r="F27" s="114">
        <v>2262</v>
      </c>
      <c r="G27" s="114">
        <v>2216</v>
      </c>
      <c r="H27" s="140">
        <v>2211</v>
      </c>
      <c r="I27" s="115">
        <v>37</v>
      </c>
      <c r="J27" s="116">
        <v>1.6734509271822704</v>
      </c>
    </row>
    <row r="28" spans="1:15" s="110" customFormat="1" ht="24.95" customHeight="1" x14ac:dyDescent="0.2">
      <c r="A28" s="193" t="s">
        <v>163</v>
      </c>
      <c r="B28" s="199" t="s">
        <v>164</v>
      </c>
      <c r="C28" s="113">
        <v>2.5790499929644</v>
      </c>
      <c r="D28" s="115">
        <v>1283</v>
      </c>
      <c r="E28" s="114">
        <v>1282</v>
      </c>
      <c r="F28" s="114">
        <v>1281</v>
      </c>
      <c r="G28" s="114">
        <v>1225</v>
      </c>
      <c r="H28" s="140">
        <v>1267</v>
      </c>
      <c r="I28" s="115">
        <v>16</v>
      </c>
      <c r="J28" s="116">
        <v>1.2628255722178374</v>
      </c>
    </row>
    <row r="29" spans="1:15" s="110" customFormat="1" ht="24.95" customHeight="1" x14ac:dyDescent="0.2">
      <c r="A29" s="193">
        <v>86</v>
      </c>
      <c r="B29" s="199" t="s">
        <v>165</v>
      </c>
      <c r="C29" s="113">
        <v>8.5412185659436748</v>
      </c>
      <c r="D29" s="115">
        <v>4249</v>
      </c>
      <c r="E29" s="114">
        <v>4277</v>
      </c>
      <c r="F29" s="114">
        <v>4236</v>
      </c>
      <c r="G29" s="114">
        <v>4168</v>
      </c>
      <c r="H29" s="140">
        <v>4224</v>
      </c>
      <c r="I29" s="115">
        <v>25</v>
      </c>
      <c r="J29" s="116">
        <v>0.59185606060606055</v>
      </c>
    </row>
    <row r="30" spans="1:15" s="110" customFormat="1" ht="24.95" customHeight="1" x14ac:dyDescent="0.2">
      <c r="A30" s="193">
        <v>87.88</v>
      </c>
      <c r="B30" s="204" t="s">
        <v>166</v>
      </c>
      <c r="C30" s="113">
        <v>6.3179689227491105</v>
      </c>
      <c r="D30" s="115">
        <v>3143</v>
      </c>
      <c r="E30" s="114">
        <v>3118</v>
      </c>
      <c r="F30" s="114">
        <v>3132</v>
      </c>
      <c r="G30" s="114">
        <v>3066</v>
      </c>
      <c r="H30" s="140">
        <v>3073</v>
      </c>
      <c r="I30" s="115">
        <v>70</v>
      </c>
      <c r="J30" s="116">
        <v>2.2779043280182232</v>
      </c>
    </row>
    <row r="31" spans="1:15" s="110" customFormat="1" ht="24.95" customHeight="1" x14ac:dyDescent="0.2">
      <c r="A31" s="193" t="s">
        <v>167</v>
      </c>
      <c r="B31" s="199" t="s">
        <v>168</v>
      </c>
      <c r="C31" s="113">
        <v>2.4242667899571835</v>
      </c>
      <c r="D31" s="115">
        <v>1206</v>
      </c>
      <c r="E31" s="114">
        <v>1167</v>
      </c>
      <c r="F31" s="114">
        <v>1190</v>
      </c>
      <c r="G31" s="114">
        <v>1271</v>
      </c>
      <c r="H31" s="140">
        <v>1170</v>
      </c>
      <c r="I31" s="115">
        <v>36</v>
      </c>
      <c r="J31" s="116">
        <v>3.0769230769230771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0.65129555551088503</v>
      </c>
      <c r="D34" s="115">
        <v>324</v>
      </c>
      <c r="E34" s="114">
        <v>322</v>
      </c>
      <c r="F34" s="114">
        <v>327</v>
      </c>
      <c r="G34" s="114">
        <v>312</v>
      </c>
      <c r="H34" s="140">
        <v>313</v>
      </c>
      <c r="I34" s="115">
        <v>11</v>
      </c>
      <c r="J34" s="116">
        <v>3.5143769968051117</v>
      </c>
    </row>
    <row r="35" spans="1:10" s="110" customFormat="1" ht="24.95" customHeight="1" x14ac:dyDescent="0.2">
      <c r="A35" s="292" t="s">
        <v>171</v>
      </c>
      <c r="B35" s="293" t="s">
        <v>172</v>
      </c>
      <c r="C35" s="113">
        <v>28.618811184594048</v>
      </c>
      <c r="D35" s="115">
        <v>14237</v>
      </c>
      <c r="E35" s="114">
        <v>14273</v>
      </c>
      <c r="F35" s="114">
        <v>14457</v>
      </c>
      <c r="G35" s="114">
        <v>14196</v>
      </c>
      <c r="H35" s="140">
        <v>14216</v>
      </c>
      <c r="I35" s="115">
        <v>21</v>
      </c>
      <c r="J35" s="116">
        <v>0.14772087788407429</v>
      </c>
    </row>
    <row r="36" spans="1:10" s="110" customFormat="1" ht="24.95" customHeight="1" x14ac:dyDescent="0.2">
      <c r="A36" s="294" t="s">
        <v>173</v>
      </c>
      <c r="B36" s="295" t="s">
        <v>174</v>
      </c>
      <c r="C36" s="125">
        <v>70.729893259895064</v>
      </c>
      <c r="D36" s="143">
        <v>35186</v>
      </c>
      <c r="E36" s="144">
        <v>35808</v>
      </c>
      <c r="F36" s="144">
        <v>35545</v>
      </c>
      <c r="G36" s="144">
        <v>34639</v>
      </c>
      <c r="H36" s="145">
        <v>34382</v>
      </c>
      <c r="I36" s="143">
        <v>804</v>
      </c>
      <c r="J36" s="146">
        <v>2.3384329009365366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2020-09-25T08:57:38Z</dcterms:created>
  <dcterms:modified xsi:type="dcterms:W3CDTF">2020-09-28T08:08:41Z</dcterms:modified>
</cp:coreProperties>
</file>