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I44" i="24"/>
  <c r="G44" i="24"/>
  <c r="D44" i="24"/>
  <c r="C44" i="24"/>
  <c r="M44" i="24" s="1"/>
  <c r="B44" i="24"/>
  <c r="K44" i="24" s="1"/>
  <c r="M43" i="24"/>
  <c r="K43" i="24"/>
  <c r="H43" i="24"/>
  <c r="F43" i="24"/>
  <c r="E43" i="24"/>
  <c r="C43" i="24"/>
  <c r="I43" i="24" s="1"/>
  <c r="B43" i="24"/>
  <c r="D43" i="24" s="1"/>
  <c r="L42" i="24"/>
  <c r="I42" i="24"/>
  <c r="G42" i="24"/>
  <c r="D42" i="24"/>
  <c r="C42" i="24"/>
  <c r="M42" i="24" s="1"/>
  <c r="B42" i="24"/>
  <c r="K42" i="24" s="1"/>
  <c r="M41" i="24"/>
  <c r="K41" i="24"/>
  <c r="H41" i="24"/>
  <c r="F41" i="24"/>
  <c r="E41" i="24"/>
  <c r="C41" i="24"/>
  <c r="I41" i="24" s="1"/>
  <c r="B41" i="24"/>
  <c r="D41" i="24" s="1"/>
  <c r="L40" i="24"/>
  <c r="I40" i="24"/>
  <c r="G40" i="24"/>
  <c r="D40" i="24"/>
  <c r="C40" i="24"/>
  <c r="M40" i="24" s="1"/>
  <c r="B40" i="24"/>
  <c r="K40" i="24" s="1"/>
  <c r="M36" i="24"/>
  <c r="L36" i="24"/>
  <c r="K36" i="24"/>
  <c r="J36" i="24"/>
  <c r="I36" i="24"/>
  <c r="H36" i="24"/>
  <c r="G36" i="24"/>
  <c r="F36" i="24"/>
  <c r="E36" i="24"/>
  <c r="D36" i="24"/>
  <c r="K57" i="15"/>
  <c r="L57" i="15" s="1"/>
  <c r="C38" i="24"/>
  <c r="C37" i="24"/>
  <c r="C35" i="24"/>
  <c r="C34" i="24"/>
  <c r="G34" i="24" s="1"/>
  <c r="C33" i="24"/>
  <c r="C32" i="24"/>
  <c r="G32" i="24" s="1"/>
  <c r="C31" i="24"/>
  <c r="C30" i="24"/>
  <c r="G30" i="24" s="1"/>
  <c r="C29" i="24"/>
  <c r="C28" i="24"/>
  <c r="G28" i="24" s="1"/>
  <c r="C27" i="24"/>
  <c r="C26" i="24"/>
  <c r="G26" i="24" s="1"/>
  <c r="C25" i="24"/>
  <c r="C24" i="24"/>
  <c r="G24" i="24" s="1"/>
  <c r="C23" i="24"/>
  <c r="C22" i="24"/>
  <c r="G22" i="24" s="1"/>
  <c r="C21" i="24"/>
  <c r="C20" i="24"/>
  <c r="G20" i="24" s="1"/>
  <c r="C19" i="24"/>
  <c r="C18" i="24"/>
  <c r="G18" i="24" s="1"/>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9" i="24" l="1"/>
  <c r="J9" i="24"/>
  <c r="H9" i="24"/>
  <c r="K9" i="24"/>
  <c r="F9" i="24"/>
  <c r="D19" i="24"/>
  <c r="J19" i="24"/>
  <c r="H19" i="24"/>
  <c r="K19" i="24"/>
  <c r="F19" i="24"/>
  <c r="K22" i="24"/>
  <c r="H22" i="24"/>
  <c r="F22" i="24"/>
  <c r="D22" i="24"/>
  <c r="J22" i="24"/>
  <c r="D35" i="24"/>
  <c r="J35" i="24"/>
  <c r="H35" i="24"/>
  <c r="K35" i="24"/>
  <c r="F35" i="24"/>
  <c r="B45" i="24"/>
  <c r="B39" i="24"/>
  <c r="G29" i="24"/>
  <c r="M29" i="24"/>
  <c r="E29" i="24"/>
  <c r="L29" i="24"/>
  <c r="I29" i="24"/>
  <c r="D7" i="24"/>
  <c r="J7" i="24"/>
  <c r="H7" i="24"/>
  <c r="K7" i="24"/>
  <c r="F7" i="24"/>
  <c r="K16" i="24"/>
  <c r="H16" i="24"/>
  <c r="F16" i="24"/>
  <c r="D16" i="24"/>
  <c r="J16" i="24"/>
  <c r="D29" i="24"/>
  <c r="J29" i="24"/>
  <c r="H29" i="24"/>
  <c r="K29" i="24"/>
  <c r="F29" i="24"/>
  <c r="K32" i="24"/>
  <c r="H32" i="24"/>
  <c r="F32" i="24"/>
  <c r="D32" i="24"/>
  <c r="J32" i="24"/>
  <c r="G23" i="24"/>
  <c r="M23" i="24"/>
  <c r="E23" i="24"/>
  <c r="L23" i="24"/>
  <c r="I23" i="24"/>
  <c r="D23" i="24"/>
  <c r="J23" i="24"/>
  <c r="H23" i="24"/>
  <c r="K23" i="24"/>
  <c r="F23" i="24"/>
  <c r="K26" i="24"/>
  <c r="H26" i="24"/>
  <c r="F26" i="24"/>
  <c r="D26" i="24"/>
  <c r="J26" i="24"/>
  <c r="G7" i="24"/>
  <c r="M7" i="24"/>
  <c r="E7" i="24"/>
  <c r="L7" i="24"/>
  <c r="I7" i="24"/>
  <c r="G9" i="24"/>
  <c r="M9" i="24"/>
  <c r="E9" i="24"/>
  <c r="L9" i="24"/>
  <c r="I9" i="24"/>
  <c r="G17" i="24"/>
  <c r="M17" i="24"/>
  <c r="E17" i="24"/>
  <c r="L17" i="24"/>
  <c r="I17" i="24"/>
  <c r="G33" i="24"/>
  <c r="M33" i="24"/>
  <c r="E33" i="24"/>
  <c r="L33" i="24"/>
  <c r="I33" i="24"/>
  <c r="B14" i="24"/>
  <c r="B6" i="24"/>
  <c r="D17" i="24"/>
  <c r="J17" i="24"/>
  <c r="H17" i="24"/>
  <c r="F17" i="24"/>
  <c r="K17" i="24"/>
  <c r="K20" i="24"/>
  <c r="H20" i="24"/>
  <c r="F20" i="24"/>
  <c r="D20" i="24"/>
  <c r="J20" i="24"/>
  <c r="D33" i="24"/>
  <c r="J33" i="24"/>
  <c r="H33" i="24"/>
  <c r="F33" i="24"/>
  <c r="K33" i="24"/>
  <c r="F37" i="24"/>
  <c r="D37" i="24"/>
  <c r="K37" i="24"/>
  <c r="J37" i="24"/>
  <c r="H37" i="24"/>
  <c r="I8" i="24"/>
  <c r="M8" i="24"/>
  <c r="E8" i="24"/>
  <c r="L8" i="24"/>
  <c r="G8" i="24"/>
  <c r="G27" i="24"/>
  <c r="M27" i="24"/>
  <c r="E27" i="24"/>
  <c r="L27" i="24"/>
  <c r="I27" i="24"/>
  <c r="K8" i="24"/>
  <c r="H8" i="24"/>
  <c r="F8" i="24"/>
  <c r="D8" i="24"/>
  <c r="J8" i="24"/>
  <c r="D27" i="24"/>
  <c r="J27" i="24"/>
  <c r="H27" i="24"/>
  <c r="K27" i="24"/>
  <c r="F27" i="24"/>
  <c r="K30" i="24"/>
  <c r="H30" i="24"/>
  <c r="F30" i="24"/>
  <c r="D30" i="24"/>
  <c r="J30" i="24"/>
  <c r="G21" i="24"/>
  <c r="M21" i="24"/>
  <c r="E21" i="24"/>
  <c r="L21" i="24"/>
  <c r="I21" i="24"/>
  <c r="M38" i="24"/>
  <c r="E38" i="24"/>
  <c r="G38" i="24"/>
  <c r="L38" i="24"/>
  <c r="I38" i="24"/>
  <c r="D21" i="24"/>
  <c r="J21" i="24"/>
  <c r="H21" i="24"/>
  <c r="K21" i="24"/>
  <c r="F21" i="24"/>
  <c r="K24" i="24"/>
  <c r="H24" i="24"/>
  <c r="F24" i="24"/>
  <c r="D24" i="24"/>
  <c r="J24" i="24"/>
  <c r="K38" i="24"/>
  <c r="J38" i="24"/>
  <c r="H38" i="24"/>
  <c r="F38" i="24"/>
  <c r="D38" i="24"/>
  <c r="G15" i="24"/>
  <c r="M15" i="24"/>
  <c r="E15" i="24"/>
  <c r="L15" i="24"/>
  <c r="I15" i="24"/>
  <c r="G31" i="24"/>
  <c r="M31" i="24"/>
  <c r="E31" i="24"/>
  <c r="L31" i="24"/>
  <c r="I31" i="24"/>
  <c r="D15" i="24"/>
  <c r="J15" i="24"/>
  <c r="H15" i="24"/>
  <c r="K15" i="24"/>
  <c r="F15" i="24"/>
  <c r="K18" i="24"/>
  <c r="H18" i="24"/>
  <c r="F18" i="24"/>
  <c r="D18" i="24"/>
  <c r="J18" i="24"/>
  <c r="D31" i="24"/>
  <c r="J31" i="24"/>
  <c r="H31" i="24"/>
  <c r="K31" i="24"/>
  <c r="F31" i="24"/>
  <c r="K34" i="24"/>
  <c r="H34" i="24"/>
  <c r="F34" i="24"/>
  <c r="D34" i="24"/>
  <c r="J34" i="24"/>
  <c r="G25" i="24"/>
  <c r="M25" i="24"/>
  <c r="E25" i="24"/>
  <c r="L25" i="24"/>
  <c r="I25" i="24"/>
  <c r="D25" i="24"/>
  <c r="J25" i="24"/>
  <c r="H25" i="24"/>
  <c r="F25" i="24"/>
  <c r="K25" i="24"/>
  <c r="K28" i="24"/>
  <c r="H28" i="24"/>
  <c r="F28" i="24"/>
  <c r="D28" i="24"/>
  <c r="J28" i="24"/>
  <c r="G19" i="24"/>
  <c r="M19" i="24"/>
  <c r="E19" i="24"/>
  <c r="L19" i="24"/>
  <c r="I19" i="24"/>
  <c r="G35" i="24"/>
  <c r="M35" i="24"/>
  <c r="E35" i="24"/>
  <c r="L35" i="24"/>
  <c r="I35" i="24"/>
  <c r="I20" i="24"/>
  <c r="M20" i="24"/>
  <c r="E20" i="24"/>
  <c r="L20" i="24"/>
  <c r="I28" i="24"/>
  <c r="M28" i="24"/>
  <c r="E28" i="24"/>
  <c r="L28" i="24"/>
  <c r="I37" i="24"/>
  <c r="G37" i="24"/>
  <c r="L37" i="24"/>
  <c r="E37" i="24"/>
  <c r="I18" i="24"/>
  <c r="M18" i="24"/>
  <c r="E18" i="24"/>
  <c r="L18" i="24"/>
  <c r="I26" i="24"/>
  <c r="M26" i="24"/>
  <c r="E26" i="24"/>
  <c r="L26" i="24"/>
  <c r="I34" i="24"/>
  <c r="M34" i="24"/>
  <c r="E34" i="24"/>
  <c r="L34" i="24"/>
  <c r="M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6" i="24"/>
  <c r="M16" i="24"/>
  <c r="E16" i="24"/>
  <c r="L16" i="24"/>
  <c r="I24" i="24"/>
  <c r="M24" i="24"/>
  <c r="E24" i="24"/>
  <c r="L24" i="24"/>
  <c r="I32" i="24"/>
  <c r="M32" i="24"/>
  <c r="E32" i="24"/>
  <c r="L32" i="24"/>
  <c r="C14" i="24"/>
  <c r="C6" i="24"/>
  <c r="I22" i="24"/>
  <c r="M22" i="24"/>
  <c r="E22" i="24"/>
  <c r="L22" i="24"/>
  <c r="I30" i="24"/>
  <c r="M30" i="24"/>
  <c r="E30" i="24"/>
  <c r="L30" i="24"/>
  <c r="C45" i="24"/>
  <c r="C39"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J41" i="24"/>
  <c r="F42" i="24"/>
  <c r="J43" i="24"/>
  <c r="F44" i="24"/>
  <c r="H40" i="24"/>
  <c r="L41" i="24"/>
  <c r="H42" i="24"/>
  <c r="L43" i="24"/>
  <c r="H44" i="24"/>
  <c r="J40" i="24"/>
  <c r="J42" i="24"/>
  <c r="J44" i="24"/>
  <c r="G41" i="24"/>
  <c r="G43" i="24"/>
  <c r="E40" i="24"/>
  <c r="E42" i="24"/>
  <c r="E44" i="24"/>
  <c r="I39" i="24" l="1"/>
  <c r="G39" i="24"/>
  <c r="L39" i="24"/>
  <c r="E39" i="24"/>
  <c r="M39" i="24"/>
  <c r="F39" i="24"/>
  <c r="D39" i="24"/>
  <c r="K39" i="24"/>
  <c r="J39" i="24"/>
  <c r="H39" i="24"/>
  <c r="I45" i="24"/>
  <c r="G45" i="24"/>
  <c r="L45" i="24"/>
  <c r="M45" i="24"/>
  <c r="E45" i="24"/>
  <c r="H45" i="24"/>
  <c r="F45" i="24"/>
  <c r="D45" i="24"/>
  <c r="K45" i="24"/>
  <c r="J45" i="24"/>
  <c r="I77" i="24"/>
  <c r="J79" i="24"/>
  <c r="J78" i="24"/>
  <c r="I6" i="24"/>
  <c r="M6" i="24"/>
  <c r="E6" i="24"/>
  <c r="L6" i="24"/>
  <c r="G6" i="24"/>
  <c r="K6" i="24"/>
  <c r="H6" i="24"/>
  <c r="F6" i="24"/>
  <c r="D6" i="24"/>
  <c r="J6" i="24"/>
  <c r="K79" i="24"/>
  <c r="K78" i="24"/>
  <c r="I14" i="24"/>
  <c r="M14" i="24"/>
  <c r="E14" i="24"/>
  <c r="L14" i="24"/>
  <c r="G14" i="24"/>
  <c r="K14" i="24"/>
  <c r="H14" i="24"/>
  <c r="F14" i="24"/>
  <c r="D14" i="24"/>
  <c r="J14" i="24"/>
  <c r="I78" i="24" l="1"/>
  <c r="I79" i="24"/>
  <c r="I83" i="24" l="1"/>
  <c r="I82" i="24"/>
  <c r="I81" i="24"/>
</calcChain>
</file>

<file path=xl/sharedStrings.xml><?xml version="1.0" encoding="utf-8"?>
<sst xmlns="http://schemas.openxmlformats.org/spreadsheetml/2006/main" count="1705" uniqueCount="521">
  <si>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</si>
  <si>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</si>
  <si>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</si>
  <si>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</si>
  <si>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</si>
  <si>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</si>
  <si>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</si>
  <si>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</si>
  <si>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</si>
  <si>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</si>
  <si>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</si>
  <si>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</si>
  <si>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</si>
  <si>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Kassel (06633)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</si>
  <si>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</si>
  <si>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</si>
  <si>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</si>
  <si>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</si>
  <si>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</si>
  <si>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</si>
  <si>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</si>
  <si>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</si>
  <si>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</si>
  <si>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</si>
  <si>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</si>
  <si>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</si>
  <si>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</si>
  <si>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</si>
  <si>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</si>
  <si>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</si>
  <si>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</si>
  <si>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</si>
  <si>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</si>
  <si>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</si>
  <si>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</si>
  <si>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</si>
  <si>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</si>
  <si>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</si>
  <si>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</si>
  <si>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</si>
  <si>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</si>
  <si>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</si>
  <si>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</si>
  <si>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</si>
  <si>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</si>
  <si>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</si>
  <si>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</si>
  <si>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</si>
  <si>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</si>
  <si>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</si>
  <si>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</si>
  <si>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</si>
  <si>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</si>
  <si>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</si>
  <si>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</si>
  <si>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</si>
  <si>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</si>
  <si>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</si>
  <si>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</si>
  <si>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</si>
  <si>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</si>
  <si>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</si>
  <si>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</si>
  <si>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</si>
  <si>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</si>
  <si>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</si>
  <si>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</si>
  <si>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</si>
  <si>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</si>
  <si>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</si>
  <si>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</si>
  <si>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</si>
  <si>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</si>
  <si>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</si>
  <si>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</si>
  <si>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</si>
  <si>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</si>
  <si>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</si>
  <si>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</si>
  <si>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</si>
  <si>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</si>
  <si>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</si>
  <si>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</si>
  <si>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</si>
  <si>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</si>
  <si>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</si>
  <si>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</si>
  <si>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</si>
  <si>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</si>
  <si>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</si>
  <si>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</si>
  <si>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</si>
  <si>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Kassel (06633);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</si>
  <si>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</si>
  <si>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</si>
  <si>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</si>
  <si>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</si>
  <si>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</si>
  <si>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</si>
  <si>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</si>
  <si>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</si>
  <si>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</si>
  <si>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</si>
  <si>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</si>
  <si>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</si>
  <si>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</si>
  <si>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</si>
  <si>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</si>
  <si>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</si>
  <si>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</si>
  <si>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</si>
  <si>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</si>
  <si>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</si>
  <si>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</si>
  <si>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</si>
  <si>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</si>
  <si>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</si>
  <si>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</si>
  <si>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</si>
  <si>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</si>
  <si>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</si>
  <si>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</si>
  <si>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</si>
  <si>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</si>
  <si>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</si>
  <si>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</si>
  <si>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</si>
  <si>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</si>
  <si>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</si>
  <si>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</si>
  <si>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</si>
  <si>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</si>
  <si>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</si>
  <si>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</si>
  <si>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</si>
  <si>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</si>
  <si>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</si>
  <si>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</si>
  <si>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</si>
  <si>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</si>
  <si>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</si>
  <si>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</si>
  <si>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</si>
  <si>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</si>
  <si>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</si>
  <si>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</si>
  <si>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</si>
  <si>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</si>
  <si>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</si>
  <si>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</si>
  <si>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</si>
  <si>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</si>
  <si>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</si>
  <si>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</si>
  <si>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</si>
  <si>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</si>
  <si>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</si>
  <si>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</si>
  <si>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</si>
  <si>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</si>
  <si>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</si>
  <si>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</si>
  <si>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</si>
  <si>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</si>
  <si>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</si>
  <si>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</si>
  <si>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</si>
  <si>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</si>
  <si>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</si>
  <si>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</si>
  <si>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</si>
  <si>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</si>
  <si>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</si>
  <si>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</si>
  <si>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</si>
  <si>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</si>
  <si>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</si>
  <si>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</si>
  <si>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</si>
  <si>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</si>
  <si>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</si>
  <si>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</si>
  <si>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</si>
  <si>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Kassel (06633)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</si>
  <si>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</si>
  <si>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</si>
  <si>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</si>
  <si>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</si>
  <si>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</si>
  <si>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</si>
  <si>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</si>
  <si>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</si>
  <si>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</si>
  <si>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</si>
  <si>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</si>
  <si>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</si>
  <si>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</si>
  <si>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</si>
  <si>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</si>
  <si>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</si>
  <si>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</si>
  <si>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</si>
  <si>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</si>
  <si>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</si>
  <si>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</si>
  <si>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</si>
  <si>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</si>
  <si>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</si>
  <si>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</si>
  <si>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</si>
  <si>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</si>
  <si>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</si>
  <si>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</si>
  <si>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</si>
  <si>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</si>
  <si>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</si>
  <si>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</si>
  <si>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</si>
  <si>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</si>
  <si>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</si>
  <si>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</si>
  <si>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</si>
  <si>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</si>
  <si>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</si>
  <si>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</si>
  <si>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</si>
  <si>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</si>
  <si>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</si>
  <si>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</si>
  <si>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</si>
  <si>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</si>
  <si>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</si>
  <si>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</si>
  <si>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</si>
  <si>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</si>
  <si>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</si>
  <si>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</si>
  <si>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</si>
  <si>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</si>
  <si>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</si>
  <si>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</si>
  <si>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</si>
  <si>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</si>
  <si>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</si>
  <si>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</si>
  <si>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</si>
  <si>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</si>
  <si>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</si>
  <si>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</si>
  <si>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</si>
  <si>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</si>
  <si>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</si>
  <si>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</si>
  <si>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</si>
  <si>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</si>
  <si>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</si>
  <si>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</si>
  <si>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</si>
  <si>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</si>
  <si>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</si>
  <si>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</si>
  <si>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</si>
  <si>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</si>
  <si>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</si>
  <si>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</si>
  <si>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</si>
  <si>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</si>
  <si>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</si>
  <si>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</si>
  <si>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</si>
  <si>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</si>
  <si>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</si>
  <si>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</si>
  <si>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</si>
  <si>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</si>
  <si>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</si>
  <si>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</si>
  <si>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</si>
  <si>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</si>
  <si>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</si>
  <si>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</si>
  <si>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</si>
  <si>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</si>
  <si>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</si>
  <si>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</si>
  <si>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</si>
  <si>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</si>
  <si>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</si>
  <si>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</si>
  <si>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</si>
  <si>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</si>
  <si>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</si>
  <si>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</si>
  <si>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</si>
  <si>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</si>
  <si>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</si>
  <si>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</si>
  <si>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</si>
  <si>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</si>
  <si>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</si>
  <si>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</si>
  <si>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</si>
  <si>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</si>
  <si>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</si>
  <si>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</si>
  <si>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</si>
  <si>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</si>
  <si>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</si>
  <si>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</si>
  <si>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</si>
  <si>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</si>
  <si>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</si>
  <si>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</si>
  <si>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</si>
  <si>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</si>
  <si>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</si>
  <si>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</si>
  <si>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</si>
  <si>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</si>
  <si>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</si>
  <si>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</si>
  <si>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</si>
  <si>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</si>
  <si>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</si>
  <si>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</si>
  <si>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</si>
  <si>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</si>
  <si>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</si>
  <si>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</si>
  <si>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</si>
  <si>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</si>
  <si>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</si>
  <si>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</si>
  <si>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</si>
  <si>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</si>
  <si>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</si>
  <si>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</si>
  <si>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</si>
  <si>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</si>
  <si>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</si>
  <si>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</si>
  <si>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</si>
  <si>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</si>
  <si>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</si>
  <si>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</si>
  <si>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</si>
  <si>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</si>
  <si>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</si>
  <si>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</si>
  <si>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</si>
  <si>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</si>
  <si>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</si>
  <si>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</si>
  <si>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</si>
  <si>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</si>
  <si>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</si>
  <si>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</si>
  <si>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</si>
  <si>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</si>
  <si>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</si>
  <si>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</si>
  <si>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</si>
  <si>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</si>
  <si>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</si>
  <si>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</si>
  <si>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</si>
  <si>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</si>
  <si>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</si>
  <si>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</si>
  <si>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</si>
  <si>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</si>
  <si>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</si>
  <si>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</si>
  <si>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Kassel (06633);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</si>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</sst>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{1A780B75-CEF8-47F7-8005-18F6AA8F9ED1}</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5545-49A3-93BE-2615A3E89D62}"/>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{6FC39253-DA19-4C05-BF66-B49E9761EF2B}</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5545-49A3-93BE-2615A3E89D6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{6C7CD4BA-43A8-4B99-9B8D-F58D62A2DAA3}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545-49A3-93BE-2615A3E89D6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{64AFDAEC-5B3E-4F8B-9081-15BE3FBEB775}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545-49A3-93BE-2615A3E89D6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0.94178766484614362</c:v>
                </c:pt>
                <c:pt idx="1">
                  <c:v>1.1168123612881518</c:v>
                </c:pt>
                <c:pt idx="2">
                  <c:v>1.1186464311118853</c:v>
                </c:pt>
                <c:pt idx="3">
                  <c:v>1.0875687030768</c:v>
                </c:pt>
              </c:numCache>
            </c:numRef>
          </c:val>
          <c:extLst>
            <c:ext xmlns:c16="http://schemas.microsoft.com/office/drawing/2014/chart" uri="{C3380CC4-5D6E-409C-BE32-E72D297353CC}">
              <c16:uniqueId val="{00000004-5545-49A3-93BE-2615A3E89D6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{9FF6D4A0-F365-47E5-ABEC-ECE0B57218EA}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545-49A3-93BE-2615A3E89D6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{0795D61B-FE74-4222-BC83-ECE21A2A1546}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545-49A3-93BE-2615A3E89D6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{D3447539-371E-4565-B6FD-E985EF293849}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545-49A3-93BE-2615A3E89D6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{AFAECA1B-822E-4F60-9244-DF5535AF972C}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545-49A3-93BE-2615A3E89D6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545-49A3-93BE-2615A3E89D6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545-49A3-93BE-2615A3E89D6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{93E1440A-A5F6-4165-9D10-2FC8894B4454}</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6093-4A42-BDF2-6B13EAE8BF31}"/>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{6A072779-B688-4F9E-824C-460C4BCCF228}</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6093-4A42-BDF2-6B13EAE8BF3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{37171C5A-7E24-4F8F-B441-E3AA8416BFBE}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093-4A42-BDF2-6B13EAE8BF3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{22C817D7-D800-4DBF-9296-95AF7F813070}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093-4A42-BDF2-6B13EAE8BF3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-2.3998201539931432</c:v>
                </c:pt>
                <c:pt idx="1">
                  <c:v>-2.6469525004774508</c:v>
                </c:pt>
                <c:pt idx="2">
                  <c:v>-2.7637010795899166</c:v>
                </c:pt>
                <c:pt idx="3">
                  <c:v>-2.8655893304673015</c:v>
                </c:pt>
              </c:numCache>
            </c:numRef>
          </c:val>
          <c:extLst>
            <c:ext xmlns:c16="http://schemas.microsoft.com/office/drawing/2014/chart" uri="{C3380CC4-5D6E-409C-BE32-E72D297353CC}">
              <c16:uniqueId val="{00000004-6093-4A42-BDF2-6B13EAE8BF3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{FF15C4E8-E573-423B-9AB6-F7A487604FC1}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093-4A42-BDF2-6B13EAE8BF3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{5BD730BA-7A1F-49F4-A6B9-32D54DD2EC72}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093-4A42-BDF2-6B13EAE8BF3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{13BA3659-580D-4985-B85A-DFECF9D6595B}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093-4A42-BDF2-6B13EAE8BF3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{CC3D797D-B632-40E8-8E6A-12846C4E2BFB}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093-4A42-BDF2-6B13EAE8BF3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093-4A42-BDF2-6B13EAE8BF3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093-4A42-BDF2-6B13EAE8BF3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{74E88356-0C15-4183-8D1E-82986C06C38E}</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D6E2-4B97-932A-1B40E3284423}"/>
                </c:ext>
              </c:extLst>
            </c:dLbl>
            <c:dLbl>
              <c:idx val="1"/>
              <c:tx>
                <c:strRef>
                  <c:f>Daten_Diagramme!$D$15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{7EBDA510-AB8F-403D-BA3A-7912995DE2BE}</c15:txfldGUID>
                      <c15:f>Daten_Diagramme!$D$15</c15:f>
                      <c15:dlblFieldTableCache>
                        <c:ptCount val="1"/>
                        <c:pt idx="0">
                          <c:v>3.6</c:v>
                        </c:pt>
                      </c15:dlblFieldTableCache>
                    </c15:dlblFTEntry>
                  </c15:dlblFieldTable>
                  <c15:showDataLabelsRange val="0"/>
                </c:ext>
                <c:ext xmlns:c16="http://schemas.microsoft.com/office/drawing/2014/chart" uri="{C3380CC4-5D6E-409C-BE32-E72D297353CC}">
                  <c16:uniqueId val="{00000001-D6E2-4B97-932A-1B40E3284423}"/>
                </c:ext>
              </c:extLst>
            </c:dLbl>
            <c:dLbl>
              <c:idx val="2"/>
              <c:tx>
                <c:strRef>
                  <c:f>Daten_Diagramme!$D$16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{72EA04E1-A3B9-430A-99C5-83393ABDA40E}</c15:txfldGUID>
                      <c15:f>Daten_Diagramme!$D$16</c15:f>
                      <c15:dlblFieldTableCache>
                        <c:ptCount val="1"/>
                        <c:pt idx="0">
                          <c:v>0.4</c:v>
                        </c:pt>
                      </c15:dlblFieldTableCache>
                    </c15:dlblFTEntry>
                  </c15:dlblFieldTable>
                  <c15:showDataLabelsRange val="0"/>
                </c:ext>
                <c:ext xmlns:c16="http://schemas.microsoft.com/office/drawing/2014/chart" uri="{C3380CC4-5D6E-409C-BE32-E72D297353CC}">
                  <c16:uniqueId val="{00000002-D6E2-4B97-932A-1B40E3284423}"/>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{7458C37B-B984-4FD7-9A00-EA011303D7DE}</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D6E2-4B97-932A-1B40E3284423}"/>
                </c:ext>
              </c:extLst>
            </c:dLbl>
            <c:dLbl>
              <c:idx val="4"/>
              <c:tx>
                <c:strRef>
                  <c:f>Daten_Diagramme!$D$18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{0C198618-0E5A-4DEA-B681-DDB04DDF20F4}</c15:txfldGUID>
                      <c15:f>Daten_Diagramme!$D$18</c15:f>
                      <c15:dlblFieldTableCache>
                        <c:ptCount val="1"/>
                        <c:pt idx="0">
                          <c:v>4.7</c:v>
                        </c:pt>
                      </c15:dlblFieldTableCache>
                    </c15:dlblFTEntry>
                  </c15:dlblFieldTable>
                  <c15:showDataLabelsRange val="0"/>
                </c:ext>
                <c:ext xmlns:c16="http://schemas.microsoft.com/office/drawing/2014/chart" uri="{C3380CC4-5D6E-409C-BE32-E72D297353CC}">
                  <c16:uniqueId val="{00000004-D6E2-4B97-932A-1B40E3284423}"/>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{1706B1CF-04E7-474A-8AC4-26D43D275446}</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D6E2-4B97-932A-1B40E3284423}"/>
                </c:ext>
              </c:extLst>
            </c:dLbl>
            <c:dLbl>
              <c:idx val="6"/>
              <c:tx>
                <c:strRef>
                  <c:f>Daten_Diagramme!$D$20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{36E3FC5B-409D-47FB-9AD6-61BB9FAFC836}</c15:txfldGUID>
                      <c15:f>Daten_Diagramme!$D$20</c15:f>
                      <c15:dlblFieldTableCache>
                        <c:ptCount val="1"/>
                        <c:pt idx="0">
                          <c:v>-1.4</c:v>
                        </c:pt>
                      </c15:dlblFieldTableCache>
                    </c15:dlblFTEntry>
                  </c15:dlblFieldTable>
                  <c15:showDataLabelsRange val="0"/>
                </c:ext>
                <c:ext xmlns:c16="http://schemas.microsoft.com/office/drawing/2014/chart" uri="{C3380CC4-5D6E-409C-BE32-E72D297353CC}">
                  <c16:uniqueId val="{00000006-D6E2-4B97-932A-1B40E3284423}"/>
                </c:ext>
              </c:extLst>
            </c:dLbl>
            <c:dLbl>
              <c:idx val="7"/>
              <c:tx>
                <c:strRef>
                  <c:f>Daten_Diagramme!$D$21</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{C44279AC-1256-406A-9302-951CC938E8B8}</c15:txfldGUID>
                      <c15:f>Daten_Diagramme!$D$21</c15:f>
                      <c15:dlblFieldTableCache>
                        <c:ptCount val="1"/>
                        <c:pt idx="0">
                          <c:v>7.0</c:v>
                        </c:pt>
                      </c15:dlblFieldTableCache>
                    </c15:dlblFTEntry>
                  </c15:dlblFieldTable>
                  <c15:showDataLabelsRange val="0"/>
                </c:ext>
                <c:ext xmlns:c16="http://schemas.microsoft.com/office/drawing/2014/chart" uri="{C3380CC4-5D6E-409C-BE32-E72D297353CC}">
                  <c16:uniqueId val="{00000007-D6E2-4B97-932A-1B40E3284423}"/>
                </c:ext>
              </c:extLst>
            </c:dLbl>
            <c:dLbl>
              <c:idx val="8"/>
              <c:tx>
                <c:strRef>
                  <c:f>Daten_Diagramme!$D$22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{B5722054-86AD-4539-BC2B-B684AB9047A7}</c15:txfldGUID>
                      <c15:f>Daten_Diagramme!$D$22</c15:f>
                      <c15:dlblFieldTableCache>
                        <c:ptCount val="1"/>
                        <c:pt idx="0">
                          <c:v>2.8</c:v>
                        </c:pt>
                      </c15:dlblFieldTableCache>
                    </c15:dlblFTEntry>
                  </c15:dlblFieldTable>
                  <c15:showDataLabelsRange val="0"/>
                </c:ext>
                <c:ext xmlns:c16="http://schemas.microsoft.com/office/drawing/2014/chart" uri="{C3380CC4-5D6E-409C-BE32-E72D297353CC}">
                  <c16:uniqueId val="{00000008-D6E2-4B97-932A-1B40E3284423}"/>
                </c:ext>
              </c:extLst>
            </c:dLbl>
            <c:dLbl>
              <c:idx val="9"/>
              <c:tx>
                <c:strRef>
                  <c:f>Daten_Diagramme!$D$23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{3DB61FE4-950E-476E-BD22-FF81DE5B14B8}</c15:txfldGUID>
                      <c15:f>Daten_Diagramme!$D$23</c15:f>
                      <c15:dlblFieldTableCache>
                        <c:ptCount val="1"/>
                        <c:pt idx="0">
                          <c:v>4.3</c:v>
                        </c:pt>
                      </c15:dlblFieldTableCache>
                    </c15:dlblFTEntry>
                  </c15:dlblFieldTable>
                  <c15:showDataLabelsRange val="0"/>
                </c:ext>
                <c:ext xmlns:c16="http://schemas.microsoft.com/office/drawing/2014/chart" uri="{C3380CC4-5D6E-409C-BE32-E72D297353CC}">
                  <c16:uniqueId val="{00000009-D6E2-4B97-932A-1B40E3284423}"/>
                </c:ext>
              </c:extLst>
            </c:dLbl>
            <c:dLbl>
              <c:idx val="10"/>
              <c:tx>
                <c:strRef>
                  <c:f>Daten_Diagramme!$D$24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{0D59D3C4-1DAA-47F2-9324-11C7EE3B6786}</c15:txfldGUID>
                      <c15:f>Daten_Diagramme!$D$24</c15:f>
                      <c15:dlblFieldTableCache>
                        <c:ptCount val="1"/>
                        <c:pt idx="0">
                          <c:v>1.4</c:v>
                        </c:pt>
                      </c15:dlblFieldTableCache>
                    </c15:dlblFTEntry>
                  </c15:dlblFieldTable>
                  <c15:showDataLabelsRange val="0"/>
                </c:ext>
                <c:ext xmlns:c16="http://schemas.microsoft.com/office/drawing/2014/chart" uri="{C3380CC4-5D6E-409C-BE32-E72D297353CC}">
                  <c16:uniqueId val="{0000000A-D6E2-4B97-932A-1B40E3284423}"/>
                </c:ext>
              </c:extLst>
            </c:dLbl>
            <c:dLbl>
              <c:idx val="11"/>
              <c:tx>
                <c:strRef>
                  <c:f>Daten_Diagramme!$D$25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{97908F0C-58B5-45AC-AD15-FC042F93DB54}</c15:txfldGUID>
                      <c15:f>Daten_Diagramme!$D$25</c15:f>
                      <c15:dlblFieldTableCache>
                        <c:ptCount val="1"/>
                        <c:pt idx="0">
                          <c:v>0.7</c:v>
                        </c:pt>
                      </c15:dlblFieldTableCache>
                    </c15:dlblFTEntry>
                  </c15:dlblFieldTable>
                  <c15:showDataLabelsRange val="0"/>
                </c:ext>
                <c:ext xmlns:c16="http://schemas.microsoft.com/office/drawing/2014/chart" uri="{C3380CC4-5D6E-409C-BE32-E72D297353CC}">
                  <c16:uniqueId val="{0000000B-D6E2-4B97-932A-1B40E3284423}"/>
                </c:ext>
              </c:extLst>
            </c:dLbl>
            <c:dLbl>
              <c:idx val="12"/>
              <c:tx>
                <c:strRef>
                  <c:f>Daten_Diagramme!$D$26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{FEC72256-7755-42D8-8062-B0F3AF7C8C11}</c15:txfldGUID>
                      <c15:f>Daten_Diagramme!$D$26</c15:f>
                      <c15:dlblFieldTableCache>
                        <c:ptCount val="1"/>
                        <c:pt idx="0">
                          <c:v>2.1</c:v>
                        </c:pt>
                      </c15:dlblFieldTableCache>
                    </c15:dlblFTEntry>
                  </c15:dlblFieldTable>
                  <c15:showDataLabelsRange val="0"/>
                </c:ext>
                <c:ext xmlns:c16="http://schemas.microsoft.com/office/drawing/2014/chart" uri="{C3380CC4-5D6E-409C-BE32-E72D297353CC}">
                  <c16:uniqueId val="{0000000C-D6E2-4B97-932A-1B40E3284423}"/>
                </c:ext>
              </c:extLst>
            </c:dLbl>
            <c:dLbl>
              <c:idx val="13"/>
              <c:tx>
                <c:strRef>
                  <c:f>Daten_Diagramme!$D$27</c:f>
                  <c:strCache>
                    <c:ptCount val="1"/>
                    <c:pt idx="0">
                      <c:v>-14.1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{A9EDC418-1D85-4293-81B7-799BF4DE28D7}</c15:txfldGUID>
                      <c15:f>Daten_Diagramme!$D$27</c15:f>
                      <c15:dlblFieldTableCache>
                        <c:ptCount val="1"/>
                        <c:pt idx="0">
                          <c:v>-14.1</c:v>
                        </c:pt>
                      </c15:dlblFieldTableCache>
                    </c15:dlblFTEntry>
                  </c15:dlblFieldTable>
                  <c15:showDataLabelsRange val="0"/>
                </c:ext>
                <c:ext xmlns:c16="http://schemas.microsoft.com/office/drawing/2014/chart" uri="{C3380CC4-5D6E-409C-BE32-E72D297353CC}">
                  <c16:uniqueId val="{0000000D-D6E2-4B97-932A-1B40E3284423}"/>
                </c:ext>
              </c:extLst>
            </c:dLbl>
            <c:dLbl>
              <c:idx val="14"/>
              <c:tx>
                <c:strRef>
                  <c:f>Daten_Diagramme!$D$28</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{3EC5AEC2-52A9-4711-9DC0-BDA65F0FA938}</c15:txfldGUID>
                      <c15:f>Daten_Diagramme!$D$28</c15:f>
                      <c15:dlblFieldTableCache>
                        <c:ptCount val="1"/>
                        <c:pt idx="0">
                          <c:v>5.8</c:v>
                        </c:pt>
                      </c15:dlblFieldTableCache>
                    </c15:dlblFTEntry>
                  </c15:dlblFieldTable>
                  <c15:showDataLabelsRange val="0"/>
                </c:ext>
                <c:ext xmlns:c16="http://schemas.microsoft.com/office/drawing/2014/chart" uri="{C3380CC4-5D6E-409C-BE32-E72D297353CC}">
                  <c16:uniqueId val="{0000000E-D6E2-4B97-932A-1B40E3284423}"/>
                </c:ext>
              </c:extLst>
            </c:dLbl>
            <c:dLbl>
              <c:idx val="15"/>
              <c:tx>
                <c:strRef>
                  <c:f>Daten_Diagramme!$D$29</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{17279F0D-FB72-4D94-91CD-657DCDB6FF62}</c15:txfldGUID>
                      <c15:f>Daten_Diagramme!$D$29</c15:f>
                      <c15:dlblFieldTableCache>
                        <c:ptCount val="1"/>
                        <c:pt idx="0">
                          <c:v>-15.1</c:v>
                        </c:pt>
                      </c15:dlblFieldTableCache>
                    </c15:dlblFTEntry>
                  </c15:dlblFieldTable>
                  <c15:showDataLabelsRange val="0"/>
                </c:ext>
                <c:ext xmlns:c16="http://schemas.microsoft.com/office/drawing/2014/chart" uri="{C3380CC4-5D6E-409C-BE32-E72D297353CC}">
                  <c16:uniqueId val="{0000000F-D6E2-4B97-932A-1B40E3284423}"/>
                </c:ext>
              </c:extLst>
            </c:dLbl>
            <c:dLbl>
              <c:idx val="16"/>
              <c:tx>
                <c:strRef>
                  <c:f>Daten_Diagramme!$D$30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{1F4E380B-1DF3-493C-8E98-097CBD521B1A}</c15:txfldGUID>
                      <c15:f>Daten_Diagramme!$D$30</c15:f>
                      <c15:dlblFieldTableCache>
                        <c:ptCount val="1"/>
                        <c:pt idx="0">
                          <c:v>0.2</c:v>
                        </c:pt>
                      </c15:dlblFieldTableCache>
                    </c15:dlblFTEntry>
                  </c15:dlblFieldTable>
                  <c15:showDataLabelsRange val="0"/>
                </c:ext>
                <c:ext xmlns:c16="http://schemas.microsoft.com/office/drawing/2014/chart" uri="{C3380CC4-5D6E-409C-BE32-E72D297353CC}">
                  <c16:uniqueId val="{00000010-D6E2-4B97-932A-1B40E3284423}"/>
                </c:ext>
              </c:extLst>
            </c:dLbl>
            <c:dLbl>
              <c:idx val="17"/>
              <c:tx>
                <c:strRef>
                  <c:f>Daten_Diagramme!$D$31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{66791B2D-533D-4168-A1B4-5A7759650B1D}</c15:txfldGUID>
                      <c15:f>Daten_Diagramme!$D$31</c15:f>
                      <c15:dlblFieldTableCache>
                        <c:ptCount val="1"/>
                        <c:pt idx="0">
                          <c:v>4.3</c:v>
                        </c:pt>
                      </c15:dlblFieldTableCache>
                    </c15:dlblFTEntry>
                  </c15:dlblFieldTable>
                  <c15:showDataLabelsRange val="0"/>
                </c:ext>
                <c:ext xmlns:c16="http://schemas.microsoft.com/office/drawing/2014/chart" uri="{C3380CC4-5D6E-409C-BE32-E72D297353CC}">
                  <c16:uniqueId val="{00000011-D6E2-4B97-932A-1B40E3284423}"/>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{C4EB744F-E1BB-46A2-85D8-F2F26C00E92D}</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D6E2-4B97-932A-1B40E3284423}"/>
                </c:ext>
              </c:extLst>
            </c:dLbl>
            <c:dLbl>
              <c:idx val="19"/>
              <c:tx>
                <c:strRef>
                  <c:f>Daten_Diagramme!$D$33</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{287E2042-17D5-4F59-BB22-422C6561C034}</c15:txfldGUID>
                      <c15:f>Daten_Diagramme!$D$33</c15:f>
                      <c15:dlblFieldTableCache>
                        <c:ptCount val="1"/>
                        <c:pt idx="0">
                          <c:v>5.9</c:v>
                        </c:pt>
                      </c15:dlblFieldTableCache>
                    </c15:dlblFTEntry>
                  </c15:dlblFieldTable>
                  <c15:showDataLabelsRange val="0"/>
                </c:ext>
                <c:ext xmlns:c16="http://schemas.microsoft.com/office/drawing/2014/chart" uri="{C3380CC4-5D6E-409C-BE32-E72D297353CC}">
                  <c16:uniqueId val="{00000013-D6E2-4B97-932A-1B40E3284423}"/>
                </c:ext>
              </c:extLst>
            </c:dLbl>
            <c:dLbl>
              <c:idx val="20"/>
              <c:tx>
                <c:strRef>
                  <c:f>Daten_Diagramme!$D$34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{BD5BD6F2-7C5B-4571-B7DC-131ED4142384}</c15:txfldGUID>
                      <c15:f>Daten_Diagramme!$D$34</c15:f>
                      <c15:dlblFieldTableCache>
                        <c:ptCount val="1"/>
                        <c:pt idx="0">
                          <c:v>0.1</c:v>
                        </c:pt>
                      </c15:dlblFieldTableCache>
                    </c15:dlblFTEntry>
                  </c15:dlblFieldTable>
                  <c15:showDataLabelsRange val="0"/>
                </c:ext>
                <c:ext xmlns:c16="http://schemas.microsoft.com/office/drawing/2014/chart" uri="{C3380CC4-5D6E-409C-BE32-E72D297353CC}">
                  <c16:uniqueId val="{00000014-D6E2-4B97-932A-1B40E3284423}"/>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{DA795F0F-2050-47D9-907C-B5623B56D4C7}</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D6E2-4B97-932A-1B40E328442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{33890083-6138-4E99-97B0-953C69306F92}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6E2-4B97-932A-1B40E3284423}"/>
                </c:ext>
              </c:extLst>
            </c:dLbl>
            <c:dLbl>
              <c:idx val="23"/>
              <c:tx>
                <c:strRef>
                  <c:f>Daten_Diagramme!$D$37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{15CD2157-9BC5-45F4-BCCD-30C254AE2FE1}</c15:txfldGUID>
                      <c15:f>Daten_Diagramme!$D$37</c15:f>
                      <c15:dlblFieldTableCache>
                        <c:ptCount val="1"/>
                        <c:pt idx="0">
                          <c:v>3.6</c:v>
                        </c:pt>
                      </c15:dlblFieldTableCache>
                    </c15:dlblFTEntry>
                  </c15:dlblFieldTable>
                  <c15:showDataLabelsRange val="0"/>
                </c:ext>
                <c:ext xmlns:c16="http://schemas.microsoft.com/office/drawing/2014/chart" uri="{C3380CC4-5D6E-409C-BE32-E72D297353CC}">
                  <c16:uniqueId val="{00000017-D6E2-4B97-932A-1B40E3284423}"/>
                </c:ext>
              </c:extLst>
            </c:dLbl>
            <c:dLbl>
              <c:idx val="24"/>
              <c:layout>
                <c:manualLayout>
                  <c:x val="4.7769028871392123E-3"/>
                  <c:y val="-4.6876052205785108E-5"/>
                </c:manualLayout>
              </c:layout>
              <c:tx>
                <c:strRef>
                  <c:f>Daten_Diagramme!$D$38</c:f>
                  <c:strCache>
                    <c:ptCount val="1"/>
                    <c:pt idx="0">
                      <c:v>0.0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{078D0EAE-F0B5-419B-86A6-039A4CCCB1B0}</c15:txfldGUID>
                      <c15:f>Daten_Diagramme!$D$38</c15:f>
                      <c15:dlblFieldTableCache>
                        <c:ptCount val="1"/>
                        <c:pt idx="0">
                          <c:v>0.0</c:v>
                        </c:pt>
                      </c15:dlblFieldTableCache>
                    </c15:dlblFTEntry>
                  </c15:dlblFieldTable>
                  <c15:showDataLabelsRange val="0"/>
                </c:ext>
                <c:ext xmlns:c16="http://schemas.microsoft.com/office/drawing/2014/chart" uri="{C3380CC4-5D6E-409C-BE32-E72D297353CC}">
                  <c16:uniqueId val="{00000018-D6E2-4B97-932A-1B40E3284423}"/>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{EE47EFF2-325F-4F07-AB48-2D5CC33DF4FA}</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D6E2-4B97-932A-1B40E328442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{810B0A8B-0A4E-4E5B-8189-D483BBCCC42B}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6E2-4B97-932A-1B40E328442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{A4794022-46CB-4409-98DA-1990CDDA2222}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6E2-4B97-932A-1B40E328442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{13CAC56E-997D-439F-89D5-19374CF1E5B5}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6E2-4B97-932A-1B40E328442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{1F9AC242-6834-467A-8857-423DD7902C44}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6E2-4B97-932A-1B40E328442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{DB9FE848-FA27-4348-81D1-6A38D692D825}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6E2-4B97-932A-1B40E3284423}"/>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{F78DC71D-7E5F-4F63-89AF-C5E87C3151C6}</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D6E2-4B97-932A-1B40E32844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0.94178766484614362</c:v>
                </c:pt>
                <c:pt idx="1">
                  <c:v>3.6016949152542375</c:v>
                </c:pt>
                <c:pt idx="2">
                  <c:v>0.39960039960039961</c:v>
                </c:pt>
                <c:pt idx="3">
                  <c:v>-0.73326582632075143</c:v>
                </c:pt>
                <c:pt idx="4">
                  <c:v>4.6912114014251785</c:v>
                </c:pt>
                <c:pt idx="5">
                  <c:v>-1.0490199944788421</c:v>
                </c:pt>
                <c:pt idx="6">
                  <c:v>-1.4392991239048811</c:v>
                </c:pt>
                <c:pt idx="7">
                  <c:v>6.968641114982578</c:v>
                </c:pt>
                <c:pt idx="8">
                  <c:v>2.7886284722222223</c:v>
                </c:pt>
                <c:pt idx="9">
                  <c:v>4.2862760519071958</c:v>
                </c:pt>
                <c:pt idx="10">
                  <c:v>1.408450704225352</c:v>
                </c:pt>
                <c:pt idx="11">
                  <c:v>0.68027210884353739</c:v>
                </c:pt>
                <c:pt idx="12">
                  <c:v>2.0547945205479454</c:v>
                </c:pt>
                <c:pt idx="13">
                  <c:v>-14.127423822714681</c:v>
                </c:pt>
                <c:pt idx="14">
                  <c:v>5.7749627421758571</c:v>
                </c:pt>
                <c:pt idx="15">
                  <c:v>-15.067340067340067</c:v>
                </c:pt>
                <c:pt idx="16">
                  <c:v>0.18731602890018731</c:v>
                </c:pt>
                <c:pt idx="17">
                  <c:v>4.2724458204334361</c:v>
                </c:pt>
                <c:pt idx="18">
                  <c:v>2.4932249322493223</c:v>
                </c:pt>
                <c:pt idx="19">
                  <c:v>5.8576820914301688</c:v>
                </c:pt>
                <c:pt idx="20">
                  <c:v>0.13183915622940012</c:v>
                </c:pt>
                <c:pt idx="21">
                  <c:v>0</c:v>
                </c:pt>
                <c:pt idx="23">
                  <c:v>3.6016949152542375</c:v>
                </c:pt>
                <c:pt idx="24">
                  <c:v>4.2686831112601763E-2</c:v>
                </c:pt>
                <c:pt idx="25">
                  <c:v>1.6172248803827751</c:v>
                </c:pt>
              </c:numCache>
            </c:numRef>
          </c:val>
          <c:extLst>
            <c:ext xmlns:c16="http://schemas.microsoft.com/office/drawing/2014/chart" uri="{C3380CC4-5D6E-409C-BE32-E72D297353CC}">
              <c16:uniqueId val="{00000020-D6E2-4B97-932A-1B40E328442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{868D393A-9FA2-4199-9E33-1E769C94FA73}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6E2-4B97-932A-1B40E328442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{44DC1EC9-0B24-412A-915C-5F69616F0E2F}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6E2-4B97-932A-1B40E328442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{B13D2E4A-2CC0-4815-8296-20CC72208BFB}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6E2-4B97-932A-1B40E328442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{A3684AF0-62CF-4523-828D-D964CCAE2EFE}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6E2-4B97-932A-1B40E328442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{AABC0E9F-A3E7-46A7-9A0B-8F3F9B684078}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6E2-4B97-932A-1B40E328442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{63030D3E-C456-43F1-9428-A1372AC7D6C5}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6E2-4B97-932A-1B40E328442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{81D855EF-7DE6-4A73-AE95-DF26FEDBB5B2}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6E2-4B97-932A-1B40E328442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{4CC674CC-EC67-4D48-A4CD-7D5DBAAC8F55}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6E2-4B97-932A-1B40E328442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{63386E42-6B91-4353-8164-3EF6998B6250}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6E2-4B97-932A-1B40E328442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{4E286F39-8E56-4F46-94CF-AAB82AEA51D6}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6E2-4B97-932A-1B40E328442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{9A4E1142-97A8-4E15-83C1-79DF93D05168}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6E2-4B97-932A-1B40E328442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{1743AED7-767B-4B37-9723-D4B0194C6979}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6E2-4B97-932A-1B40E328442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{DA837B78-1A30-4A92-897A-FFD4AC086191}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6E2-4B97-932A-1B40E328442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{3A627109-BF9C-4ED6-BA20-51C5E7DE741E}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6E2-4B97-932A-1B40E328442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{782D3B51-1EFF-4812-9582-A11A4721CA80}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6E2-4B97-932A-1B40E328442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{E9414AE7-3AA8-47CA-A034-6564870CD28C}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6E2-4B97-932A-1B40E328442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{15471506-BC33-4BFC-89A8-9C0910086C03}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6E2-4B97-932A-1B40E328442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{8B177E02-D929-4C7E-B216-18E4F4520584}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6E2-4B97-932A-1B40E328442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{645664E8-284A-4DF5-8939-851C06445A97}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6E2-4B97-932A-1B40E328442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{89332A03-F164-44B3-A7AF-382D9D635928}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6E2-4B97-932A-1B40E328442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{182342F8-2848-4290-A7FA-6C7B2588D8EB}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6E2-4B97-932A-1B40E328442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{E34A8E6A-4F9F-4D95-8FD0-E0469A2C8BF5}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6E2-4B97-932A-1B40E328442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{822E2D87-9B34-4B5C-962E-39B35A7E1D30}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6E2-4B97-932A-1B40E328442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{AA2D7411-412F-45DB-9DAE-62CECFA5BCE1}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6E2-4B97-932A-1B40E328442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{914AF662-F75E-4A94-8D93-CD9432EAB496}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6E2-4B97-932A-1B40E328442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{FFE25776-7D57-4E6E-B3C7-3D4CC339B1E8}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6E2-4B97-932A-1B40E328442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{DF3574B0-405F-4084-B3F7-77A2A88FD04B}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6E2-4B97-932A-1B40E328442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{4BF505C8-9746-444C-8E20-A03E58B96D95}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6E2-4B97-932A-1B40E328442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{9E23412A-C240-4C16-9144-CE43EF0ADDC7}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6E2-4B97-932A-1B40E328442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{E8A3285A-4156-4C7F-ABCD-626472024509}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6E2-4B97-932A-1B40E328442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{6B42CF45-8C4F-4462-B08C-B4C9285D4562}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6E2-4B97-932A-1B40E328442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{C2F57F30-783F-49DC-AB24-C32CFFBB0115}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6E2-4B97-932A-1B40E32844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6E2-4B97-932A-1B40E328442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6E2-4B97-932A-1B40E328442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{02ADA306-1D73-4A45-8360-A2E684F4A266}</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E372-4805-9A88-AA1E8C9F5294}"/>
                </c:ext>
              </c:extLst>
            </c:dLbl>
            <c:dLbl>
              <c:idx val="1"/>
              <c:tx>
                <c:strRef>
                  <c:f>Daten_Diagramme!$E$15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{B107EE53-F37A-47D1-8877-0A4D9A0F1092}</c15:txfldGUID>
                      <c15:f>Daten_Diagramme!$E$15</c15:f>
                      <c15:dlblFieldTableCache>
                        <c:ptCount val="1"/>
                        <c:pt idx="0">
                          <c:v>-1.0</c:v>
                        </c:pt>
                      </c15:dlblFieldTableCache>
                    </c15:dlblFTEntry>
                  </c15:dlblFieldTable>
                  <c15:showDataLabelsRange val="0"/>
                </c:ext>
                <c:ext xmlns:c16="http://schemas.microsoft.com/office/drawing/2014/chart" uri="{C3380CC4-5D6E-409C-BE32-E72D297353CC}">
                  <c16:uniqueId val="{00000001-E372-4805-9A88-AA1E8C9F5294}"/>
                </c:ext>
              </c:extLst>
            </c:dLbl>
            <c:dLbl>
              <c:idx val="2"/>
              <c:tx>
                <c:strRef>
                  <c:f>Daten_Diagramme!$E$16</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{73AA7BB3-991A-40DC-88A8-B787367F8169}</c15:txfldGUID>
                      <c15:f>Daten_Diagramme!$E$16</c15:f>
                      <c15:dlblFieldTableCache>
                        <c:ptCount val="1"/>
                        <c:pt idx="0">
                          <c:v>6.9</c:v>
                        </c:pt>
                      </c15:dlblFieldTableCache>
                    </c15:dlblFTEntry>
                  </c15:dlblFieldTable>
                  <c15:showDataLabelsRange val="0"/>
                </c:ext>
                <c:ext xmlns:c16="http://schemas.microsoft.com/office/drawing/2014/chart" uri="{C3380CC4-5D6E-409C-BE32-E72D297353CC}">
                  <c16:uniqueId val="{00000002-E372-4805-9A88-AA1E8C9F5294}"/>
                </c:ext>
              </c:extLst>
            </c:dLbl>
            <c:dLbl>
              <c:idx val="3"/>
              <c:tx>
                <c:strRef>
                  <c:f>Daten_Diagramme!$E$17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{0D8B2A90-A34E-4B07-BFD6-8B6F417A0E90}</c15:txfldGUID>
                      <c15:f>Daten_Diagramme!$E$17</c15:f>
                      <c15:dlblFieldTableCache>
                        <c:ptCount val="1"/>
                        <c:pt idx="0">
                          <c:v>-3.8</c:v>
                        </c:pt>
                      </c15:dlblFieldTableCache>
                    </c15:dlblFTEntry>
                  </c15:dlblFieldTable>
                  <c15:showDataLabelsRange val="0"/>
                </c:ext>
                <c:ext xmlns:c16="http://schemas.microsoft.com/office/drawing/2014/chart" uri="{C3380CC4-5D6E-409C-BE32-E72D297353CC}">
                  <c16:uniqueId val="{00000003-E372-4805-9A88-AA1E8C9F5294}"/>
                </c:ext>
              </c:extLst>
            </c:dLbl>
            <c:dLbl>
              <c:idx val="4"/>
              <c:tx>
                <c:strRef>
                  <c:f>Daten_Diagramme!$E$18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{AAA1C9E9-0CEB-4A4E-BC11-D17988B6DAFD}</c15:txfldGUID>
                      <c15:f>Daten_Diagramme!$E$18</c15:f>
                      <c15:dlblFieldTableCache>
                        <c:ptCount val="1"/>
                        <c:pt idx="0">
                          <c:v>-3.3</c:v>
                        </c:pt>
                      </c15:dlblFieldTableCache>
                    </c15:dlblFTEntry>
                  </c15:dlblFieldTable>
                  <c15:showDataLabelsRange val="0"/>
                </c:ext>
                <c:ext xmlns:c16="http://schemas.microsoft.com/office/drawing/2014/chart" uri="{C3380CC4-5D6E-409C-BE32-E72D297353CC}">
                  <c16:uniqueId val="{00000004-E372-4805-9A88-AA1E8C9F5294}"/>
                </c:ext>
              </c:extLst>
            </c:dLbl>
            <c:dLbl>
              <c:idx val="5"/>
              <c:tx>
                <c:strRef>
                  <c:f>Daten_Diagramme!$E$19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{439C0DD8-5DBB-4CB1-A0F6-C6DCB8F9F472}</c15:txfldGUID>
                      <c15:f>Daten_Diagramme!$E$19</c15:f>
                      <c15:dlblFieldTableCache>
                        <c:ptCount val="1"/>
                        <c:pt idx="0">
                          <c:v>-0.7</c:v>
                        </c:pt>
                      </c15:dlblFieldTableCache>
                    </c15:dlblFTEntry>
                  </c15:dlblFieldTable>
                  <c15:showDataLabelsRange val="0"/>
                </c:ext>
                <c:ext xmlns:c16="http://schemas.microsoft.com/office/drawing/2014/chart" uri="{C3380CC4-5D6E-409C-BE32-E72D297353CC}">
                  <c16:uniqueId val="{00000005-E372-4805-9A88-AA1E8C9F5294}"/>
                </c:ext>
              </c:extLst>
            </c:dLbl>
            <c:dLbl>
              <c:idx val="6"/>
              <c:tx>
                <c:strRef>
                  <c:f>Daten_Diagramme!$E$20</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{B298C528-C6B2-423E-A2EB-C2C1716B0DBD}</c15:txfldGUID>
                      <c15:f>Daten_Diagramme!$E$20</c15:f>
                      <c15:dlblFieldTableCache>
                        <c:ptCount val="1"/>
                        <c:pt idx="0">
                          <c:v>-17.0</c:v>
                        </c:pt>
                      </c15:dlblFieldTableCache>
                    </c15:dlblFTEntry>
                  </c15:dlblFieldTable>
                  <c15:showDataLabelsRange val="0"/>
                </c:ext>
                <c:ext xmlns:c16="http://schemas.microsoft.com/office/drawing/2014/chart" uri="{C3380CC4-5D6E-409C-BE32-E72D297353CC}">
                  <c16:uniqueId val="{00000006-E372-4805-9A88-AA1E8C9F5294}"/>
                </c:ext>
              </c:extLst>
            </c:dLbl>
            <c:dLbl>
              <c:idx val="7"/>
              <c:tx>
                <c:strRef>
                  <c:f>Daten_Diagramme!$E$21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{0E472204-D2AE-4069-B114-01B3938B45E7}</c15:txfldGUID>
                      <c15:f>Daten_Diagramme!$E$21</c15:f>
                      <c15:dlblFieldTableCache>
                        <c:ptCount val="1"/>
                        <c:pt idx="0">
                          <c:v>0.3</c:v>
                        </c:pt>
                      </c15:dlblFieldTableCache>
                    </c15:dlblFTEntry>
                  </c15:dlblFieldTable>
                  <c15:showDataLabelsRange val="0"/>
                </c:ext>
                <c:ext xmlns:c16="http://schemas.microsoft.com/office/drawing/2014/chart" uri="{C3380CC4-5D6E-409C-BE32-E72D297353CC}">
                  <c16:uniqueId val="{00000007-E372-4805-9A88-AA1E8C9F5294}"/>
                </c:ext>
              </c:extLst>
            </c:dLbl>
            <c:dLbl>
              <c:idx val="8"/>
              <c:tx>
                <c:strRef>
                  <c:f>Daten_Diagramme!$E$22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{660A9A9B-CF8E-4378-B3BB-82F3184A6D73}</c15:txfldGUID>
                      <c15:f>Daten_Diagramme!$E$22</c15:f>
                      <c15:dlblFieldTableCache>
                        <c:ptCount val="1"/>
                        <c:pt idx="0">
                          <c:v>-0.9</c:v>
                        </c:pt>
                      </c15:dlblFieldTableCache>
                    </c15:dlblFTEntry>
                  </c15:dlblFieldTable>
                  <c15:showDataLabelsRange val="0"/>
                </c:ext>
                <c:ext xmlns:c16="http://schemas.microsoft.com/office/drawing/2014/chart" uri="{C3380CC4-5D6E-409C-BE32-E72D297353CC}">
                  <c16:uniqueId val="{00000008-E372-4805-9A88-AA1E8C9F5294}"/>
                </c:ext>
              </c:extLst>
            </c:dLbl>
            <c:dLbl>
              <c:idx val="9"/>
              <c:tx>
                <c:strRef>
                  <c:f>Daten_Diagramme!$E$23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{AD0448E5-2995-496D-8393-06AFE8F3D7DA}</c15:txfldGUID>
                      <c15:f>Daten_Diagramme!$E$23</c15:f>
                      <c15:dlblFieldTableCache>
                        <c:ptCount val="1"/>
                        <c:pt idx="0">
                          <c:v>-3.5</c:v>
                        </c:pt>
                      </c15:dlblFieldTableCache>
                    </c15:dlblFTEntry>
                  </c15:dlblFieldTable>
                  <c15:showDataLabelsRange val="0"/>
                </c:ext>
                <c:ext xmlns:c16="http://schemas.microsoft.com/office/drawing/2014/chart" uri="{C3380CC4-5D6E-409C-BE32-E72D297353CC}">
                  <c16:uniqueId val="{00000009-E372-4805-9A88-AA1E8C9F5294}"/>
                </c:ext>
              </c:extLst>
            </c:dLbl>
            <c:dLbl>
              <c:idx val="10"/>
              <c:tx>
                <c:strRef>
                  <c:f>Daten_Diagramme!$E$24</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{16502856-2015-4F10-A759-F7CE6108088D}</c15:txfldGUID>
                      <c15:f>Daten_Diagramme!$E$24</c15:f>
                      <c15:dlblFieldTableCache>
                        <c:ptCount val="1"/>
                        <c:pt idx="0">
                          <c:v>-6.7</c:v>
                        </c:pt>
                      </c15:dlblFieldTableCache>
                    </c15:dlblFTEntry>
                  </c15:dlblFieldTable>
                  <c15:showDataLabelsRange val="0"/>
                </c:ext>
                <c:ext xmlns:c16="http://schemas.microsoft.com/office/drawing/2014/chart" uri="{C3380CC4-5D6E-409C-BE32-E72D297353CC}">
                  <c16:uniqueId val="{0000000A-E372-4805-9A88-AA1E8C9F5294}"/>
                </c:ext>
              </c:extLst>
            </c:dLbl>
            <c:dLbl>
              <c:idx val="11"/>
              <c:tx>
                <c:strRef>
                  <c:f>Daten_Diagramme!$E$25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{DE510572-3B64-4AA8-BD27-CB77CFB3E943}</c15:txfldGUID>
                      <c15:f>Daten_Diagramme!$E$25</c15:f>
                      <c15:dlblFieldTableCache>
                        <c:ptCount val="1"/>
                        <c:pt idx="0">
                          <c:v>-4.6</c:v>
                        </c:pt>
                      </c15:dlblFieldTableCache>
                    </c15:dlblFTEntry>
                  </c15:dlblFieldTable>
                  <c15:showDataLabelsRange val="0"/>
                </c:ext>
                <c:ext xmlns:c16="http://schemas.microsoft.com/office/drawing/2014/chart" uri="{C3380CC4-5D6E-409C-BE32-E72D297353CC}">
                  <c16:uniqueId val="{0000000B-E372-4805-9A88-AA1E8C9F5294}"/>
                </c:ext>
              </c:extLst>
            </c:dLbl>
            <c:dLbl>
              <c:idx val="12"/>
              <c:tx>
                <c:strRef>
                  <c:f>Daten_Diagramme!$E$26</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{3C1FD3B0-2704-448A-A0D0-F08B0A3B3CE2}</c15:txfldGUID>
                      <c15:f>Daten_Diagramme!$E$26</c15:f>
                      <c15:dlblFieldTableCache>
                        <c:ptCount val="1"/>
                        <c:pt idx="0">
                          <c:v>-5.4</c:v>
                        </c:pt>
                      </c15:dlblFieldTableCache>
                    </c15:dlblFTEntry>
                  </c15:dlblFieldTable>
                  <c15:showDataLabelsRange val="0"/>
                </c:ext>
                <c:ext xmlns:c16="http://schemas.microsoft.com/office/drawing/2014/chart" uri="{C3380CC4-5D6E-409C-BE32-E72D297353CC}">
                  <c16:uniqueId val="{0000000C-E372-4805-9A88-AA1E8C9F5294}"/>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{996A489D-891E-4D54-97CD-B4FF9ABCDDD4}</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E372-4805-9A88-AA1E8C9F5294}"/>
                </c:ext>
              </c:extLst>
            </c:dLbl>
            <c:dLbl>
              <c:idx val="14"/>
              <c:tx>
                <c:strRef>
                  <c:f>Daten_Diagramme!$E$28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{4EA41D04-D710-449C-84C8-5BB2AD9A72A0}</c15:txfldGUID>
                      <c15:f>Daten_Diagramme!$E$28</c15:f>
                      <c15:dlblFieldTableCache>
                        <c:ptCount val="1"/>
                        <c:pt idx="0">
                          <c:v>-1.2</c:v>
                        </c:pt>
                      </c15:dlblFieldTableCache>
                    </c15:dlblFTEntry>
                  </c15:dlblFieldTable>
                  <c15:showDataLabelsRange val="0"/>
                </c:ext>
                <c:ext xmlns:c16="http://schemas.microsoft.com/office/drawing/2014/chart" uri="{C3380CC4-5D6E-409C-BE32-E72D297353CC}">
                  <c16:uniqueId val="{0000000E-E372-4805-9A88-AA1E8C9F5294}"/>
                </c:ext>
              </c:extLst>
            </c:dLbl>
            <c:dLbl>
              <c:idx val="15"/>
              <c:tx>
                <c:strRef>
                  <c:f>Daten_Diagramme!$E$29</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{E49A62AA-9E24-45F0-9D1E-9DDA94FB98BB}</c15:txfldGUID>
                      <c15:f>Daten_Diagramme!$E$29</c15:f>
                      <c15:dlblFieldTableCache>
                        <c:ptCount val="1"/>
                        <c:pt idx="0">
                          <c:v>-10.0</c:v>
                        </c:pt>
                      </c15:dlblFieldTableCache>
                    </c15:dlblFTEntry>
                  </c15:dlblFieldTable>
                  <c15:showDataLabelsRange val="0"/>
                </c:ext>
                <c:ext xmlns:c16="http://schemas.microsoft.com/office/drawing/2014/chart" uri="{C3380CC4-5D6E-409C-BE32-E72D297353CC}">
                  <c16:uniqueId val="{0000000F-E372-4805-9A88-AA1E8C9F5294}"/>
                </c:ext>
              </c:extLst>
            </c:dLbl>
            <c:dLbl>
              <c:idx val="16"/>
              <c:tx>
                <c:strRef>
                  <c:f>Daten_Diagramme!$E$30</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{0423DDD3-BB03-4F96-8C1B-E1ADD2409E14}</c15:txfldGUID>
                      <c15:f>Daten_Diagramme!$E$30</c15:f>
                      <c15:dlblFieldTableCache>
                        <c:ptCount val="1"/>
                        <c:pt idx="0">
                          <c:v>-7.7</c:v>
                        </c:pt>
                      </c15:dlblFieldTableCache>
                    </c15:dlblFTEntry>
                  </c15:dlblFieldTable>
                  <c15:showDataLabelsRange val="0"/>
                </c:ext>
                <c:ext xmlns:c16="http://schemas.microsoft.com/office/drawing/2014/chart" uri="{C3380CC4-5D6E-409C-BE32-E72D297353CC}">
                  <c16:uniqueId val="{00000010-E372-4805-9A88-AA1E8C9F5294}"/>
                </c:ext>
              </c:extLst>
            </c:dLbl>
            <c:dLbl>
              <c:idx val="17"/>
              <c:tx>
                <c:strRef>
                  <c:f>Daten_Diagramme!$E$31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{C71BF3D1-1EC8-408F-B9D6-CB984B4D3885}</c15:txfldGUID>
                      <c15:f>Daten_Diagramme!$E$31</c15:f>
                      <c15:dlblFieldTableCache>
                        <c:ptCount val="1"/>
                        <c:pt idx="0">
                          <c:v>3.7</c:v>
                        </c:pt>
                      </c15:dlblFieldTableCache>
                    </c15:dlblFTEntry>
                  </c15:dlblFieldTable>
                  <c15:showDataLabelsRange val="0"/>
                </c:ext>
                <c:ext xmlns:c16="http://schemas.microsoft.com/office/drawing/2014/chart" uri="{C3380CC4-5D6E-409C-BE32-E72D297353CC}">
                  <c16:uniqueId val="{00000011-E372-4805-9A88-AA1E8C9F5294}"/>
                </c:ext>
              </c:extLst>
            </c:dLbl>
            <c:dLbl>
              <c:idx val="18"/>
              <c:tx>
                <c:strRef>
                  <c:f>Daten_Diagramme!$E$32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{6FBA7AE2-FF9A-417D-9362-F9FFB6096460}</c15:txfldGUID>
                      <c15:f>Daten_Diagramme!$E$32</c15:f>
                      <c15:dlblFieldTableCache>
                        <c:ptCount val="1"/>
                        <c:pt idx="0">
                          <c:v>3.1</c:v>
                        </c:pt>
                      </c15:dlblFieldTableCache>
                    </c15:dlblFTEntry>
                  </c15:dlblFieldTable>
                  <c15:showDataLabelsRange val="0"/>
                </c:ext>
                <c:ext xmlns:c16="http://schemas.microsoft.com/office/drawing/2014/chart" uri="{C3380CC4-5D6E-409C-BE32-E72D297353CC}">
                  <c16:uniqueId val="{00000012-E372-4805-9A88-AA1E8C9F5294}"/>
                </c:ext>
              </c:extLst>
            </c:dLbl>
            <c:dLbl>
              <c:idx val="19"/>
              <c:tx>
                <c:strRef>
                  <c:f>Daten_Diagramme!$E$33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{F5E0A5A9-85C0-4F1E-ADAD-E6362E1BB84C}</c15:txfldGUID>
                      <c15:f>Daten_Diagramme!$E$33</c15:f>
                      <c15:dlblFieldTableCache>
                        <c:ptCount val="1"/>
                        <c:pt idx="0">
                          <c:v>-0.5</c:v>
                        </c:pt>
                      </c15:dlblFieldTableCache>
                    </c15:dlblFTEntry>
                  </c15:dlblFieldTable>
                  <c15:showDataLabelsRange val="0"/>
                </c:ext>
                <c:ext xmlns:c16="http://schemas.microsoft.com/office/drawing/2014/chart" uri="{C3380CC4-5D6E-409C-BE32-E72D297353CC}">
                  <c16:uniqueId val="{00000013-E372-4805-9A88-AA1E8C9F5294}"/>
                </c:ext>
              </c:extLst>
            </c:dLbl>
            <c:dLbl>
              <c:idx val="20"/>
              <c:tx>
                <c:strRef>
                  <c:f>Daten_Diagramme!$E$34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{52A0B5EF-EC19-43E8-91F4-33B79309A18A}</c15:txfldGUID>
                      <c15:f>Daten_Diagramme!$E$34</c15:f>
                      <c15:dlblFieldTableCache>
                        <c:ptCount val="1"/>
                        <c:pt idx="0">
                          <c:v>-4.5</c:v>
                        </c:pt>
                      </c15:dlblFieldTableCache>
                    </c15:dlblFTEntry>
                  </c15:dlblFieldTable>
                  <c15:showDataLabelsRange val="0"/>
                </c:ext>
                <c:ext xmlns:c16="http://schemas.microsoft.com/office/drawing/2014/chart" uri="{C3380CC4-5D6E-409C-BE32-E72D297353CC}">
                  <c16:uniqueId val="{00000014-E372-4805-9A88-AA1E8C9F529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{D1E41666-2B27-4300-B275-60F5B9AF3E53}</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372-4805-9A88-AA1E8C9F529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{C0B664AA-88EB-4D20-A6DB-B15DF6C514AA}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372-4805-9A88-AA1E8C9F5294}"/>
                </c:ext>
              </c:extLst>
            </c:dLbl>
            <c:dLbl>
              <c:idx val="23"/>
              <c:tx>
                <c:strRef>
                  <c:f>Daten_Diagramme!$E$37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{C5C2E2E3-B253-4723-B051-26E9D153AD4E}</c15:txfldGUID>
                      <c15:f>Daten_Diagramme!$E$37</c15:f>
                      <c15:dlblFieldTableCache>
                        <c:ptCount val="1"/>
                        <c:pt idx="0">
                          <c:v>-1.0</c:v>
                        </c:pt>
                      </c15:dlblFieldTableCache>
                    </c15:dlblFTEntry>
                  </c15:dlblFieldTable>
                  <c15:showDataLabelsRange val="0"/>
                </c:ext>
                <c:ext xmlns:c16="http://schemas.microsoft.com/office/drawing/2014/chart" uri="{C3380CC4-5D6E-409C-BE32-E72D297353CC}">
                  <c16:uniqueId val="{00000017-E372-4805-9A88-AA1E8C9F5294}"/>
                </c:ext>
              </c:extLst>
            </c:dLbl>
            <c:dLbl>
              <c:idx val="24"/>
              <c:tx>
                <c:strRef>
                  <c:f>Daten_Diagramme!$E$38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{AB8D5734-222F-4945-9EFA-984C951C0004}</c15:txfldGUID>
                      <c15:f>Daten_Diagramme!$E$38</c15:f>
                      <c15:dlblFieldTableCache>
                        <c:ptCount val="1"/>
                        <c:pt idx="0">
                          <c:v>-1.9</c:v>
                        </c:pt>
                      </c15:dlblFieldTableCache>
                    </c15:dlblFTEntry>
                  </c15:dlblFieldTable>
                  <c15:showDataLabelsRange val="0"/>
                </c:ext>
                <c:ext xmlns:c16="http://schemas.microsoft.com/office/drawing/2014/chart" uri="{C3380CC4-5D6E-409C-BE32-E72D297353CC}">
                  <c16:uniqueId val="{00000018-E372-4805-9A88-AA1E8C9F5294}"/>
                </c:ext>
              </c:extLst>
            </c:dLbl>
            <c:dLbl>
              <c:idx val="25"/>
              <c:tx>
                <c:strRef>
                  <c:f>Daten_Diagramme!$E$39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{5B7005B6-85FC-447C-B092-7B7F588A5792}</c15:txfldGUID>
                      <c15:f>Daten_Diagramme!$E$39</c15:f>
                      <c15:dlblFieldTableCache>
                        <c:ptCount val="1"/>
                        <c:pt idx="0">
                          <c:v>-2.5</c:v>
                        </c:pt>
                      </c15:dlblFieldTableCache>
                    </c15:dlblFTEntry>
                  </c15:dlblFieldTable>
                  <c15:showDataLabelsRange val="0"/>
                </c:ext>
                <c:ext xmlns:c16="http://schemas.microsoft.com/office/drawing/2014/chart" uri="{C3380CC4-5D6E-409C-BE32-E72D297353CC}">
                  <c16:uniqueId val="{00000019-E372-4805-9A88-AA1E8C9F529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{3982B3F8-324C-4643-8007-AAE53EFF9748}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372-4805-9A88-AA1E8C9F529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{86FC89DB-50B2-4EC9-8EEB-6677505497C6}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372-4805-9A88-AA1E8C9F529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{ECE0F62E-1CC0-43FD-B9C0-EDF29CF2CC53}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372-4805-9A88-AA1E8C9F529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{DD29A3EE-DF89-4AE2-B9B8-7DB98F533996}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372-4805-9A88-AA1E8C9F529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{6232FC4D-C6D1-42B5-AE6D-03770C72CA8D}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372-4805-9A88-AA1E8C9F5294}"/>
                </c:ext>
              </c:extLst>
            </c:dLbl>
            <c:dLbl>
              <c:idx val="31"/>
              <c:tx>
                <c:strRef>
                  <c:f>Daten_Diagramme!$E$45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{86BD4B12-CC22-4A55-88C1-F2E9F00A71CA}</c15:txfldGUID>
                      <c15:f>Daten_Diagramme!$E$45</c15:f>
                      <c15:dlblFieldTableCache>
                        <c:ptCount val="1"/>
                        <c:pt idx="0">
                          <c:v>-2.5</c:v>
                        </c:pt>
                      </c15:dlblFieldTableCache>
                    </c15:dlblFTEntry>
                  </c15:dlblFieldTable>
                  <c15:showDataLabelsRange val="0"/>
                </c:ext>
                <c:ext xmlns:c16="http://schemas.microsoft.com/office/drawing/2014/chart" uri="{C3380CC4-5D6E-409C-BE32-E72D297353CC}">
                  <c16:uniqueId val="{0000001F-E372-4805-9A88-AA1E8C9F529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-2.3998201539931432</c:v>
                </c:pt>
                <c:pt idx="1">
                  <c:v>-1.0135135135135136</c:v>
                </c:pt>
                <c:pt idx="2">
                  <c:v>6.9306930693069306</c:v>
                </c:pt>
                <c:pt idx="3">
                  <c:v>-3.7821482602118004</c:v>
                </c:pt>
                <c:pt idx="4">
                  <c:v>-3.3333333333333335</c:v>
                </c:pt>
                <c:pt idx="5">
                  <c:v>-0.67453625632377745</c:v>
                </c:pt>
                <c:pt idx="6">
                  <c:v>-16.981132075471699</c:v>
                </c:pt>
                <c:pt idx="7">
                  <c:v>0.2544529262086514</c:v>
                </c:pt>
                <c:pt idx="8">
                  <c:v>-0.85319211532803763</c:v>
                </c:pt>
                <c:pt idx="9">
                  <c:v>-3.5103510351035103</c:v>
                </c:pt>
                <c:pt idx="10">
                  <c:v>-6.7352185089974297</c:v>
                </c:pt>
                <c:pt idx="11">
                  <c:v>-4.5537340619307836</c:v>
                </c:pt>
                <c:pt idx="12">
                  <c:v>-5.394190871369295</c:v>
                </c:pt>
                <c:pt idx="13">
                  <c:v>-0.84033613445378152</c:v>
                </c:pt>
                <c:pt idx="14">
                  <c:v>-1.2104283054003724</c:v>
                </c:pt>
                <c:pt idx="15">
                  <c:v>-10</c:v>
                </c:pt>
                <c:pt idx="16">
                  <c:v>-7.6704545454545459</c:v>
                </c:pt>
                <c:pt idx="17">
                  <c:v>3.6885245901639343</c:v>
                </c:pt>
                <c:pt idx="18">
                  <c:v>3.1007751937984498</c:v>
                </c:pt>
                <c:pt idx="19">
                  <c:v>-0.47789725209080047</c:v>
                </c:pt>
                <c:pt idx="20">
                  <c:v>-4.5037531276063385</c:v>
                </c:pt>
                <c:pt idx="21">
                  <c:v>0</c:v>
                </c:pt>
                <c:pt idx="23">
                  <c:v>-1.0135135135135136</c:v>
                </c:pt>
                <c:pt idx="24">
                  <c:v>-1.8560434585785424</c:v>
                </c:pt>
                <c:pt idx="25">
                  <c:v>-2.5052328623757196</c:v>
                </c:pt>
              </c:numCache>
            </c:numRef>
          </c:val>
          <c:extLst>
            <c:ext xmlns:c16="http://schemas.microsoft.com/office/drawing/2014/chart" uri="{C3380CC4-5D6E-409C-BE32-E72D297353CC}">
              <c16:uniqueId val="{00000020-E372-4805-9A88-AA1E8C9F529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{3E112252-7FE0-48D4-802B-DD794BC91F09}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372-4805-9A88-AA1E8C9F529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{1DA18A31-8615-4CE2-A342-66FCCF414E18}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372-4805-9A88-AA1E8C9F529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{C8C81AAC-5687-42AC-918A-46229070768F}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372-4805-9A88-AA1E8C9F529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{A0DEEC22-0C97-4371-8B76-DD82912D873B}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372-4805-9A88-AA1E8C9F529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{D181D2A5-CBDB-4D9A-9849-E98C8BC929C0}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372-4805-9A88-AA1E8C9F529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{7D4EDE41-463D-4869-8502-FEB6A433B6FD}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372-4805-9A88-AA1E8C9F529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{8A758F2C-82F0-438F-9271-4A59E72B57C8}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372-4805-9A88-AA1E8C9F529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{246BED32-0C7F-4143-89CD-5C4C54D9B514}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372-4805-9A88-AA1E8C9F529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{19685426-5F60-40CF-B416-B67F48B0D0C5}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372-4805-9A88-AA1E8C9F529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{A46C6118-02BB-4C31-BB60-24E5213C4AF9}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372-4805-9A88-AA1E8C9F529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{884E155E-04D7-4F25-B467-5E2D5310C511}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372-4805-9A88-AA1E8C9F529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{0B2C04D4-2D17-4643-A995-BDC5C61356E8}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372-4805-9A88-AA1E8C9F529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{C4FDEB86-7861-4946-BE8B-5D6E0DBDB3BB}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372-4805-9A88-AA1E8C9F529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{39893F06-04BF-4CB7-BF69-DE4E0C7CFFA9}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372-4805-9A88-AA1E8C9F529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{F9C2664D-6FE6-4E39-AEAF-95A4D8A2F064}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372-4805-9A88-AA1E8C9F529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{8589FB42-598C-4E12-A042-4EFC838B3166}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372-4805-9A88-AA1E8C9F529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{FA45C815-DBA7-4FF7-92EC-F1CF6B0F47C8}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372-4805-9A88-AA1E8C9F529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{573E86A6-5257-485B-B50F-351498A41E78}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372-4805-9A88-AA1E8C9F529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{B2F27A30-6830-4260-B86B-2688972F25DE}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372-4805-9A88-AA1E8C9F529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{B95D80BE-844B-4B8F-9FFB-7AAEDC559E85}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372-4805-9A88-AA1E8C9F529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{EA1EB8CE-143F-4C09-BC9D-4177D99AD62E}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372-4805-9A88-AA1E8C9F529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{707CCAB8-5974-478C-AB10-EFB570DDF382}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372-4805-9A88-AA1E8C9F529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{C20F51AA-4A10-42B3-9C13-7B7D10A53CF9}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372-4805-9A88-AA1E8C9F529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{67051E41-EEE3-4CB5-9D45-947969EA78EB}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372-4805-9A88-AA1E8C9F529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{DEFADCEE-FA70-42CF-BD61-CCB1169E68DE}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372-4805-9A88-AA1E8C9F529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{8B09CFF1-5EEF-4AB9-B824-1A00115979DA}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372-4805-9A88-AA1E8C9F529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{4E29E07B-0E64-4C3A-93D5-910DE003C45A}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372-4805-9A88-AA1E8C9F529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{FC2171A3-E3F7-4879-AB60-73F1D4A2A903}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372-4805-9A88-AA1E8C9F529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{04056315-A1F2-4EF2-9795-9453F62297A1}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372-4805-9A88-AA1E8C9F529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{124E1A9E-FB57-4CFC-BE36-6FC86446E0B0}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372-4805-9A88-AA1E8C9F529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{72F18188-2A49-42AD-8B3F-717C21CD1568}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372-4805-9A88-AA1E8C9F529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{29985F9A-4050-4D61-B5E8-17103C498838}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372-4805-9A88-AA1E8C9F529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372-4805-9A88-AA1E8C9F529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372-4805-9A88-AA1E8C9F529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{64610D2E-BBBF-49B1-9628-610FA6D29C50}</c15:txfldGUID>
                      <c15:f>Diagramm!$I$46</c15:f>
                      <c15:dlblFieldTableCache>
                        <c:ptCount val="1"/>
                      </c15:dlblFieldTableCache>
                    </c15:dlblFTEntry>
                  </c15:dlblFieldTable>
                  <c15:showDataLabelsRange val="0"/>
                </c:ext>
                <c:ext xmlns:c16="http://schemas.microsoft.com/office/drawing/2014/chart" uri="{C3380CC4-5D6E-409C-BE32-E72D297353CC}">
                  <c16:uniqueId val="{00000000-EF41-4E2C-A16F-B0CB0944652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{5EB9ED87-4DDD-4840-BC93-98BB0C565C1A}</c15:txfldGUID>
                      <c15:f>Diagramm!$I$47</c15:f>
                      <c15:dlblFieldTableCache>
                        <c:ptCount val="1"/>
                      </c15:dlblFieldTableCache>
                    </c15:dlblFTEntry>
                  </c15:dlblFieldTable>
                  <c15:showDataLabelsRange val="0"/>
                </c:ext>
                <c:ext xmlns:c16="http://schemas.microsoft.com/office/drawing/2014/chart" uri="{C3380CC4-5D6E-409C-BE32-E72D297353CC}">
                  <c16:uniqueId val="{00000001-EF41-4E2C-A16F-B0CB0944652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{E6CC7B95-352D-49BC-8FCC-35769491E176}</c15:txfldGUID>
                      <c15:f>Diagramm!$I$48</c15:f>
                      <c15:dlblFieldTableCache>
                        <c:ptCount val="1"/>
                      </c15:dlblFieldTableCache>
                    </c15:dlblFTEntry>
                  </c15:dlblFieldTable>
                  <c15:showDataLabelsRange val="0"/>
                </c:ext>
                <c:ext xmlns:c16="http://schemas.microsoft.com/office/drawing/2014/chart" uri="{C3380CC4-5D6E-409C-BE32-E72D297353CC}">
                  <c16:uniqueId val="{00000002-EF41-4E2C-A16F-B0CB0944652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{AEF71FC3-20DA-4C79-9A2A-47522F8F41C6}</c15:txfldGUID>
                      <c15:f>Diagramm!$I$49</c15:f>
                      <c15:dlblFieldTableCache>
                        <c:ptCount val="1"/>
                      </c15:dlblFieldTableCache>
                    </c15:dlblFTEntry>
                  </c15:dlblFieldTable>
                  <c15:showDataLabelsRange val="0"/>
                </c:ext>
                <c:ext xmlns:c16="http://schemas.microsoft.com/office/drawing/2014/chart" uri="{C3380CC4-5D6E-409C-BE32-E72D297353CC}">
                  <c16:uniqueId val="{00000003-EF41-4E2C-A16F-B0CB0944652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{80148169-C1FD-46F3-93DA-15A7E07DF176}</c15:txfldGUID>
                      <c15:f>Diagramm!$I$50</c15:f>
                      <c15:dlblFieldTableCache>
                        <c:ptCount val="1"/>
                      </c15:dlblFieldTableCache>
                    </c15:dlblFTEntry>
                  </c15:dlblFieldTable>
                  <c15:showDataLabelsRange val="0"/>
                </c:ext>
                <c:ext xmlns:c16="http://schemas.microsoft.com/office/drawing/2014/chart" uri="{C3380CC4-5D6E-409C-BE32-E72D297353CC}">
                  <c16:uniqueId val="{00000004-EF41-4E2C-A16F-B0CB0944652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{A0054725-2F7B-4813-A3A3-B24F8A99ED05}</c15:txfldGUID>
                      <c15:f>Diagramm!$I$51</c15:f>
                      <c15:dlblFieldTableCache>
                        <c:ptCount val="1"/>
                      </c15:dlblFieldTableCache>
                    </c15:dlblFTEntry>
                  </c15:dlblFieldTable>
                  <c15:showDataLabelsRange val="0"/>
                </c:ext>
                <c:ext xmlns:c16="http://schemas.microsoft.com/office/drawing/2014/chart" uri="{C3380CC4-5D6E-409C-BE32-E72D297353CC}">
                  <c16:uniqueId val="{00000005-EF41-4E2C-A16F-B0CB0944652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{FE44C640-B586-470E-976D-0BC1811603CA}</c15:txfldGUID>
                      <c15:f>Diagramm!$I$52</c15:f>
                      <c15:dlblFieldTableCache>
                        <c:ptCount val="1"/>
                      </c15:dlblFieldTableCache>
                    </c15:dlblFTEntry>
                  </c15:dlblFieldTable>
                  <c15:showDataLabelsRange val="0"/>
                </c:ext>
                <c:ext xmlns:c16="http://schemas.microsoft.com/office/drawing/2014/chart" uri="{C3380CC4-5D6E-409C-BE32-E72D297353CC}">
                  <c16:uniqueId val="{00000006-EF41-4E2C-A16F-B0CB0944652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{9859E9B4-8F31-4D95-8464-222DF88F722C}</c15:txfldGUID>
                      <c15:f>Diagramm!$I$53</c15:f>
                      <c15:dlblFieldTableCache>
                        <c:ptCount val="1"/>
                      </c15:dlblFieldTableCache>
                    </c15:dlblFTEntry>
                  </c15:dlblFieldTable>
                  <c15:showDataLabelsRange val="0"/>
                </c:ext>
                <c:ext xmlns:c16="http://schemas.microsoft.com/office/drawing/2014/chart" uri="{C3380CC4-5D6E-409C-BE32-E72D297353CC}">
                  <c16:uniqueId val="{00000007-EF41-4E2C-A16F-B0CB0944652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{9C5EDBFC-BF9A-4548-8956-BA00A10DA429}</c15:txfldGUID>
                      <c15:f>Diagramm!$I$54</c15:f>
                      <c15:dlblFieldTableCache>
                        <c:ptCount val="1"/>
                      </c15:dlblFieldTableCache>
                    </c15:dlblFTEntry>
                  </c15:dlblFieldTable>
                  <c15:showDataLabelsRange val="0"/>
                </c:ext>
                <c:ext xmlns:c16="http://schemas.microsoft.com/office/drawing/2014/chart" uri="{C3380CC4-5D6E-409C-BE32-E72D297353CC}">
                  <c16:uniqueId val="{00000008-EF41-4E2C-A16F-B0CB0944652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{C65D383B-0227-4C9F-9FD5-43C897177C3F}</c15:txfldGUID>
                      <c15:f>Diagramm!$I$55</c15:f>
                      <c15:dlblFieldTableCache>
                        <c:ptCount val="1"/>
                      </c15:dlblFieldTableCache>
                    </c15:dlblFTEntry>
                  </c15:dlblFieldTable>
                  <c15:showDataLabelsRange val="0"/>
                </c:ext>
                <c:ext xmlns:c16="http://schemas.microsoft.com/office/drawing/2014/chart" uri="{C3380CC4-5D6E-409C-BE32-E72D297353CC}">
                  <c16:uniqueId val="{00000009-EF41-4E2C-A16F-B0CB0944652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{175CBFC6-A903-41A9-9765-FD1B239306BF}</c15:txfldGUID>
                      <c15:f>Diagramm!$I$56</c15:f>
                      <c15:dlblFieldTableCache>
                        <c:ptCount val="1"/>
                      </c15:dlblFieldTableCache>
                    </c15:dlblFTEntry>
                  </c15:dlblFieldTable>
                  <c15:showDataLabelsRange val="0"/>
                </c:ext>
                <c:ext xmlns:c16="http://schemas.microsoft.com/office/drawing/2014/chart" uri="{C3380CC4-5D6E-409C-BE32-E72D297353CC}">
                  <c16:uniqueId val="{0000000A-EF41-4E2C-A16F-B0CB0944652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{279B4E59-0A9D-4CDD-B5D0-5288298EE3F9}</c15:txfldGUID>
                      <c15:f>Diagramm!$I$57</c15:f>
                      <c15:dlblFieldTableCache>
                        <c:ptCount val="1"/>
                      </c15:dlblFieldTableCache>
                    </c15:dlblFTEntry>
                  </c15:dlblFieldTable>
                  <c15:showDataLabelsRange val="0"/>
                </c:ext>
                <c:ext xmlns:c16="http://schemas.microsoft.com/office/drawing/2014/chart" uri="{C3380CC4-5D6E-409C-BE32-E72D297353CC}">
                  <c16:uniqueId val="{0000000B-EF41-4E2C-A16F-B0CB0944652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{046B3CD3-7C36-4C6C-9D89-4BDFEAA8D95E}</c15:txfldGUID>
                      <c15:f>Diagramm!$I$58</c15:f>
                      <c15:dlblFieldTableCache>
                        <c:ptCount val="1"/>
                      </c15:dlblFieldTableCache>
                    </c15:dlblFTEntry>
                  </c15:dlblFieldTable>
                  <c15:showDataLabelsRange val="0"/>
                </c:ext>
                <c:ext xmlns:c16="http://schemas.microsoft.com/office/drawing/2014/chart" uri="{C3380CC4-5D6E-409C-BE32-E72D297353CC}">
                  <c16:uniqueId val="{0000000C-EF41-4E2C-A16F-B0CB0944652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{D661063C-6FCA-42BB-8D58-86A6FF1A1000}</c15:txfldGUID>
                      <c15:f>Diagramm!$I$59</c15:f>
                      <c15:dlblFieldTableCache>
                        <c:ptCount val="1"/>
                      </c15:dlblFieldTableCache>
                    </c15:dlblFTEntry>
                  </c15:dlblFieldTable>
                  <c15:showDataLabelsRange val="0"/>
                </c:ext>
                <c:ext xmlns:c16="http://schemas.microsoft.com/office/drawing/2014/chart" uri="{C3380CC4-5D6E-409C-BE32-E72D297353CC}">
                  <c16:uniqueId val="{0000000D-EF41-4E2C-A16F-B0CB0944652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{0CD9B5EE-7C5D-4B7F-A737-06505A3A65AB}</c15:txfldGUID>
                      <c15:f>Diagramm!$I$60</c15:f>
                      <c15:dlblFieldTableCache>
                        <c:ptCount val="1"/>
                      </c15:dlblFieldTableCache>
                    </c15:dlblFTEntry>
                  </c15:dlblFieldTable>
                  <c15:showDataLabelsRange val="0"/>
                </c:ext>
                <c:ext xmlns:c16="http://schemas.microsoft.com/office/drawing/2014/chart" uri="{C3380CC4-5D6E-409C-BE32-E72D297353CC}">
                  <c16:uniqueId val="{0000000E-EF41-4E2C-A16F-B0CB0944652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{E69480E7-6435-4F7D-9A84-0865BC804037}</c15:txfldGUID>
                      <c15:f>Diagramm!$I$61</c15:f>
                      <c15:dlblFieldTableCache>
                        <c:ptCount val="1"/>
                      </c15:dlblFieldTableCache>
                    </c15:dlblFTEntry>
                  </c15:dlblFieldTable>
                  <c15:showDataLabelsRange val="0"/>
                </c:ext>
                <c:ext xmlns:c16="http://schemas.microsoft.com/office/drawing/2014/chart" uri="{C3380CC4-5D6E-409C-BE32-E72D297353CC}">
                  <c16:uniqueId val="{0000000F-EF41-4E2C-A16F-B0CB0944652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{BA87EF5B-1318-4465-9D62-E5C80A713D3E}</c15:txfldGUID>
                      <c15:f>Diagramm!$I$62</c15:f>
                      <c15:dlblFieldTableCache>
                        <c:ptCount val="1"/>
                      </c15:dlblFieldTableCache>
                    </c15:dlblFTEntry>
                  </c15:dlblFieldTable>
                  <c15:showDataLabelsRange val="0"/>
                </c:ext>
                <c:ext xmlns:c16="http://schemas.microsoft.com/office/drawing/2014/chart" uri="{C3380CC4-5D6E-409C-BE32-E72D297353CC}">
                  <c16:uniqueId val="{00000010-EF41-4E2C-A16F-B0CB0944652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{E890D192-870F-4D50-9B0B-B84D86CC62B5}</c15:txfldGUID>
                      <c15:f>Diagramm!$I$63</c15:f>
                      <c15:dlblFieldTableCache>
                        <c:ptCount val="1"/>
                      </c15:dlblFieldTableCache>
                    </c15:dlblFTEntry>
                  </c15:dlblFieldTable>
                  <c15:showDataLabelsRange val="0"/>
                </c:ext>
                <c:ext xmlns:c16="http://schemas.microsoft.com/office/drawing/2014/chart" uri="{C3380CC4-5D6E-409C-BE32-E72D297353CC}">
                  <c16:uniqueId val="{00000011-EF41-4E2C-A16F-B0CB0944652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{63877DD8-B075-4B3D-9D44-B17142EC15C9}</c15:txfldGUID>
                      <c15:f>Diagramm!$I$64</c15:f>
                      <c15:dlblFieldTableCache>
                        <c:ptCount val="1"/>
                      </c15:dlblFieldTableCache>
                    </c15:dlblFTEntry>
                  </c15:dlblFieldTable>
                  <c15:showDataLabelsRange val="0"/>
                </c:ext>
                <c:ext xmlns:c16="http://schemas.microsoft.com/office/drawing/2014/chart" uri="{C3380CC4-5D6E-409C-BE32-E72D297353CC}">
                  <c16:uniqueId val="{00000012-EF41-4E2C-A16F-B0CB0944652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{B8E45549-64AC-4CD8-9518-4D845298F42C}</c15:txfldGUID>
                      <c15:f>Diagramm!$I$65</c15:f>
                      <c15:dlblFieldTableCache>
                        <c:ptCount val="1"/>
                      </c15:dlblFieldTableCache>
                    </c15:dlblFTEntry>
                  </c15:dlblFieldTable>
                  <c15:showDataLabelsRange val="0"/>
                </c:ext>
                <c:ext xmlns:c16="http://schemas.microsoft.com/office/drawing/2014/chart" uri="{C3380CC4-5D6E-409C-BE32-E72D297353CC}">
                  <c16:uniqueId val="{00000013-EF41-4E2C-A16F-B0CB0944652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{10FB7262-13E1-4059-BDDA-A8369A375F0A}</c15:txfldGUID>
                      <c15:f>Diagramm!$I$66</c15:f>
                      <c15:dlblFieldTableCache>
                        <c:ptCount val="1"/>
                      </c15:dlblFieldTableCache>
                    </c15:dlblFTEntry>
                  </c15:dlblFieldTable>
                  <c15:showDataLabelsRange val="0"/>
                </c:ext>
                <c:ext xmlns:c16="http://schemas.microsoft.com/office/drawing/2014/chart" uri="{C3380CC4-5D6E-409C-BE32-E72D297353CC}">
                  <c16:uniqueId val="{00000014-EF41-4E2C-A16F-B0CB0944652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{D2698495-2102-49E8-9308-17C2681F11B7}</c15:txfldGUID>
                      <c15:f>Diagramm!$I$67</c15:f>
                      <c15:dlblFieldTableCache>
                        <c:ptCount val="1"/>
                      </c15:dlblFieldTableCache>
                    </c15:dlblFTEntry>
                  </c15:dlblFieldTable>
                  <c15:showDataLabelsRange val="0"/>
                </c:ext>
                <c:ext xmlns:c16="http://schemas.microsoft.com/office/drawing/2014/chart" uri="{C3380CC4-5D6E-409C-BE32-E72D297353CC}">
                  <c16:uniqueId val="{00000015-EF41-4E2C-A16F-B0CB0944652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F41-4E2C-A16F-B0CB0944652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{5CCAE5CC-047B-46B1-ABDE-B2DFB5EA3AC1}</c15:txfldGUID>
                      <c15:f>Diagramm!$K$46</c15:f>
                      <c15:dlblFieldTableCache>
                        <c:ptCount val="1"/>
                      </c15:dlblFieldTableCache>
                    </c15:dlblFTEntry>
                  </c15:dlblFieldTable>
                  <c15:showDataLabelsRange val="0"/>
                </c:ext>
                <c:ext xmlns:c16="http://schemas.microsoft.com/office/drawing/2014/chart" uri="{C3380CC4-5D6E-409C-BE32-E72D297353CC}">
                  <c16:uniqueId val="{00000017-EF41-4E2C-A16F-B0CB0944652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{D39F34C2-FAA9-4BD7-B3BA-BE4B728317F2}</c15:txfldGUID>
                      <c15:f>Diagramm!$K$47</c15:f>
                      <c15:dlblFieldTableCache>
                        <c:ptCount val="1"/>
                      </c15:dlblFieldTableCache>
                    </c15:dlblFTEntry>
                  </c15:dlblFieldTable>
                  <c15:showDataLabelsRange val="0"/>
                </c:ext>
                <c:ext xmlns:c16="http://schemas.microsoft.com/office/drawing/2014/chart" uri="{C3380CC4-5D6E-409C-BE32-E72D297353CC}">
                  <c16:uniqueId val="{00000018-EF41-4E2C-A16F-B0CB0944652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{0DB73816-B2C1-4B7C-8A34-E082D396A8E9}</c15:txfldGUID>
                      <c15:f>Diagramm!$K$48</c15:f>
                      <c15:dlblFieldTableCache>
                        <c:ptCount val="1"/>
                      </c15:dlblFieldTableCache>
                    </c15:dlblFTEntry>
                  </c15:dlblFieldTable>
                  <c15:showDataLabelsRange val="0"/>
                </c:ext>
                <c:ext xmlns:c16="http://schemas.microsoft.com/office/drawing/2014/chart" uri="{C3380CC4-5D6E-409C-BE32-E72D297353CC}">
                  <c16:uniqueId val="{00000019-EF41-4E2C-A16F-B0CB0944652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{D593F24D-9B32-4EF5-800C-5167A5D2D507}</c15:txfldGUID>
                      <c15:f>Diagramm!$K$49</c15:f>
                      <c15:dlblFieldTableCache>
                        <c:ptCount val="1"/>
                      </c15:dlblFieldTableCache>
                    </c15:dlblFTEntry>
                  </c15:dlblFieldTable>
                  <c15:showDataLabelsRange val="0"/>
                </c:ext>
                <c:ext xmlns:c16="http://schemas.microsoft.com/office/drawing/2014/chart" uri="{C3380CC4-5D6E-409C-BE32-E72D297353CC}">
                  <c16:uniqueId val="{0000001A-EF41-4E2C-A16F-B0CB0944652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{510BBD49-8294-445D-88DA-7E4EBDE4EA86}</c15:txfldGUID>
                      <c15:f>Diagramm!$K$50</c15:f>
                      <c15:dlblFieldTableCache>
                        <c:ptCount val="1"/>
                      </c15:dlblFieldTableCache>
                    </c15:dlblFTEntry>
                  </c15:dlblFieldTable>
                  <c15:showDataLabelsRange val="0"/>
                </c:ext>
                <c:ext xmlns:c16="http://schemas.microsoft.com/office/drawing/2014/chart" uri="{C3380CC4-5D6E-409C-BE32-E72D297353CC}">
                  <c16:uniqueId val="{0000001B-EF41-4E2C-A16F-B0CB0944652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{8A88B463-2160-4E90-AF4C-2FFF342FBD28}</c15:txfldGUID>
                      <c15:f>Diagramm!$K$51</c15:f>
                      <c15:dlblFieldTableCache>
                        <c:ptCount val="1"/>
                      </c15:dlblFieldTableCache>
                    </c15:dlblFTEntry>
                  </c15:dlblFieldTable>
                  <c15:showDataLabelsRange val="0"/>
                </c:ext>
                <c:ext xmlns:c16="http://schemas.microsoft.com/office/drawing/2014/chart" uri="{C3380CC4-5D6E-409C-BE32-E72D297353CC}">
                  <c16:uniqueId val="{0000001C-EF41-4E2C-A16F-B0CB0944652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{8D071D56-BB71-45F5-917F-E82CFF214BDC}</c15:txfldGUID>
                      <c15:f>Diagramm!$K$52</c15:f>
                      <c15:dlblFieldTableCache>
                        <c:ptCount val="1"/>
                      </c15:dlblFieldTableCache>
                    </c15:dlblFTEntry>
                  </c15:dlblFieldTable>
                  <c15:showDataLabelsRange val="0"/>
                </c:ext>
                <c:ext xmlns:c16="http://schemas.microsoft.com/office/drawing/2014/chart" uri="{C3380CC4-5D6E-409C-BE32-E72D297353CC}">
                  <c16:uniqueId val="{0000001D-EF41-4E2C-A16F-B0CB0944652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{1B4F1042-6A79-4E95-A899-18EC213C0074}</c15:txfldGUID>
                      <c15:f>Diagramm!$K$53</c15:f>
                      <c15:dlblFieldTableCache>
                        <c:ptCount val="1"/>
                      </c15:dlblFieldTableCache>
                    </c15:dlblFTEntry>
                  </c15:dlblFieldTable>
                  <c15:showDataLabelsRange val="0"/>
                </c:ext>
                <c:ext xmlns:c16="http://schemas.microsoft.com/office/drawing/2014/chart" uri="{C3380CC4-5D6E-409C-BE32-E72D297353CC}">
                  <c16:uniqueId val="{0000001E-EF41-4E2C-A16F-B0CB0944652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{45714632-9969-441F-8676-091E254F15AB}</c15:txfldGUID>
                      <c15:f>Diagramm!$K$54</c15:f>
                      <c15:dlblFieldTableCache>
                        <c:ptCount val="1"/>
                      </c15:dlblFieldTableCache>
                    </c15:dlblFTEntry>
                  </c15:dlblFieldTable>
                  <c15:showDataLabelsRange val="0"/>
                </c:ext>
                <c:ext xmlns:c16="http://schemas.microsoft.com/office/drawing/2014/chart" uri="{C3380CC4-5D6E-409C-BE32-E72D297353CC}">
                  <c16:uniqueId val="{0000001F-EF41-4E2C-A16F-B0CB0944652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{ACCDFE61-9CB4-45A8-BDC2-22679747A95A}</c15:txfldGUID>
                      <c15:f>Diagramm!$K$55</c15:f>
                      <c15:dlblFieldTableCache>
                        <c:ptCount val="1"/>
                      </c15:dlblFieldTableCache>
                    </c15:dlblFTEntry>
                  </c15:dlblFieldTable>
                  <c15:showDataLabelsRange val="0"/>
                </c:ext>
                <c:ext xmlns:c16="http://schemas.microsoft.com/office/drawing/2014/chart" uri="{C3380CC4-5D6E-409C-BE32-E72D297353CC}">
                  <c16:uniqueId val="{00000020-EF41-4E2C-A16F-B0CB0944652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{90DAAA4B-57BA-4AD4-8D77-DD1096F6F45A}</c15:txfldGUID>
                      <c15:f>Diagramm!$K$56</c15:f>
                      <c15:dlblFieldTableCache>
                        <c:ptCount val="1"/>
                      </c15:dlblFieldTableCache>
                    </c15:dlblFTEntry>
                  </c15:dlblFieldTable>
                  <c15:showDataLabelsRange val="0"/>
                </c:ext>
                <c:ext xmlns:c16="http://schemas.microsoft.com/office/drawing/2014/chart" uri="{C3380CC4-5D6E-409C-BE32-E72D297353CC}">
                  <c16:uniqueId val="{00000021-EF41-4E2C-A16F-B0CB0944652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{FC97664B-1261-4B29-8D0D-FCAD1EAF6123}</c15:txfldGUID>
                      <c15:f>Diagramm!$K$57</c15:f>
                      <c15:dlblFieldTableCache>
                        <c:ptCount val="1"/>
                      </c15:dlblFieldTableCache>
                    </c15:dlblFTEntry>
                  </c15:dlblFieldTable>
                  <c15:showDataLabelsRange val="0"/>
                </c:ext>
                <c:ext xmlns:c16="http://schemas.microsoft.com/office/drawing/2014/chart" uri="{C3380CC4-5D6E-409C-BE32-E72D297353CC}">
                  <c16:uniqueId val="{00000022-EF41-4E2C-A16F-B0CB0944652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{2D47E653-7B50-4CF4-9027-82988FA1C606}</c15:txfldGUID>
                      <c15:f>Diagramm!$K$58</c15:f>
                      <c15:dlblFieldTableCache>
                        <c:ptCount val="1"/>
                      </c15:dlblFieldTableCache>
                    </c15:dlblFTEntry>
                  </c15:dlblFieldTable>
                  <c15:showDataLabelsRange val="0"/>
                </c:ext>
                <c:ext xmlns:c16="http://schemas.microsoft.com/office/drawing/2014/chart" uri="{C3380CC4-5D6E-409C-BE32-E72D297353CC}">
                  <c16:uniqueId val="{00000023-EF41-4E2C-A16F-B0CB0944652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{2183FEC0-D5B8-4596-AE39-30A968CF334C}</c15:txfldGUID>
                      <c15:f>Diagramm!$K$59</c15:f>
                      <c15:dlblFieldTableCache>
                        <c:ptCount val="1"/>
                      </c15:dlblFieldTableCache>
                    </c15:dlblFTEntry>
                  </c15:dlblFieldTable>
                  <c15:showDataLabelsRange val="0"/>
                </c:ext>
                <c:ext xmlns:c16="http://schemas.microsoft.com/office/drawing/2014/chart" uri="{C3380CC4-5D6E-409C-BE32-E72D297353CC}">
                  <c16:uniqueId val="{00000024-EF41-4E2C-A16F-B0CB0944652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{D83C8436-46F5-4256-88C8-0D88011F90BB}</c15:txfldGUID>
                      <c15:f>Diagramm!$K$60</c15:f>
                      <c15:dlblFieldTableCache>
                        <c:ptCount val="1"/>
                      </c15:dlblFieldTableCache>
                    </c15:dlblFTEntry>
                  </c15:dlblFieldTable>
                  <c15:showDataLabelsRange val="0"/>
                </c:ext>
                <c:ext xmlns:c16="http://schemas.microsoft.com/office/drawing/2014/chart" uri="{C3380CC4-5D6E-409C-BE32-E72D297353CC}">
                  <c16:uniqueId val="{00000025-EF41-4E2C-A16F-B0CB0944652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{97E6BE63-91DA-43BE-B4FD-50FB5461A1F4}</c15:txfldGUID>
                      <c15:f>Diagramm!$K$61</c15:f>
                      <c15:dlblFieldTableCache>
                        <c:ptCount val="1"/>
                      </c15:dlblFieldTableCache>
                    </c15:dlblFTEntry>
                  </c15:dlblFieldTable>
                  <c15:showDataLabelsRange val="0"/>
                </c:ext>
                <c:ext xmlns:c16="http://schemas.microsoft.com/office/drawing/2014/chart" uri="{C3380CC4-5D6E-409C-BE32-E72D297353CC}">
                  <c16:uniqueId val="{00000026-EF41-4E2C-A16F-B0CB0944652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{813A3564-C923-48CA-B160-4365AD2B6728}</c15:txfldGUID>
                      <c15:f>Diagramm!$K$62</c15:f>
                      <c15:dlblFieldTableCache>
                        <c:ptCount val="1"/>
                      </c15:dlblFieldTableCache>
                    </c15:dlblFTEntry>
                  </c15:dlblFieldTable>
                  <c15:showDataLabelsRange val="0"/>
                </c:ext>
                <c:ext xmlns:c16="http://schemas.microsoft.com/office/drawing/2014/chart" uri="{C3380CC4-5D6E-409C-BE32-E72D297353CC}">
                  <c16:uniqueId val="{00000027-EF41-4E2C-A16F-B0CB0944652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{782D8856-075D-4ED9-81A7-45C9C2FB7FD6}</c15:txfldGUID>
                      <c15:f>Diagramm!$K$63</c15:f>
                      <c15:dlblFieldTableCache>
                        <c:ptCount val="1"/>
                      </c15:dlblFieldTableCache>
                    </c15:dlblFTEntry>
                  </c15:dlblFieldTable>
                  <c15:showDataLabelsRange val="0"/>
                </c:ext>
                <c:ext xmlns:c16="http://schemas.microsoft.com/office/drawing/2014/chart" uri="{C3380CC4-5D6E-409C-BE32-E72D297353CC}">
                  <c16:uniqueId val="{00000028-EF41-4E2C-A16F-B0CB0944652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{859EB89D-96AB-42F5-B089-BD7EE68CDBCE}</c15:txfldGUID>
                      <c15:f>Diagramm!$K$64</c15:f>
                      <c15:dlblFieldTableCache>
                        <c:ptCount val="1"/>
                      </c15:dlblFieldTableCache>
                    </c15:dlblFTEntry>
                  </c15:dlblFieldTable>
                  <c15:showDataLabelsRange val="0"/>
                </c:ext>
                <c:ext xmlns:c16="http://schemas.microsoft.com/office/drawing/2014/chart" uri="{C3380CC4-5D6E-409C-BE32-E72D297353CC}">
                  <c16:uniqueId val="{00000029-EF41-4E2C-A16F-B0CB0944652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{1C3FA396-B24D-41AF-B2AA-2BC69392D976}</c15:txfldGUID>
                      <c15:f>Diagramm!$K$65</c15:f>
                      <c15:dlblFieldTableCache>
                        <c:ptCount val="1"/>
                      </c15:dlblFieldTableCache>
                    </c15:dlblFTEntry>
                  </c15:dlblFieldTable>
                  <c15:showDataLabelsRange val="0"/>
                </c:ext>
                <c:ext xmlns:c16="http://schemas.microsoft.com/office/drawing/2014/chart" uri="{C3380CC4-5D6E-409C-BE32-E72D297353CC}">
                  <c16:uniqueId val="{0000002A-EF41-4E2C-A16F-B0CB0944652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{455CF3B2-116D-4C56-AD62-76215F092E17}</c15:txfldGUID>
                      <c15:f>Diagramm!$K$66</c15:f>
                      <c15:dlblFieldTableCache>
                        <c:ptCount val="1"/>
                      </c15:dlblFieldTableCache>
                    </c15:dlblFTEntry>
                  </c15:dlblFieldTable>
                  <c15:showDataLabelsRange val="0"/>
                </c:ext>
                <c:ext xmlns:c16="http://schemas.microsoft.com/office/drawing/2014/chart" uri="{C3380CC4-5D6E-409C-BE32-E72D297353CC}">
                  <c16:uniqueId val="{0000002B-EF41-4E2C-A16F-B0CB0944652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{E271A644-A4DF-48C1-A393-48DE3F9DCBD8}</c15:txfldGUID>
                      <c15:f>Diagramm!$K$67</c15:f>
                      <c15:dlblFieldTableCache>
                        <c:ptCount val="1"/>
                      </c15:dlblFieldTableCache>
                    </c15:dlblFTEntry>
                  </c15:dlblFieldTable>
                  <c15:showDataLabelsRange val="0"/>
                </c:ext>
                <c:ext xmlns:c16="http://schemas.microsoft.com/office/drawing/2014/chart" uri="{C3380CC4-5D6E-409C-BE32-E72D297353CC}">
                  <c16:uniqueId val="{0000002C-EF41-4E2C-A16F-B0CB0944652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F41-4E2C-A16F-B0CB0944652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{39E9399C-A4BC-4A07-81BC-AED11EBD2EBC}</c15:txfldGUID>
                      <c15:f>Diagramm!$J$46</c15:f>
                      <c15:dlblFieldTableCache>
                        <c:ptCount val="1"/>
                      </c15:dlblFieldTableCache>
                    </c15:dlblFTEntry>
                  </c15:dlblFieldTable>
                  <c15:showDataLabelsRange val="0"/>
                </c:ext>
                <c:ext xmlns:c16="http://schemas.microsoft.com/office/drawing/2014/chart" uri="{C3380CC4-5D6E-409C-BE32-E72D297353CC}">
                  <c16:uniqueId val="{0000002E-EF41-4E2C-A16F-B0CB0944652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{749CF805-05A3-42DC-B272-695941FA9866}</c15:txfldGUID>
                      <c15:f>Diagramm!$J$47</c15:f>
                      <c15:dlblFieldTableCache>
                        <c:ptCount val="1"/>
                      </c15:dlblFieldTableCache>
                    </c15:dlblFTEntry>
                  </c15:dlblFieldTable>
                  <c15:showDataLabelsRange val="0"/>
                </c:ext>
                <c:ext xmlns:c16="http://schemas.microsoft.com/office/drawing/2014/chart" uri="{C3380CC4-5D6E-409C-BE32-E72D297353CC}">
                  <c16:uniqueId val="{0000002F-EF41-4E2C-A16F-B0CB0944652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{3694981E-BCF5-45C7-A071-031A57587D9A}</c15:txfldGUID>
                      <c15:f>Diagramm!$J$48</c15:f>
                      <c15:dlblFieldTableCache>
                        <c:ptCount val="1"/>
                      </c15:dlblFieldTableCache>
                    </c15:dlblFTEntry>
                  </c15:dlblFieldTable>
                  <c15:showDataLabelsRange val="0"/>
                </c:ext>
                <c:ext xmlns:c16="http://schemas.microsoft.com/office/drawing/2014/chart" uri="{C3380CC4-5D6E-409C-BE32-E72D297353CC}">
                  <c16:uniqueId val="{00000030-EF41-4E2C-A16F-B0CB0944652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{6658B425-C2F1-4BA5-89F3-9E1DCA4C088E}</c15:txfldGUID>
                      <c15:f>Diagramm!$J$49</c15:f>
                      <c15:dlblFieldTableCache>
                        <c:ptCount val="1"/>
                      </c15:dlblFieldTableCache>
                    </c15:dlblFTEntry>
                  </c15:dlblFieldTable>
                  <c15:showDataLabelsRange val="0"/>
                </c:ext>
                <c:ext xmlns:c16="http://schemas.microsoft.com/office/drawing/2014/chart" uri="{C3380CC4-5D6E-409C-BE32-E72D297353CC}">
                  <c16:uniqueId val="{00000031-EF41-4E2C-A16F-B0CB0944652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{17301D82-120C-45F2-82D7-EBEE3AE07822}</c15:txfldGUID>
                      <c15:f>Diagramm!$J$50</c15:f>
                      <c15:dlblFieldTableCache>
                        <c:ptCount val="1"/>
                      </c15:dlblFieldTableCache>
                    </c15:dlblFTEntry>
                  </c15:dlblFieldTable>
                  <c15:showDataLabelsRange val="0"/>
                </c:ext>
                <c:ext xmlns:c16="http://schemas.microsoft.com/office/drawing/2014/chart" uri="{C3380CC4-5D6E-409C-BE32-E72D297353CC}">
                  <c16:uniqueId val="{00000032-EF41-4E2C-A16F-B0CB0944652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{C9E8DD45-DCED-4BC5-968B-E648E639803A}</c15:txfldGUID>
                      <c15:f>Diagramm!$J$51</c15:f>
                      <c15:dlblFieldTableCache>
                        <c:ptCount val="1"/>
                      </c15:dlblFieldTableCache>
                    </c15:dlblFTEntry>
                  </c15:dlblFieldTable>
                  <c15:showDataLabelsRange val="0"/>
                </c:ext>
                <c:ext xmlns:c16="http://schemas.microsoft.com/office/drawing/2014/chart" uri="{C3380CC4-5D6E-409C-BE32-E72D297353CC}">
                  <c16:uniqueId val="{00000033-EF41-4E2C-A16F-B0CB0944652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{65EEBA84-DCEE-491E-8721-BB8FAFB9C564}</c15:txfldGUID>
                      <c15:f>Diagramm!$J$52</c15:f>
                      <c15:dlblFieldTableCache>
                        <c:ptCount val="1"/>
                      </c15:dlblFieldTableCache>
                    </c15:dlblFTEntry>
                  </c15:dlblFieldTable>
                  <c15:showDataLabelsRange val="0"/>
                </c:ext>
                <c:ext xmlns:c16="http://schemas.microsoft.com/office/drawing/2014/chart" uri="{C3380CC4-5D6E-409C-BE32-E72D297353CC}">
                  <c16:uniqueId val="{00000034-EF41-4E2C-A16F-B0CB0944652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{8E5B065B-805B-46CF-96FD-DBD47D72563D}</c15:txfldGUID>
                      <c15:f>Diagramm!$J$53</c15:f>
                      <c15:dlblFieldTableCache>
                        <c:ptCount val="1"/>
                      </c15:dlblFieldTableCache>
                    </c15:dlblFTEntry>
                  </c15:dlblFieldTable>
                  <c15:showDataLabelsRange val="0"/>
                </c:ext>
                <c:ext xmlns:c16="http://schemas.microsoft.com/office/drawing/2014/chart" uri="{C3380CC4-5D6E-409C-BE32-E72D297353CC}">
                  <c16:uniqueId val="{00000035-EF41-4E2C-A16F-B0CB0944652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{FFD08C99-BC2E-4EA6-932B-0EFA97030F3A}</c15:txfldGUID>
                      <c15:f>Diagramm!$J$54</c15:f>
                      <c15:dlblFieldTableCache>
                        <c:ptCount val="1"/>
                      </c15:dlblFieldTableCache>
                    </c15:dlblFTEntry>
                  </c15:dlblFieldTable>
                  <c15:showDataLabelsRange val="0"/>
                </c:ext>
                <c:ext xmlns:c16="http://schemas.microsoft.com/office/drawing/2014/chart" uri="{C3380CC4-5D6E-409C-BE32-E72D297353CC}">
                  <c16:uniqueId val="{00000036-EF41-4E2C-A16F-B0CB0944652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{DCE83CEB-0E74-409B-BCDB-5777825F56CF}</c15:txfldGUID>
                      <c15:f>Diagramm!$J$55</c15:f>
                      <c15:dlblFieldTableCache>
                        <c:ptCount val="1"/>
                      </c15:dlblFieldTableCache>
                    </c15:dlblFTEntry>
                  </c15:dlblFieldTable>
                  <c15:showDataLabelsRange val="0"/>
                </c:ext>
                <c:ext xmlns:c16="http://schemas.microsoft.com/office/drawing/2014/chart" uri="{C3380CC4-5D6E-409C-BE32-E72D297353CC}">
                  <c16:uniqueId val="{00000037-EF41-4E2C-A16F-B0CB0944652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{2850835A-4A07-4B32-BC1B-73161570ED76}</c15:txfldGUID>
                      <c15:f>Diagramm!$J$56</c15:f>
                      <c15:dlblFieldTableCache>
                        <c:ptCount val="1"/>
                      </c15:dlblFieldTableCache>
                    </c15:dlblFTEntry>
                  </c15:dlblFieldTable>
                  <c15:showDataLabelsRange val="0"/>
                </c:ext>
                <c:ext xmlns:c16="http://schemas.microsoft.com/office/drawing/2014/chart" uri="{C3380CC4-5D6E-409C-BE32-E72D297353CC}">
                  <c16:uniqueId val="{00000038-EF41-4E2C-A16F-B0CB0944652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{8DCDC6B3-DBD6-4D43-B29A-E05B6519BE41}</c15:txfldGUID>
                      <c15:f>Diagramm!$J$57</c15:f>
                      <c15:dlblFieldTableCache>
                        <c:ptCount val="1"/>
                      </c15:dlblFieldTableCache>
                    </c15:dlblFTEntry>
                  </c15:dlblFieldTable>
                  <c15:showDataLabelsRange val="0"/>
                </c:ext>
                <c:ext xmlns:c16="http://schemas.microsoft.com/office/drawing/2014/chart" uri="{C3380CC4-5D6E-409C-BE32-E72D297353CC}">
                  <c16:uniqueId val="{00000039-EF41-4E2C-A16F-B0CB0944652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{45313376-2106-4330-B673-C21EB81A580E}</c15:txfldGUID>
                      <c15:f>Diagramm!$J$58</c15:f>
                      <c15:dlblFieldTableCache>
                        <c:ptCount val="1"/>
                      </c15:dlblFieldTableCache>
                    </c15:dlblFTEntry>
                  </c15:dlblFieldTable>
                  <c15:showDataLabelsRange val="0"/>
                </c:ext>
                <c:ext xmlns:c16="http://schemas.microsoft.com/office/drawing/2014/chart" uri="{C3380CC4-5D6E-409C-BE32-E72D297353CC}">
                  <c16:uniqueId val="{0000003A-EF41-4E2C-A16F-B0CB0944652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{4C6ABFC8-4AFA-4D82-B811-48FD7C2AF563}</c15:txfldGUID>
                      <c15:f>Diagramm!$J$59</c15:f>
                      <c15:dlblFieldTableCache>
                        <c:ptCount val="1"/>
                      </c15:dlblFieldTableCache>
                    </c15:dlblFTEntry>
                  </c15:dlblFieldTable>
                  <c15:showDataLabelsRange val="0"/>
                </c:ext>
                <c:ext xmlns:c16="http://schemas.microsoft.com/office/drawing/2014/chart" uri="{C3380CC4-5D6E-409C-BE32-E72D297353CC}">
                  <c16:uniqueId val="{0000003B-EF41-4E2C-A16F-B0CB0944652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{E4AD3DB7-29FD-4056-8EBD-3E60C28AE5EB}</c15:txfldGUID>
                      <c15:f>Diagramm!$J$60</c15:f>
                      <c15:dlblFieldTableCache>
                        <c:ptCount val="1"/>
                      </c15:dlblFieldTableCache>
                    </c15:dlblFTEntry>
                  </c15:dlblFieldTable>
                  <c15:showDataLabelsRange val="0"/>
                </c:ext>
                <c:ext xmlns:c16="http://schemas.microsoft.com/office/drawing/2014/chart" uri="{C3380CC4-5D6E-409C-BE32-E72D297353CC}">
                  <c16:uniqueId val="{0000003C-EF41-4E2C-A16F-B0CB0944652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{24D91F4B-354B-4E24-B79C-FD40F723D404}</c15:txfldGUID>
                      <c15:f>Diagramm!$J$61</c15:f>
                      <c15:dlblFieldTableCache>
                        <c:ptCount val="1"/>
                      </c15:dlblFieldTableCache>
                    </c15:dlblFTEntry>
                  </c15:dlblFieldTable>
                  <c15:showDataLabelsRange val="0"/>
                </c:ext>
                <c:ext xmlns:c16="http://schemas.microsoft.com/office/drawing/2014/chart" uri="{C3380CC4-5D6E-409C-BE32-E72D297353CC}">
                  <c16:uniqueId val="{0000003D-EF41-4E2C-A16F-B0CB0944652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{047166A8-F930-4B2A-93A5-548182181A7F}</c15:txfldGUID>
                      <c15:f>Diagramm!$J$62</c15:f>
                      <c15:dlblFieldTableCache>
                        <c:ptCount val="1"/>
                      </c15:dlblFieldTableCache>
                    </c15:dlblFTEntry>
                  </c15:dlblFieldTable>
                  <c15:showDataLabelsRange val="0"/>
                </c:ext>
                <c:ext xmlns:c16="http://schemas.microsoft.com/office/drawing/2014/chart" uri="{C3380CC4-5D6E-409C-BE32-E72D297353CC}">
                  <c16:uniqueId val="{0000003E-EF41-4E2C-A16F-B0CB0944652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{EE025142-1900-478C-9F7A-6DBB10E26D8C}</c15:txfldGUID>
                      <c15:f>Diagramm!$J$63</c15:f>
                      <c15:dlblFieldTableCache>
                        <c:ptCount val="1"/>
                      </c15:dlblFieldTableCache>
                    </c15:dlblFTEntry>
                  </c15:dlblFieldTable>
                  <c15:showDataLabelsRange val="0"/>
                </c:ext>
                <c:ext xmlns:c16="http://schemas.microsoft.com/office/drawing/2014/chart" uri="{C3380CC4-5D6E-409C-BE32-E72D297353CC}">
                  <c16:uniqueId val="{0000003F-EF41-4E2C-A16F-B0CB0944652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{90CCBBDA-59E2-4AFC-B5E5-D05B6CAF9034}</c15:txfldGUID>
                      <c15:f>Diagramm!$J$64</c15:f>
                      <c15:dlblFieldTableCache>
                        <c:ptCount val="1"/>
                      </c15:dlblFieldTableCache>
                    </c15:dlblFTEntry>
                  </c15:dlblFieldTable>
                  <c15:showDataLabelsRange val="0"/>
                </c:ext>
                <c:ext xmlns:c16="http://schemas.microsoft.com/office/drawing/2014/chart" uri="{C3380CC4-5D6E-409C-BE32-E72D297353CC}">
                  <c16:uniqueId val="{00000040-EF41-4E2C-A16F-B0CB0944652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{D98C0FD9-C186-4BE0-ABE7-464A7548C8A8}</c15:txfldGUID>
                      <c15:f>Diagramm!$J$65</c15:f>
                      <c15:dlblFieldTableCache>
                        <c:ptCount val="1"/>
                      </c15:dlblFieldTableCache>
                    </c15:dlblFTEntry>
                  </c15:dlblFieldTable>
                  <c15:showDataLabelsRange val="0"/>
                </c:ext>
                <c:ext xmlns:c16="http://schemas.microsoft.com/office/drawing/2014/chart" uri="{C3380CC4-5D6E-409C-BE32-E72D297353CC}">
                  <c16:uniqueId val="{00000041-EF41-4E2C-A16F-B0CB0944652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{EF128E41-515B-4EBD-B807-EB386AF2E37C}</c15:txfldGUID>
                      <c15:f>Diagramm!$J$66</c15:f>
                      <c15:dlblFieldTableCache>
                        <c:ptCount val="1"/>
                      </c15:dlblFieldTableCache>
                    </c15:dlblFTEntry>
                  </c15:dlblFieldTable>
                  <c15:showDataLabelsRange val="0"/>
                </c:ext>
                <c:ext xmlns:c16="http://schemas.microsoft.com/office/drawing/2014/chart" uri="{C3380CC4-5D6E-409C-BE32-E72D297353CC}">
                  <c16:uniqueId val="{00000042-EF41-4E2C-A16F-B0CB0944652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{87BED743-B5A8-4D76-B869-7440E4D1D152}</c15:txfldGUID>
                      <c15:f>Diagramm!$J$67</c15:f>
                      <c15:dlblFieldTableCache>
                        <c:ptCount val="1"/>
                      </c15:dlblFieldTableCache>
                    </c15:dlblFTEntry>
                  </c15:dlblFieldTable>
                  <c15:showDataLabelsRange val="0"/>
                </c:ext>
                <c:ext xmlns:c16="http://schemas.microsoft.com/office/drawing/2014/chart" uri="{C3380CC4-5D6E-409C-BE32-E72D297353CC}">
                  <c16:uniqueId val="{00000043-EF41-4E2C-A16F-B0CB0944652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F41-4E2C-A16F-B0CB0944652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2FE-497C-A3A6-5F34D04B7EC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FE-497C-A3A6-5F34D04B7EC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2FE-497C-A3A6-5F34D04B7EC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FE-497C-A3A6-5F34D04B7EC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2FE-497C-A3A6-5F34D04B7EC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2FE-497C-A3A6-5F34D04B7EC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2FE-497C-A3A6-5F34D04B7EC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2FE-497C-A3A6-5F34D04B7EC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2FE-497C-A3A6-5F34D04B7EC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2FE-497C-A3A6-5F34D04B7EC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2FE-497C-A3A6-5F34D04B7EC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2FE-497C-A3A6-5F34D04B7EC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2FE-497C-A3A6-5F34D04B7EC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2FE-497C-A3A6-5F34D04B7EC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2FE-497C-A3A6-5F34D04B7EC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2FE-497C-A3A6-5F34D04B7EC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2FE-497C-A3A6-5F34D04B7EC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2FE-497C-A3A6-5F34D04B7EC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2FE-497C-A3A6-5F34D04B7EC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2FE-497C-A3A6-5F34D04B7EC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2FE-497C-A3A6-5F34D04B7EC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2FE-497C-A3A6-5F34D04B7EC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2FE-497C-A3A6-5F34D04B7EC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2FE-497C-A3A6-5F34D04B7EC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2FE-497C-A3A6-5F34D04B7EC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2FE-497C-A3A6-5F34D04B7EC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2FE-497C-A3A6-5F34D04B7EC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2FE-497C-A3A6-5F34D04B7EC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2FE-497C-A3A6-5F34D04B7EC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2FE-497C-A3A6-5F34D04B7EC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2FE-497C-A3A6-5F34D04B7EC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2FE-497C-A3A6-5F34D04B7EC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2FE-497C-A3A6-5F34D04B7EC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2FE-497C-A3A6-5F34D04B7EC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2FE-497C-A3A6-5F34D04B7EC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2FE-497C-A3A6-5F34D04B7EC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2FE-497C-A3A6-5F34D04B7EC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2FE-497C-A3A6-5F34D04B7EC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2FE-497C-A3A6-5F34D04B7EC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2FE-497C-A3A6-5F34D04B7EC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2FE-497C-A3A6-5F34D04B7EC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2FE-497C-A3A6-5F34D04B7EC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2FE-497C-A3A6-5F34D04B7EC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2FE-497C-A3A6-5F34D04B7EC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2FE-497C-A3A6-5F34D04B7EC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2FE-497C-A3A6-5F34D04B7EC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2FE-497C-A3A6-5F34D04B7EC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2FE-497C-A3A6-5F34D04B7EC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2FE-497C-A3A6-5F34D04B7EC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2FE-497C-A3A6-5F34D04B7EC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2FE-497C-A3A6-5F34D04B7EC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2FE-497C-A3A6-5F34D04B7EC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2FE-497C-A3A6-5F34D04B7EC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2FE-497C-A3A6-5F34D04B7EC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2FE-497C-A3A6-5F34D04B7EC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2FE-497C-A3A6-5F34D04B7EC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2FE-497C-A3A6-5F34D04B7EC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2FE-497C-A3A6-5F34D04B7EC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2FE-497C-A3A6-5F34D04B7EC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2FE-497C-A3A6-5F34D04B7EC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2FE-497C-A3A6-5F34D04B7EC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2FE-497C-A3A6-5F34D04B7EC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2FE-497C-A3A6-5F34D04B7EC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2FE-497C-A3A6-5F34D04B7EC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2FE-497C-A3A6-5F34D04B7EC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2FE-497C-A3A6-5F34D04B7EC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2FE-497C-A3A6-5F34D04B7EC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2FE-497C-A3A6-5F34D04B7EC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2FE-497C-A3A6-5F34D04B7EC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100.60600801261191</c:v>
                </c:pt>
                <c:pt idx="2">
                  <c:v>101.57359598501611</c:v>
                </c:pt>
                <c:pt idx="3">
                  <c:v>101.27131513862975</c:v>
                </c:pt>
                <c:pt idx="4">
                  <c:v>103.3612473062293</c:v>
                </c:pt>
                <c:pt idx="5">
                  <c:v>103.87035188961687</c:v>
                </c:pt>
                <c:pt idx="6">
                  <c:v>105.4670889920597</c:v>
                </c:pt>
                <c:pt idx="7">
                  <c:v>104.86686625880448</c:v>
                </c:pt>
                <c:pt idx="8">
                  <c:v>104.56458541241811</c:v>
                </c:pt>
                <c:pt idx="9">
                  <c:v>104.70777107649585</c:v>
                </c:pt>
                <c:pt idx="10">
                  <c:v>106.42889168510725</c:v>
                </c:pt>
                <c:pt idx="11">
                  <c:v>105.63196945372499</c:v>
                </c:pt>
                <c:pt idx="12">
                  <c:v>105.6131672958158</c:v>
                </c:pt>
                <c:pt idx="13">
                  <c:v>106.19314155132267</c:v>
                </c:pt>
                <c:pt idx="14">
                  <c:v>108.01695086851507</c:v>
                </c:pt>
                <c:pt idx="15">
                  <c:v>107.34007318378387</c:v>
                </c:pt>
                <c:pt idx="16">
                  <c:v>107.33718054410552</c:v>
                </c:pt>
                <c:pt idx="17">
                  <c:v>108.00538030980171</c:v>
                </c:pt>
                <c:pt idx="18">
                  <c:v>109.41264951331337</c:v>
                </c:pt>
                <c:pt idx="19">
                  <c:v>108.78639302295309</c:v>
                </c:pt>
                <c:pt idx="20">
                  <c:v>108.57523032643439</c:v>
                </c:pt>
                <c:pt idx="21">
                  <c:v>108.29609059747472</c:v>
                </c:pt>
                <c:pt idx="22">
                  <c:v>110.5870612227188</c:v>
                </c:pt>
                <c:pt idx="23">
                  <c:v>110.03890600367366</c:v>
                </c:pt>
                <c:pt idx="24">
                  <c:v>109.59777845272704</c:v>
                </c:pt>
              </c:numCache>
            </c:numRef>
          </c:val>
          <c:smooth val="0"/>
          <c:extLst>
            <c:ext xmlns:c16="http://schemas.microsoft.com/office/drawing/2014/chart" uri="{C3380CC4-5D6E-409C-BE32-E72D297353CC}">
              <c16:uniqueId val="{00000000-1E10-485E-B934-A89E3566E27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99.222454010999428</c:v>
                </c:pt>
                <c:pt idx="2">
                  <c:v>100.75858145268349</c:v>
                </c:pt>
                <c:pt idx="3">
                  <c:v>99.487957519438652</c:v>
                </c:pt>
                <c:pt idx="4">
                  <c:v>98.084581831974205</c:v>
                </c:pt>
                <c:pt idx="5">
                  <c:v>101.21373032429358</c:v>
                </c:pt>
                <c:pt idx="6">
                  <c:v>104.76009861558886</c:v>
                </c:pt>
                <c:pt idx="7">
                  <c:v>104.30494974397877</c:v>
                </c:pt>
                <c:pt idx="8">
                  <c:v>104.70320500663759</c:v>
                </c:pt>
                <c:pt idx="9">
                  <c:v>105.32903470510146</c:v>
                </c:pt>
                <c:pt idx="10">
                  <c:v>110.07016878437321</c:v>
                </c:pt>
                <c:pt idx="11">
                  <c:v>109.27365825905557</c:v>
                </c:pt>
                <c:pt idx="12">
                  <c:v>109.02711928693343</c:v>
                </c:pt>
                <c:pt idx="13">
                  <c:v>110.77185662810545</c:v>
                </c:pt>
                <c:pt idx="14">
                  <c:v>114.28029584676655</c:v>
                </c:pt>
                <c:pt idx="15">
                  <c:v>113.42689171249762</c:v>
                </c:pt>
                <c:pt idx="16">
                  <c:v>113.54067893040013</c:v>
                </c:pt>
                <c:pt idx="17">
                  <c:v>115.55091978001137</c:v>
                </c:pt>
                <c:pt idx="18">
                  <c:v>118.52835198179406</c:v>
                </c:pt>
                <c:pt idx="19">
                  <c:v>118.49042290915988</c:v>
                </c:pt>
                <c:pt idx="20">
                  <c:v>119.7610468424047</c:v>
                </c:pt>
                <c:pt idx="21">
                  <c:v>122.43504646311398</c:v>
                </c:pt>
                <c:pt idx="22">
                  <c:v>128.12440735824009</c:v>
                </c:pt>
                <c:pt idx="23">
                  <c:v>127.34686136923952</c:v>
                </c:pt>
                <c:pt idx="24">
                  <c:v>123.02294708894368</c:v>
                </c:pt>
              </c:numCache>
            </c:numRef>
          </c:val>
          <c:smooth val="0"/>
          <c:extLst>
            <c:ext xmlns:c16="http://schemas.microsoft.com/office/drawing/2014/chart" uri="{C3380CC4-5D6E-409C-BE32-E72D297353CC}">
              <c16:uniqueId val="{00000001-1E10-485E-B934-A89E3566E27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96.067760233021616</c:v>
                </c:pt>
                <c:pt idx="2">
                  <c:v>93.913843323624107</c:v>
                </c:pt>
                <c:pt idx="3">
                  <c:v>92.281158975931319</c:v>
                </c:pt>
                <c:pt idx="4">
                  <c:v>89.621339874290967</c:v>
                </c:pt>
                <c:pt idx="5">
                  <c:v>90.449179825233784</c:v>
                </c:pt>
                <c:pt idx="6">
                  <c:v>90.065920588686183</c:v>
                </c:pt>
                <c:pt idx="7">
                  <c:v>90.817108692319479</c:v>
                </c:pt>
                <c:pt idx="8">
                  <c:v>90.495170933619491</c:v>
                </c:pt>
                <c:pt idx="9">
                  <c:v>91.54530124175993</c:v>
                </c:pt>
                <c:pt idx="10">
                  <c:v>91.56829679595279</c:v>
                </c:pt>
                <c:pt idx="11">
                  <c:v>90.955082017476613</c:v>
                </c:pt>
                <c:pt idx="12">
                  <c:v>89.330062854514793</c:v>
                </c:pt>
                <c:pt idx="13">
                  <c:v>91.338341254024229</c:v>
                </c:pt>
                <c:pt idx="14">
                  <c:v>89.514027288057633</c:v>
                </c:pt>
                <c:pt idx="15">
                  <c:v>88.939138433236238</c:v>
                </c:pt>
                <c:pt idx="16">
                  <c:v>87.705043691552959</c:v>
                </c:pt>
                <c:pt idx="17">
                  <c:v>89.514027288057633</c:v>
                </c:pt>
                <c:pt idx="18">
                  <c:v>88.525218457764836</c:v>
                </c:pt>
                <c:pt idx="19">
                  <c:v>88.555879196688636</c:v>
                </c:pt>
                <c:pt idx="20">
                  <c:v>87.980990341867241</c:v>
                </c:pt>
                <c:pt idx="21">
                  <c:v>90.257550206959991</c:v>
                </c:pt>
                <c:pt idx="22">
                  <c:v>87.114824467269656</c:v>
                </c:pt>
                <c:pt idx="23">
                  <c:v>86.631917829219688</c:v>
                </c:pt>
                <c:pt idx="24">
                  <c:v>83.389544688026987</c:v>
                </c:pt>
              </c:numCache>
            </c:numRef>
          </c:val>
          <c:smooth val="0"/>
          <c:extLst>
            <c:ext xmlns:c16="http://schemas.microsoft.com/office/drawing/2014/chart" uri="{C3380CC4-5D6E-409C-BE32-E72D297353CC}">
              <c16:uniqueId val="{00000002-1E10-485E-B934-A89E3566E27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E10-485E-B934-A89E3566E276}"/>
                </c:ext>
              </c:extLst>
            </c:dLbl>
            <c:dLbl>
              <c:idx val="1"/>
              <c:delete val="1"/>
              <c:extLst>
                <c:ext xmlns:c15="http://schemas.microsoft.com/office/drawing/2012/chart" uri="{CE6537A1-D6FC-4f65-9D91-7224C49458BB}"/>
                <c:ext xmlns:c16="http://schemas.microsoft.com/office/drawing/2014/chart" uri="{C3380CC4-5D6E-409C-BE32-E72D297353CC}">
                  <c16:uniqueId val="{00000004-1E10-485E-B934-A89E3566E276}"/>
                </c:ext>
              </c:extLst>
            </c:dLbl>
            <c:dLbl>
              <c:idx val="2"/>
              <c:delete val="1"/>
              <c:extLst>
                <c:ext xmlns:c15="http://schemas.microsoft.com/office/drawing/2012/chart" uri="{CE6537A1-D6FC-4f65-9D91-7224C49458BB}"/>
                <c:ext xmlns:c16="http://schemas.microsoft.com/office/drawing/2014/chart" uri="{C3380CC4-5D6E-409C-BE32-E72D297353CC}">
                  <c16:uniqueId val="{00000005-1E10-485E-B934-A89E3566E276}"/>
                </c:ext>
              </c:extLst>
            </c:dLbl>
            <c:dLbl>
              <c:idx val="3"/>
              <c:delete val="1"/>
              <c:extLst>
                <c:ext xmlns:c15="http://schemas.microsoft.com/office/drawing/2012/chart" uri="{CE6537A1-D6FC-4f65-9D91-7224C49458BB}"/>
                <c:ext xmlns:c16="http://schemas.microsoft.com/office/drawing/2014/chart" uri="{C3380CC4-5D6E-409C-BE32-E72D297353CC}">
                  <c16:uniqueId val="{00000006-1E10-485E-B934-A89E3566E276}"/>
                </c:ext>
              </c:extLst>
            </c:dLbl>
            <c:dLbl>
              <c:idx val="4"/>
              <c:delete val="1"/>
              <c:extLst>
                <c:ext xmlns:c15="http://schemas.microsoft.com/office/drawing/2012/chart" uri="{CE6537A1-D6FC-4f65-9D91-7224C49458BB}"/>
                <c:ext xmlns:c16="http://schemas.microsoft.com/office/drawing/2014/chart" uri="{C3380CC4-5D6E-409C-BE32-E72D297353CC}">
                  <c16:uniqueId val="{00000007-1E10-485E-B934-A89E3566E276}"/>
                </c:ext>
              </c:extLst>
            </c:dLbl>
            <c:dLbl>
              <c:idx val="5"/>
              <c:delete val="1"/>
              <c:extLst>
                <c:ext xmlns:c15="http://schemas.microsoft.com/office/drawing/2012/chart" uri="{CE6537A1-D6FC-4f65-9D91-7224C49458BB}"/>
                <c:ext xmlns:c16="http://schemas.microsoft.com/office/drawing/2014/chart" uri="{C3380CC4-5D6E-409C-BE32-E72D297353CC}">
                  <c16:uniqueId val="{00000008-1E10-485E-B934-A89E3566E276}"/>
                </c:ext>
              </c:extLst>
            </c:dLbl>
            <c:dLbl>
              <c:idx val="6"/>
              <c:delete val="1"/>
              <c:extLst>
                <c:ext xmlns:c15="http://schemas.microsoft.com/office/drawing/2012/chart" uri="{CE6537A1-D6FC-4f65-9D91-7224C49458BB}"/>
                <c:ext xmlns:c16="http://schemas.microsoft.com/office/drawing/2014/chart" uri="{C3380CC4-5D6E-409C-BE32-E72D297353CC}">
                  <c16:uniqueId val="{00000009-1E10-485E-B934-A89E3566E276}"/>
                </c:ext>
              </c:extLst>
            </c:dLbl>
            <c:dLbl>
              <c:idx val="7"/>
              <c:delete val="1"/>
              <c:extLst>
                <c:ext xmlns:c15="http://schemas.microsoft.com/office/drawing/2012/chart" uri="{CE6537A1-D6FC-4f65-9D91-7224C49458BB}"/>
                <c:ext xmlns:c16="http://schemas.microsoft.com/office/drawing/2014/chart" uri="{C3380CC4-5D6E-409C-BE32-E72D297353CC}">
                  <c16:uniqueId val="{0000000A-1E10-485E-B934-A89E3566E276}"/>
                </c:ext>
              </c:extLst>
            </c:dLbl>
            <c:dLbl>
              <c:idx val="8"/>
              <c:delete val="1"/>
              <c:extLst>
                <c:ext xmlns:c15="http://schemas.microsoft.com/office/drawing/2012/chart" uri="{CE6537A1-D6FC-4f65-9D91-7224C49458BB}"/>
                <c:ext xmlns:c16="http://schemas.microsoft.com/office/drawing/2014/chart" uri="{C3380CC4-5D6E-409C-BE32-E72D297353CC}">
                  <c16:uniqueId val="{0000000B-1E10-485E-B934-A89E3566E276}"/>
                </c:ext>
              </c:extLst>
            </c:dLbl>
            <c:dLbl>
              <c:idx val="9"/>
              <c:delete val="1"/>
              <c:extLst>
                <c:ext xmlns:c15="http://schemas.microsoft.com/office/drawing/2012/chart" uri="{CE6537A1-D6FC-4f65-9D91-7224C49458BB}"/>
                <c:ext xmlns:c16="http://schemas.microsoft.com/office/drawing/2014/chart" uri="{C3380CC4-5D6E-409C-BE32-E72D297353CC}">
                  <c16:uniqueId val="{0000000C-1E10-485E-B934-A89E3566E276}"/>
                </c:ext>
              </c:extLst>
            </c:dLbl>
            <c:dLbl>
              <c:idx val="10"/>
              <c:delete val="1"/>
              <c:extLst>
                <c:ext xmlns:c15="http://schemas.microsoft.com/office/drawing/2012/chart" uri="{CE6537A1-D6FC-4f65-9D91-7224C49458BB}"/>
                <c:ext xmlns:c16="http://schemas.microsoft.com/office/drawing/2014/chart" uri="{C3380CC4-5D6E-409C-BE32-E72D297353CC}">
                  <c16:uniqueId val="{0000000D-1E10-485E-B934-A89E3566E276}"/>
                </c:ext>
              </c:extLst>
            </c:dLbl>
            <c:dLbl>
              <c:idx val="11"/>
              <c:delete val="1"/>
              <c:extLst>
                <c:ext xmlns:c15="http://schemas.microsoft.com/office/drawing/2012/chart" uri="{CE6537A1-D6FC-4f65-9D91-7224C49458BB}"/>
                <c:ext xmlns:c16="http://schemas.microsoft.com/office/drawing/2014/chart" uri="{C3380CC4-5D6E-409C-BE32-E72D297353CC}">
                  <c16:uniqueId val="{0000000E-1E10-485E-B934-A89E3566E276}"/>
                </c:ext>
              </c:extLst>
            </c:dLbl>
            <c:dLbl>
              <c:idx val="12"/>
              <c:delete val="1"/>
              <c:extLst>
                <c:ext xmlns:c15="http://schemas.microsoft.com/office/drawing/2012/chart" uri="{CE6537A1-D6FC-4f65-9D91-7224C49458BB}"/>
                <c:ext xmlns:c16="http://schemas.microsoft.com/office/drawing/2014/chart" uri="{C3380CC4-5D6E-409C-BE32-E72D297353CC}">
                  <c16:uniqueId val="{0000000F-1E10-485E-B934-A89E3566E27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E10-485E-B934-A89E3566E276}"/>
                </c:ext>
              </c:extLst>
            </c:dLbl>
            <c:dLbl>
              <c:idx val="14"/>
              <c:delete val="1"/>
              <c:extLst>
                <c:ext xmlns:c15="http://schemas.microsoft.com/office/drawing/2012/chart" uri="{CE6537A1-D6FC-4f65-9D91-7224C49458BB}"/>
                <c:ext xmlns:c16="http://schemas.microsoft.com/office/drawing/2014/chart" uri="{C3380CC4-5D6E-409C-BE32-E72D297353CC}">
                  <c16:uniqueId val="{00000011-1E10-485E-B934-A89E3566E276}"/>
                </c:ext>
              </c:extLst>
            </c:dLbl>
            <c:dLbl>
              <c:idx val="15"/>
              <c:delete val="1"/>
              <c:extLst>
                <c:ext xmlns:c15="http://schemas.microsoft.com/office/drawing/2012/chart" uri="{CE6537A1-D6FC-4f65-9D91-7224C49458BB}"/>
                <c:ext xmlns:c16="http://schemas.microsoft.com/office/drawing/2014/chart" uri="{C3380CC4-5D6E-409C-BE32-E72D297353CC}">
                  <c16:uniqueId val="{00000012-1E10-485E-B934-A89E3566E276}"/>
                </c:ext>
              </c:extLst>
            </c:dLbl>
            <c:dLbl>
              <c:idx val="16"/>
              <c:delete val="1"/>
              <c:extLst>
                <c:ext xmlns:c15="http://schemas.microsoft.com/office/drawing/2012/chart" uri="{CE6537A1-D6FC-4f65-9D91-7224C49458BB}"/>
                <c:ext xmlns:c16="http://schemas.microsoft.com/office/drawing/2014/chart" uri="{C3380CC4-5D6E-409C-BE32-E72D297353CC}">
                  <c16:uniqueId val="{00000013-1E10-485E-B934-A89E3566E276}"/>
                </c:ext>
              </c:extLst>
            </c:dLbl>
            <c:dLbl>
              <c:idx val="17"/>
              <c:delete val="1"/>
              <c:extLst>
                <c:ext xmlns:c15="http://schemas.microsoft.com/office/drawing/2012/chart" uri="{CE6537A1-D6FC-4f65-9D91-7224C49458BB}"/>
                <c:ext xmlns:c16="http://schemas.microsoft.com/office/drawing/2014/chart" uri="{C3380CC4-5D6E-409C-BE32-E72D297353CC}">
                  <c16:uniqueId val="{00000014-1E10-485E-B934-A89E3566E276}"/>
                </c:ext>
              </c:extLst>
            </c:dLbl>
            <c:dLbl>
              <c:idx val="18"/>
              <c:delete val="1"/>
              <c:extLst>
                <c:ext xmlns:c15="http://schemas.microsoft.com/office/drawing/2012/chart" uri="{CE6537A1-D6FC-4f65-9D91-7224C49458BB}"/>
                <c:ext xmlns:c16="http://schemas.microsoft.com/office/drawing/2014/chart" uri="{C3380CC4-5D6E-409C-BE32-E72D297353CC}">
                  <c16:uniqueId val="{00000015-1E10-485E-B934-A89E3566E276}"/>
                </c:ext>
              </c:extLst>
            </c:dLbl>
            <c:dLbl>
              <c:idx val="19"/>
              <c:delete val="1"/>
              <c:extLst>
                <c:ext xmlns:c15="http://schemas.microsoft.com/office/drawing/2012/chart" uri="{CE6537A1-D6FC-4f65-9D91-7224C49458BB}"/>
                <c:ext xmlns:c16="http://schemas.microsoft.com/office/drawing/2014/chart" uri="{C3380CC4-5D6E-409C-BE32-E72D297353CC}">
                  <c16:uniqueId val="{00000016-1E10-485E-B934-A89E3566E276}"/>
                </c:ext>
              </c:extLst>
            </c:dLbl>
            <c:dLbl>
              <c:idx val="20"/>
              <c:delete val="1"/>
              <c:extLst>
                <c:ext xmlns:c15="http://schemas.microsoft.com/office/drawing/2012/chart" uri="{CE6537A1-D6FC-4f65-9D91-7224C49458BB}"/>
                <c:ext xmlns:c16="http://schemas.microsoft.com/office/drawing/2014/chart" uri="{C3380CC4-5D6E-409C-BE32-E72D297353CC}">
                  <c16:uniqueId val="{00000017-1E10-485E-B934-A89E3566E276}"/>
                </c:ext>
              </c:extLst>
            </c:dLbl>
            <c:dLbl>
              <c:idx val="21"/>
              <c:delete val="1"/>
              <c:extLst>
                <c:ext xmlns:c15="http://schemas.microsoft.com/office/drawing/2012/chart" uri="{CE6537A1-D6FC-4f65-9D91-7224C49458BB}"/>
                <c:ext xmlns:c16="http://schemas.microsoft.com/office/drawing/2014/chart" uri="{C3380CC4-5D6E-409C-BE32-E72D297353CC}">
                  <c16:uniqueId val="{00000018-1E10-485E-B934-A89E3566E276}"/>
                </c:ext>
              </c:extLst>
            </c:dLbl>
            <c:dLbl>
              <c:idx val="22"/>
              <c:delete val="1"/>
              <c:extLst>
                <c:ext xmlns:c15="http://schemas.microsoft.com/office/drawing/2012/chart" uri="{CE6537A1-D6FC-4f65-9D91-7224C49458BB}"/>
                <c:ext xmlns:c16="http://schemas.microsoft.com/office/drawing/2014/chart" uri="{C3380CC4-5D6E-409C-BE32-E72D297353CC}">
                  <c16:uniqueId val="{00000019-1E10-485E-B934-A89E3566E276}"/>
                </c:ext>
              </c:extLst>
            </c:dLbl>
            <c:dLbl>
              <c:idx val="23"/>
              <c:delete val="1"/>
              <c:extLst>
                <c:ext xmlns:c15="http://schemas.microsoft.com/office/drawing/2012/chart" uri="{CE6537A1-D6FC-4f65-9D91-7224C49458BB}"/>
                <c:ext xmlns:c16="http://schemas.microsoft.com/office/drawing/2014/chart" uri="{C3380CC4-5D6E-409C-BE32-E72D297353CC}">
                  <c16:uniqueId val="{0000001A-1E10-485E-B934-A89E3566E276}"/>
                </c:ext>
              </c:extLst>
            </c:dLbl>
            <c:dLbl>
              <c:idx val="24"/>
              <c:delete val="1"/>
              <c:extLst>
                <c:ext xmlns:c15="http://schemas.microsoft.com/office/drawing/2012/chart" uri="{CE6537A1-D6FC-4f65-9D91-7224C49458BB}"/>
                <c:ext xmlns:c16="http://schemas.microsoft.com/office/drawing/2014/chart" uri="{C3380CC4-5D6E-409C-BE32-E72D297353CC}">
                  <c16:uniqueId val="{0000001B-1E10-485E-B934-A89E3566E27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E10-485E-B934-A89E3566E27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Kassel (06633)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75777</v>
      </c>
      <c r="F11" s="238">
        <v>76082</v>
      </c>
      <c r="G11" s="238">
        <v>76461</v>
      </c>
      <c r="H11" s="238">
        <v>74877</v>
      </c>
      <c r="I11" s="265">
        <v>75070</v>
      </c>
      <c r="J11" s="263">
        <v>707</v>
      </c>
      <c r="K11" s="266">
        <v>0.94178766484614362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18.695646436253746</v>
      </c>
      <c r="E13" s="115">
        <v>14167</v>
      </c>
      <c r="F13" s="114">
        <v>14307</v>
      </c>
      <c r="G13" s="114">
        <v>14585</v>
      </c>
      <c r="H13" s="114">
        <v>14649</v>
      </c>
      <c r="I13" s="140">
        <v>14325</v>
      </c>
      <c r="J13" s="115">
        <v>-158</v>
      </c>
      <c r="K13" s="116">
        <v>-1.1029668411867364</v>
      </c>
    </row>
    <row r="14" spans="1:255" ht="14.1" customHeight="1" x14ac:dyDescent="0.2">
      <c r="A14" s="306" t="s">
        <v>230</v>
      </c>
      <c r="B14" s="307"/>
      <c r="C14" s="308"/>
      <c r="D14" s="113">
        <v>64.927352626786487</v>
      </c>
      <c r="E14" s="115">
        <v>49200</v>
      </c>
      <c r="F14" s="114">
        <v>49423</v>
      </c>
      <c r="G14" s="114">
        <v>49539</v>
      </c>
      <c r="H14" s="114">
        <v>48046</v>
      </c>
      <c r="I14" s="140">
        <v>48476</v>
      </c>
      <c r="J14" s="115">
        <v>724</v>
      </c>
      <c r="K14" s="116">
        <v>1.4935225678686361</v>
      </c>
    </row>
    <row r="15" spans="1:255" ht="14.1" customHeight="1" x14ac:dyDescent="0.2">
      <c r="A15" s="306" t="s">
        <v>231</v>
      </c>
      <c r="B15" s="307"/>
      <c r="C15" s="308"/>
      <c r="D15" s="113">
        <v>8.5725220053578255</v>
      </c>
      <c r="E15" s="115">
        <v>6496</v>
      </c>
      <c r="F15" s="114">
        <v>6459</v>
      </c>
      <c r="G15" s="114">
        <v>6447</v>
      </c>
      <c r="H15" s="114">
        <v>6405</v>
      </c>
      <c r="I15" s="140">
        <v>6408</v>
      </c>
      <c r="J15" s="115">
        <v>88</v>
      </c>
      <c r="K15" s="116">
        <v>1.3732833957553059</v>
      </c>
    </row>
    <row r="16" spans="1:255" ht="14.1" customHeight="1" x14ac:dyDescent="0.2">
      <c r="A16" s="306" t="s">
        <v>232</v>
      </c>
      <c r="B16" s="307"/>
      <c r="C16" s="308"/>
      <c r="D16" s="113">
        <v>7.8044789316019374</v>
      </c>
      <c r="E16" s="115">
        <v>5914</v>
      </c>
      <c r="F16" s="114">
        <v>5893</v>
      </c>
      <c r="G16" s="114">
        <v>5890</v>
      </c>
      <c r="H16" s="114">
        <v>5777</v>
      </c>
      <c r="I16" s="140">
        <v>5861</v>
      </c>
      <c r="J16" s="115">
        <v>53</v>
      </c>
      <c r="K16" s="116">
        <v>0.90428254564067567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0.65719149610039984</v>
      </c>
      <c r="E18" s="115">
        <v>498</v>
      </c>
      <c r="F18" s="114">
        <v>471</v>
      </c>
      <c r="G18" s="114">
        <v>544</v>
      </c>
      <c r="H18" s="114">
        <v>546</v>
      </c>
      <c r="I18" s="140">
        <v>482</v>
      </c>
      <c r="J18" s="115">
        <v>16</v>
      </c>
      <c r="K18" s="116">
        <v>3.3195020746887969</v>
      </c>
    </row>
    <row r="19" spans="1:255" ht="14.1" customHeight="1" x14ac:dyDescent="0.2">
      <c r="A19" s="306" t="s">
        <v>235</v>
      </c>
      <c r="B19" s="307" t="s">
        <v>236</v>
      </c>
      <c r="C19" s="308"/>
      <c r="D19" s="113">
        <v>0.3958984916267469</v>
      </c>
      <c r="E19" s="115">
        <v>300</v>
      </c>
      <c r="F19" s="114">
        <v>273</v>
      </c>
      <c r="G19" s="114">
        <v>342</v>
      </c>
      <c r="H19" s="114">
        <v>353</v>
      </c>
      <c r="I19" s="140">
        <v>286</v>
      </c>
      <c r="J19" s="115">
        <v>14</v>
      </c>
      <c r="K19" s="116">
        <v>4.895104895104895</v>
      </c>
    </row>
    <row r="20" spans="1:255" ht="14.1" customHeight="1" x14ac:dyDescent="0.2">
      <c r="A20" s="306">
        <v>12</v>
      </c>
      <c r="B20" s="307" t="s">
        <v>237</v>
      </c>
      <c r="C20" s="308"/>
      <c r="D20" s="113">
        <v>0.81159190783483115</v>
      </c>
      <c r="E20" s="115">
        <v>615</v>
      </c>
      <c r="F20" s="114">
        <v>611</v>
      </c>
      <c r="G20" s="114">
        <v>651</v>
      </c>
      <c r="H20" s="114">
        <v>649</v>
      </c>
      <c r="I20" s="140">
        <v>614</v>
      </c>
      <c r="J20" s="115">
        <v>1</v>
      </c>
      <c r="K20" s="116">
        <v>0.16286644951140064</v>
      </c>
    </row>
    <row r="21" spans="1:255" ht="14.1" customHeight="1" x14ac:dyDescent="0.2">
      <c r="A21" s="306">
        <v>21</v>
      </c>
      <c r="B21" s="307" t="s">
        <v>238</v>
      </c>
      <c r="C21" s="308"/>
      <c r="D21" s="113">
        <v>0.43680800242817741</v>
      </c>
      <c r="E21" s="115">
        <v>331</v>
      </c>
      <c r="F21" s="114">
        <v>324</v>
      </c>
      <c r="G21" s="114">
        <v>347</v>
      </c>
      <c r="H21" s="114">
        <v>339</v>
      </c>
      <c r="I21" s="140">
        <v>322</v>
      </c>
      <c r="J21" s="115">
        <v>9</v>
      </c>
      <c r="K21" s="116">
        <v>2.7950310559006213</v>
      </c>
    </row>
    <row r="22" spans="1:255" ht="14.1" customHeight="1" x14ac:dyDescent="0.2">
      <c r="A22" s="306">
        <v>22</v>
      </c>
      <c r="B22" s="307" t="s">
        <v>239</v>
      </c>
      <c r="C22" s="308"/>
      <c r="D22" s="113">
        <v>1.7234781002151049</v>
      </c>
      <c r="E22" s="115">
        <v>1306</v>
      </c>
      <c r="F22" s="114">
        <v>1354</v>
      </c>
      <c r="G22" s="114">
        <v>1406</v>
      </c>
      <c r="H22" s="114">
        <v>1394</v>
      </c>
      <c r="I22" s="140">
        <v>1435</v>
      </c>
      <c r="J22" s="115">
        <v>-129</v>
      </c>
      <c r="K22" s="116">
        <v>-8.989547038327526</v>
      </c>
    </row>
    <row r="23" spans="1:255" ht="14.1" customHeight="1" x14ac:dyDescent="0.2">
      <c r="A23" s="306">
        <v>23</v>
      </c>
      <c r="B23" s="307" t="s">
        <v>240</v>
      </c>
      <c r="C23" s="308"/>
      <c r="D23" s="113">
        <v>0.31803845494015337</v>
      </c>
      <c r="E23" s="115">
        <v>241</v>
      </c>
      <c r="F23" s="114">
        <v>236</v>
      </c>
      <c r="G23" s="114">
        <v>231</v>
      </c>
      <c r="H23" s="114">
        <v>222</v>
      </c>
      <c r="I23" s="140">
        <v>218</v>
      </c>
      <c r="J23" s="115">
        <v>23</v>
      </c>
      <c r="K23" s="116">
        <v>10.55045871559633</v>
      </c>
    </row>
    <row r="24" spans="1:255" ht="14.1" customHeight="1" x14ac:dyDescent="0.2">
      <c r="A24" s="306">
        <v>24</v>
      </c>
      <c r="B24" s="307" t="s">
        <v>241</v>
      </c>
      <c r="C24" s="308"/>
      <c r="D24" s="113">
        <v>4.2374335220449479</v>
      </c>
      <c r="E24" s="115">
        <v>3211</v>
      </c>
      <c r="F24" s="114">
        <v>3344</v>
      </c>
      <c r="G24" s="114">
        <v>3410</v>
      </c>
      <c r="H24" s="114">
        <v>3453</v>
      </c>
      <c r="I24" s="140">
        <v>3467</v>
      </c>
      <c r="J24" s="115">
        <v>-256</v>
      </c>
      <c r="K24" s="116">
        <v>-7.3839053937121433</v>
      </c>
    </row>
    <row r="25" spans="1:255" ht="14.1" customHeight="1" x14ac:dyDescent="0.2">
      <c r="A25" s="306">
        <v>25</v>
      </c>
      <c r="B25" s="307" t="s">
        <v>242</v>
      </c>
      <c r="C25" s="308"/>
      <c r="D25" s="113">
        <v>15.921717671589004</v>
      </c>
      <c r="E25" s="115">
        <v>12065</v>
      </c>
      <c r="F25" s="114">
        <v>12018</v>
      </c>
      <c r="G25" s="114">
        <v>12046</v>
      </c>
      <c r="H25" s="114">
        <v>11768</v>
      </c>
      <c r="I25" s="140">
        <v>11860</v>
      </c>
      <c r="J25" s="115">
        <v>205</v>
      </c>
      <c r="K25" s="116">
        <v>1.7284991568296797</v>
      </c>
    </row>
    <row r="26" spans="1:255" ht="14.1" customHeight="1" x14ac:dyDescent="0.2">
      <c r="A26" s="306">
        <v>26</v>
      </c>
      <c r="B26" s="307" t="s">
        <v>243</v>
      </c>
      <c r="C26" s="308"/>
      <c r="D26" s="113">
        <v>5.6019636565184685</v>
      </c>
      <c r="E26" s="115">
        <v>4245</v>
      </c>
      <c r="F26" s="114">
        <v>4299</v>
      </c>
      <c r="G26" s="114">
        <v>4292</v>
      </c>
      <c r="H26" s="114">
        <v>4149</v>
      </c>
      <c r="I26" s="140">
        <v>4163</v>
      </c>
      <c r="J26" s="115">
        <v>82</v>
      </c>
      <c r="K26" s="116">
        <v>1.9697333653615181</v>
      </c>
    </row>
    <row r="27" spans="1:255" ht="14.1" customHeight="1" x14ac:dyDescent="0.2">
      <c r="A27" s="306">
        <v>27</v>
      </c>
      <c r="B27" s="307" t="s">
        <v>244</v>
      </c>
      <c r="C27" s="308"/>
      <c r="D27" s="113">
        <v>4.228195890573657</v>
      </c>
      <c r="E27" s="115">
        <v>3204</v>
      </c>
      <c r="F27" s="114">
        <v>3216</v>
      </c>
      <c r="G27" s="114">
        <v>3260</v>
      </c>
      <c r="H27" s="114">
        <v>3273</v>
      </c>
      <c r="I27" s="140">
        <v>3252</v>
      </c>
      <c r="J27" s="115">
        <v>-48</v>
      </c>
      <c r="K27" s="116">
        <v>-1.4760147601476015</v>
      </c>
    </row>
    <row r="28" spans="1:255" ht="14.1" customHeight="1" x14ac:dyDescent="0.2">
      <c r="A28" s="306">
        <v>28</v>
      </c>
      <c r="B28" s="307" t="s">
        <v>245</v>
      </c>
      <c r="C28" s="308"/>
      <c r="D28" s="113">
        <v>0.15308075009567546</v>
      </c>
      <c r="E28" s="115">
        <v>116</v>
      </c>
      <c r="F28" s="114">
        <v>128</v>
      </c>
      <c r="G28" s="114">
        <v>134</v>
      </c>
      <c r="H28" s="114">
        <v>128</v>
      </c>
      <c r="I28" s="140">
        <v>117</v>
      </c>
      <c r="J28" s="115">
        <v>-1</v>
      </c>
      <c r="K28" s="116">
        <v>-0.85470085470085466</v>
      </c>
    </row>
    <row r="29" spans="1:255" ht="14.1" customHeight="1" x14ac:dyDescent="0.2">
      <c r="A29" s="306">
        <v>29</v>
      </c>
      <c r="B29" s="307" t="s">
        <v>246</v>
      </c>
      <c r="C29" s="308"/>
      <c r="D29" s="113">
        <v>2.0652704646528628</v>
      </c>
      <c r="E29" s="115">
        <v>1565</v>
      </c>
      <c r="F29" s="114">
        <v>1576</v>
      </c>
      <c r="G29" s="114">
        <v>1578</v>
      </c>
      <c r="H29" s="114">
        <v>1538</v>
      </c>
      <c r="I29" s="140">
        <v>1543</v>
      </c>
      <c r="J29" s="115">
        <v>22</v>
      </c>
      <c r="K29" s="116">
        <v>1.4257939079714841</v>
      </c>
    </row>
    <row r="30" spans="1:255" ht="14.1" customHeight="1" x14ac:dyDescent="0.2">
      <c r="A30" s="306" t="s">
        <v>247</v>
      </c>
      <c r="B30" s="307" t="s">
        <v>248</v>
      </c>
      <c r="C30" s="308"/>
      <c r="D30" s="113">
        <v>0.56877416630375977</v>
      </c>
      <c r="E30" s="115">
        <v>431</v>
      </c>
      <c r="F30" s="114">
        <v>431</v>
      </c>
      <c r="G30" s="114">
        <v>432</v>
      </c>
      <c r="H30" s="114">
        <v>410</v>
      </c>
      <c r="I30" s="140">
        <v>420</v>
      </c>
      <c r="J30" s="115">
        <v>11</v>
      </c>
      <c r="K30" s="116">
        <v>2.6190476190476191</v>
      </c>
    </row>
    <row r="31" spans="1:255" ht="14.1" customHeight="1" x14ac:dyDescent="0.2">
      <c r="A31" s="306" t="s">
        <v>249</v>
      </c>
      <c r="B31" s="307" t="s">
        <v>250</v>
      </c>
      <c r="C31" s="308"/>
      <c r="D31" s="113">
        <v>1.3724481043060559</v>
      </c>
      <c r="E31" s="115">
        <v>1040</v>
      </c>
      <c r="F31" s="114">
        <v>1063</v>
      </c>
      <c r="G31" s="114">
        <v>1068</v>
      </c>
      <c r="H31" s="114">
        <v>1053</v>
      </c>
      <c r="I31" s="140">
        <v>1048</v>
      </c>
      <c r="J31" s="115">
        <v>-8</v>
      </c>
      <c r="K31" s="116">
        <v>-0.76335877862595425</v>
      </c>
    </row>
    <row r="32" spans="1:255" ht="14.1" customHeight="1" x14ac:dyDescent="0.2">
      <c r="A32" s="306">
        <v>31</v>
      </c>
      <c r="B32" s="307" t="s">
        <v>251</v>
      </c>
      <c r="C32" s="308"/>
      <c r="D32" s="113">
        <v>0.45396360373200312</v>
      </c>
      <c r="E32" s="115">
        <v>344</v>
      </c>
      <c r="F32" s="114">
        <v>345</v>
      </c>
      <c r="G32" s="114">
        <v>346</v>
      </c>
      <c r="H32" s="114">
        <v>340</v>
      </c>
      <c r="I32" s="140">
        <v>330</v>
      </c>
      <c r="J32" s="115">
        <v>14</v>
      </c>
      <c r="K32" s="116">
        <v>4.2424242424242422</v>
      </c>
    </row>
    <row r="33" spans="1:11" ht="14.1" customHeight="1" x14ac:dyDescent="0.2">
      <c r="A33" s="306">
        <v>32</v>
      </c>
      <c r="B33" s="307" t="s">
        <v>252</v>
      </c>
      <c r="C33" s="308"/>
      <c r="D33" s="113">
        <v>1.5598400570093829</v>
      </c>
      <c r="E33" s="115">
        <v>1182</v>
      </c>
      <c r="F33" s="114">
        <v>1156</v>
      </c>
      <c r="G33" s="114">
        <v>1230</v>
      </c>
      <c r="H33" s="114">
        <v>1187</v>
      </c>
      <c r="I33" s="140">
        <v>1146</v>
      </c>
      <c r="J33" s="115">
        <v>36</v>
      </c>
      <c r="K33" s="116">
        <v>3.1413612565445028</v>
      </c>
    </row>
    <row r="34" spans="1:11" ht="14.1" customHeight="1" x14ac:dyDescent="0.2">
      <c r="A34" s="306">
        <v>33</v>
      </c>
      <c r="B34" s="307" t="s">
        <v>253</v>
      </c>
      <c r="C34" s="308"/>
      <c r="D34" s="113">
        <v>1.1533842722725893</v>
      </c>
      <c r="E34" s="115">
        <v>874</v>
      </c>
      <c r="F34" s="114">
        <v>857</v>
      </c>
      <c r="G34" s="114">
        <v>901</v>
      </c>
      <c r="H34" s="114">
        <v>855</v>
      </c>
      <c r="I34" s="140">
        <v>825</v>
      </c>
      <c r="J34" s="115">
        <v>49</v>
      </c>
      <c r="K34" s="116">
        <v>5.9393939393939394</v>
      </c>
    </row>
    <row r="35" spans="1:11" ht="14.1" customHeight="1" x14ac:dyDescent="0.2">
      <c r="A35" s="306">
        <v>34</v>
      </c>
      <c r="B35" s="307" t="s">
        <v>254</v>
      </c>
      <c r="C35" s="308"/>
      <c r="D35" s="113">
        <v>2.2592607255499688</v>
      </c>
      <c r="E35" s="115">
        <v>1712</v>
      </c>
      <c r="F35" s="114">
        <v>1706</v>
      </c>
      <c r="G35" s="114">
        <v>1713</v>
      </c>
      <c r="H35" s="114">
        <v>1795</v>
      </c>
      <c r="I35" s="140">
        <v>1802</v>
      </c>
      <c r="J35" s="115">
        <v>-90</v>
      </c>
      <c r="K35" s="116">
        <v>-4.9944506104328523</v>
      </c>
    </row>
    <row r="36" spans="1:11" ht="14.1" customHeight="1" x14ac:dyDescent="0.2">
      <c r="A36" s="306">
        <v>41</v>
      </c>
      <c r="B36" s="307" t="s">
        <v>255</v>
      </c>
      <c r="C36" s="308"/>
      <c r="D36" s="113">
        <v>0.38402153687794449</v>
      </c>
      <c r="E36" s="115">
        <v>291</v>
      </c>
      <c r="F36" s="114">
        <v>291</v>
      </c>
      <c r="G36" s="114">
        <v>298</v>
      </c>
      <c r="H36" s="114">
        <v>307</v>
      </c>
      <c r="I36" s="140">
        <v>307</v>
      </c>
      <c r="J36" s="115">
        <v>-16</v>
      </c>
      <c r="K36" s="116">
        <v>-5.2117263843648205</v>
      </c>
    </row>
    <row r="37" spans="1:11" ht="14.1" customHeight="1" x14ac:dyDescent="0.2">
      <c r="A37" s="306">
        <v>42</v>
      </c>
      <c r="B37" s="307" t="s">
        <v>256</v>
      </c>
      <c r="C37" s="308"/>
      <c r="D37" s="113">
        <v>0.14912176517940801</v>
      </c>
      <c r="E37" s="115">
        <v>113</v>
      </c>
      <c r="F37" s="114">
        <v>117</v>
      </c>
      <c r="G37" s="114">
        <v>118</v>
      </c>
      <c r="H37" s="114">
        <v>115</v>
      </c>
      <c r="I37" s="140">
        <v>112</v>
      </c>
      <c r="J37" s="115">
        <v>1</v>
      </c>
      <c r="K37" s="116">
        <v>0.8928571428571429</v>
      </c>
    </row>
    <row r="38" spans="1:11" ht="14.1" customHeight="1" x14ac:dyDescent="0.2">
      <c r="A38" s="306">
        <v>43</v>
      </c>
      <c r="B38" s="307" t="s">
        <v>257</v>
      </c>
      <c r="C38" s="308"/>
      <c r="D38" s="113">
        <v>0.83798514060994755</v>
      </c>
      <c r="E38" s="115">
        <v>635</v>
      </c>
      <c r="F38" s="114">
        <v>624</v>
      </c>
      <c r="G38" s="114">
        <v>619</v>
      </c>
      <c r="H38" s="114">
        <v>597</v>
      </c>
      <c r="I38" s="140">
        <v>614</v>
      </c>
      <c r="J38" s="115">
        <v>21</v>
      </c>
      <c r="K38" s="116">
        <v>3.4201954397394139</v>
      </c>
    </row>
    <row r="39" spans="1:11" ht="14.1" customHeight="1" x14ac:dyDescent="0.2">
      <c r="A39" s="306">
        <v>51</v>
      </c>
      <c r="B39" s="307" t="s">
        <v>258</v>
      </c>
      <c r="C39" s="308"/>
      <c r="D39" s="113">
        <v>8.6622589967932218</v>
      </c>
      <c r="E39" s="115">
        <v>6564</v>
      </c>
      <c r="F39" s="114">
        <v>6700</v>
      </c>
      <c r="G39" s="114">
        <v>6583</v>
      </c>
      <c r="H39" s="114">
        <v>6147</v>
      </c>
      <c r="I39" s="140">
        <v>6187</v>
      </c>
      <c r="J39" s="115">
        <v>377</v>
      </c>
      <c r="K39" s="116">
        <v>6.0934216906416676</v>
      </c>
    </row>
    <row r="40" spans="1:11" ht="14.1" customHeight="1" x14ac:dyDescent="0.2">
      <c r="A40" s="306" t="s">
        <v>259</v>
      </c>
      <c r="B40" s="307" t="s">
        <v>260</v>
      </c>
      <c r="C40" s="308"/>
      <c r="D40" s="113">
        <v>7.3650316058962479</v>
      </c>
      <c r="E40" s="115">
        <v>5581</v>
      </c>
      <c r="F40" s="114">
        <v>5689</v>
      </c>
      <c r="G40" s="114">
        <v>5573</v>
      </c>
      <c r="H40" s="114">
        <v>5310</v>
      </c>
      <c r="I40" s="140">
        <v>5333</v>
      </c>
      <c r="J40" s="115">
        <v>248</v>
      </c>
      <c r="K40" s="116">
        <v>4.6502906431651976</v>
      </c>
    </row>
    <row r="41" spans="1:11" ht="14.1" customHeight="1" x14ac:dyDescent="0.2">
      <c r="A41" s="306"/>
      <c r="B41" s="307" t="s">
        <v>261</v>
      </c>
      <c r="C41" s="308"/>
      <c r="D41" s="113">
        <v>6.1443445900471119</v>
      </c>
      <c r="E41" s="115">
        <v>4656</v>
      </c>
      <c r="F41" s="114">
        <v>4787</v>
      </c>
      <c r="G41" s="114">
        <v>4822</v>
      </c>
      <c r="H41" s="114">
        <v>4703</v>
      </c>
      <c r="I41" s="140">
        <v>4707</v>
      </c>
      <c r="J41" s="115">
        <v>-51</v>
      </c>
      <c r="K41" s="116">
        <v>-1.0834926704907584</v>
      </c>
    </row>
    <row r="42" spans="1:11" ht="14.1" customHeight="1" x14ac:dyDescent="0.2">
      <c r="A42" s="306">
        <v>52</v>
      </c>
      <c r="B42" s="307" t="s">
        <v>262</v>
      </c>
      <c r="C42" s="308"/>
      <c r="D42" s="113">
        <v>4.9012233263391263</v>
      </c>
      <c r="E42" s="115">
        <v>3714</v>
      </c>
      <c r="F42" s="114">
        <v>3742</v>
      </c>
      <c r="G42" s="114">
        <v>3728</v>
      </c>
      <c r="H42" s="114">
        <v>3698</v>
      </c>
      <c r="I42" s="140">
        <v>3700</v>
      </c>
      <c r="J42" s="115">
        <v>14</v>
      </c>
      <c r="K42" s="116">
        <v>0.3783783783783784</v>
      </c>
    </row>
    <row r="43" spans="1:11" ht="14.1" customHeight="1" x14ac:dyDescent="0.2">
      <c r="A43" s="306" t="s">
        <v>263</v>
      </c>
      <c r="B43" s="307" t="s">
        <v>264</v>
      </c>
      <c r="C43" s="308"/>
      <c r="D43" s="113">
        <v>4.4842102484922863</v>
      </c>
      <c r="E43" s="115">
        <v>3398</v>
      </c>
      <c r="F43" s="114">
        <v>3435</v>
      </c>
      <c r="G43" s="114">
        <v>3416</v>
      </c>
      <c r="H43" s="114">
        <v>3398</v>
      </c>
      <c r="I43" s="140">
        <v>3407</v>
      </c>
      <c r="J43" s="115">
        <v>-9</v>
      </c>
      <c r="K43" s="116">
        <v>-0.26416201937188144</v>
      </c>
    </row>
    <row r="44" spans="1:11" ht="14.1" customHeight="1" x14ac:dyDescent="0.2">
      <c r="A44" s="306">
        <v>53</v>
      </c>
      <c r="B44" s="307" t="s">
        <v>265</v>
      </c>
      <c r="C44" s="308"/>
      <c r="D44" s="113">
        <v>0.72317457803819096</v>
      </c>
      <c r="E44" s="115">
        <v>548</v>
      </c>
      <c r="F44" s="114">
        <v>536</v>
      </c>
      <c r="G44" s="114">
        <v>550</v>
      </c>
      <c r="H44" s="114">
        <v>546</v>
      </c>
      <c r="I44" s="140">
        <v>533</v>
      </c>
      <c r="J44" s="115">
        <v>15</v>
      </c>
      <c r="K44" s="116">
        <v>2.8142589118198873</v>
      </c>
    </row>
    <row r="45" spans="1:11" ht="14.1" customHeight="1" x14ac:dyDescent="0.2">
      <c r="A45" s="306" t="s">
        <v>266</v>
      </c>
      <c r="B45" s="307" t="s">
        <v>267</v>
      </c>
      <c r="C45" s="308"/>
      <c r="D45" s="113">
        <v>0.68094540559800465</v>
      </c>
      <c r="E45" s="115">
        <v>516</v>
      </c>
      <c r="F45" s="114">
        <v>504</v>
      </c>
      <c r="G45" s="114">
        <v>517</v>
      </c>
      <c r="H45" s="114">
        <v>515</v>
      </c>
      <c r="I45" s="140">
        <v>504</v>
      </c>
      <c r="J45" s="115">
        <v>12</v>
      </c>
      <c r="K45" s="116">
        <v>2.3809523809523809</v>
      </c>
    </row>
    <row r="46" spans="1:11" ht="14.1" customHeight="1" x14ac:dyDescent="0.2">
      <c r="A46" s="306">
        <v>54</v>
      </c>
      <c r="B46" s="307" t="s">
        <v>268</v>
      </c>
      <c r="C46" s="308"/>
      <c r="D46" s="113">
        <v>3.2912361270570227</v>
      </c>
      <c r="E46" s="115">
        <v>2494</v>
      </c>
      <c r="F46" s="114">
        <v>2429</v>
      </c>
      <c r="G46" s="114">
        <v>2495</v>
      </c>
      <c r="H46" s="114">
        <v>2441</v>
      </c>
      <c r="I46" s="140">
        <v>2427</v>
      </c>
      <c r="J46" s="115">
        <v>67</v>
      </c>
      <c r="K46" s="116">
        <v>2.7606098063452822</v>
      </c>
    </row>
    <row r="47" spans="1:11" ht="14.1" customHeight="1" x14ac:dyDescent="0.2">
      <c r="A47" s="306">
        <v>61</v>
      </c>
      <c r="B47" s="307" t="s">
        <v>269</v>
      </c>
      <c r="C47" s="308"/>
      <c r="D47" s="113">
        <v>1.5413647940668014</v>
      </c>
      <c r="E47" s="115">
        <v>1168</v>
      </c>
      <c r="F47" s="114">
        <v>1200</v>
      </c>
      <c r="G47" s="114">
        <v>1181</v>
      </c>
      <c r="H47" s="114">
        <v>1145</v>
      </c>
      <c r="I47" s="140">
        <v>1131</v>
      </c>
      <c r="J47" s="115">
        <v>37</v>
      </c>
      <c r="K47" s="116">
        <v>3.2714412024756854</v>
      </c>
    </row>
    <row r="48" spans="1:11" ht="14.1" customHeight="1" x14ac:dyDescent="0.2">
      <c r="A48" s="306">
        <v>62</v>
      </c>
      <c r="B48" s="307" t="s">
        <v>270</v>
      </c>
      <c r="C48" s="308"/>
      <c r="D48" s="113">
        <v>6.1694181611834722</v>
      </c>
      <c r="E48" s="115">
        <v>4675</v>
      </c>
      <c r="F48" s="114">
        <v>4688</v>
      </c>
      <c r="G48" s="114">
        <v>4712</v>
      </c>
      <c r="H48" s="114">
        <v>4600</v>
      </c>
      <c r="I48" s="140">
        <v>4576</v>
      </c>
      <c r="J48" s="115">
        <v>99</v>
      </c>
      <c r="K48" s="116">
        <v>2.1634615384615383</v>
      </c>
    </row>
    <row r="49" spans="1:11" ht="14.1" customHeight="1" x14ac:dyDescent="0.2">
      <c r="A49" s="306">
        <v>63</v>
      </c>
      <c r="B49" s="307" t="s">
        <v>271</v>
      </c>
      <c r="C49" s="308"/>
      <c r="D49" s="113">
        <v>1.4107182918299748</v>
      </c>
      <c r="E49" s="115">
        <v>1069</v>
      </c>
      <c r="F49" s="114">
        <v>1071</v>
      </c>
      <c r="G49" s="114">
        <v>1096</v>
      </c>
      <c r="H49" s="114">
        <v>1074</v>
      </c>
      <c r="I49" s="140">
        <v>1044</v>
      </c>
      <c r="J49" s="115">
        <v>25</v>
      </c>
      <c r="K49" s="116">
        <v>2.3946360153256707</v>
      </c>
    </row>
    <row r="50" spans="1:11" ht="14.1" customHeight="1" x14ac:dyDescent="0.2">
      <c r="A50" s="306" t="s">
        <v>272</v>
      </c>
      <c r="B50" s="307" t="s">
        <v>273</v>
      </c>
      <c r="C50" s="308"/>
      <c r="D50" s="113">
        <v>0.49223379125592198</v>
      </c>
      <c r="E50" s="115">
        <v>373</v>
      </c>
      <c r="F50" s="114">
        <v>380</v>
      </c>
      <c r="G50" s="114">
        <v>390</v>
      </c>
      <c r="H50" s="114">
        <v>375</v>
      </c>
      <c r="I50" s="140">
        <v>370</v>
      </c>
      <c r="J50" s="115">
        <v>3</v>
      </c>
      <c r="K50" s="116">
        <v>0.81081081081081086</v>
      </c>
    </row>
    <row r="51" spans="1:11" ht="14.1" customHeight="1" x14ac:dyDescent="0.2">
      <c r="A51" s="306" t="s">
        <v>274</v>
      </c>
      <c r="B51" s="307" t="s">
        <v>275</v>
      </c>
      <c r="C51" s="308"/>
      <c r="D51" s="113">
        <v>0.74296950261952832</v>
      </c>
      <c r="E51" s="115">
        <v>563</v>
      </c>
      <c r="F51" s="114">
        <v>562</v>
      </c>
      <c r="G51" s="114">
        <v>571</v>
      </c>
      <c r="H51" s="114">
        <v>568</v>
      </c>
      <c r="I51" s="140">
        <v>545</v>
      </c>
      <c r="J51" s="115">
        <v>18</v>
      </c>
      <c r="K51" s="116">
        <v>3.3027522935779818</v>
      </c>
    </row>
    <row r="52" spans="1:11" ht="14.1" customHeight="1" x14ac:dyDescent="0.2">
      <c r="A52" s="306">
        <v>71</v>
      </c>
      <c r="B52" s="307" t="s">
        <v>276</v>
      </c>
      <c r="C52" s="308"/>
      <c r="D52" s="113">
        <v>9.399949852857727</v>
      </c>
      <c r="E52" s="115">
        <v>7123</v>
      </c>
      <c r="F52" s="114">
        <v>7097</v>
      </c>
      <c r="G52" s="114">
        <v>7101</v>
      </c>
      <c r="H52" s="114">
        <v>7061</v>
      </c>
      <c r="I52" s="140">
        <v>7197</v>
      </c>
      <c r="J52" s="115">
        <v>-74</v>
      </c>
      <c r="K52" s="116">
        <v>-1.0282061970265388</v>
      </c>
    </row>
    <row r="53" spans="1:11" ht="14.1" customHeight="1" x14ac:dyDescent="0.2">
      <c r="A53" s="306" t="s">
        <v>277</v>
      </c>
      <c r="B53" s="307" t="s">
        <v>278</v>
      </c>
      <c r="C53" s="308"/>
      <c r="D53" s="113">
        <v>4.0764348021167374</v>
      </c>
      <c r="E53" s="115">
        <v>3089</v>
      </c>
      <c r="F53" s="114">
        <v>3094</v>
      </c>
      <c r="G53" s="114">
        <v>3084</v>
      </c>
      <c r="H53" s="114">
        <v>3055</v>
      </c>
      <c r="I53" s="140">
        <v>3157</v>
      </c>
      <c r="J53" s="115">
        <v>-68</v>
      </c>
      <c r="K53" s="116">
        <v>-2.1539436173582516</v>
      </c>
    </row>
    <row r="54" spans="1:11" ht="14.1" customHeight="1" x14ac:dyDescent="0.2">
      <c r="A54" s="306" t="s">
        <v>279</v>
      </c>
      <c r="B54" s="307" t="s">
        <v>280</v>
      </c>
      <c r="C54" s="308"/>
      <c r="D54" s="113">
        <v>4.6042994576190663</v>
      </c>
      <c r="E54" s="115">
        <v>3489</v>
      </c>
      <c r="F54" s="114">
        <v>3470</v>
      </c>
      <c r="G54" s="114">
        <v>3483</v>
      </c>
      <c r="H54" s="114">
        <v>3476</v>
      </c>
      <c r="I54" s="140">
        <v>3496</v>
      </c>
      <c r="J54" s="115">
        <v>-7</v>
      </c>
      <c r="K54" s="116">
        <v>-0.20022883295194507</v>
      </c>
    </row>
    <row r="55" spans="1:11" ht="14.1" customHeight="1" x14ac:dyDescent="0.2">
      <c r="A55" s="306">
        <v>72</v>
      </c>
      <c r="B55" s="307" t="s">
        <v>281</v>
      </c>
      <c r="C55" s="308"/>
      <c r="D55" s="113">
        <v>1.9662958417461762</v>
      </c>
      <c r="E55" s="115">
        <v>1490</v>
      </c>
      <c r="F55" s="114">
        <v>1494</v>
      </c>
      <c r="G55" s="114">
        <v>1508</v>
      </c>
      <c r="H55" s="114">
        <v>1466</v>
      </c>
      <c r="I55" s="140">
        <v>1524</v>
      </c>
      <c r="J55" s="115">
        <v>-34</v>
      </c>
      <c r="K55" s="116">
        <v>-2.2309711286089238</v>
      </c>
    </row>
    <row r="56" spans="1:11" ht="14.1" customHeight="1" x14ac:dyDescent="0.2">
      <c r="A56" s="306" t="s">
        <v>282</v>
      </c>
      <c r="B56" s="307" t="s">
        <v>283</v>
      </c>
      <c r="C56" s="308"/>
      <c r="D56" s="113">
        <v>0.95411536482046</v>
      </c>
      <c r="E56" s="115">
        <v>723</v>
      </c>
      <c r="F56" s="114">
        <v>726</v>
      </c>
      <c r="G56" s="114">
        <v>737</v>
      </c>
      <c r="H56" s="114">
        <v>720</v>
      </c>
      <c r="I56" s="140">
        <v>730</v>
      </c>
      <c r="J56" s="115">
        <v>-7</v>
      </c>
      <c r="K56" s="116">
        <v>-0.95890410958904104</v>
      </c>
    </row>
    <row r="57" spans="1:11" ht="14.1" customHeight="1" x14ac:dyDescent="0.2">
      <c r="A57" s="306" t="s">
        <v>284</v>
      </c>
      <c r="B57" s="307" t="s">
        <v>285</v>
      </c>
      <c r="C57" s="308"/>
      <c r="D57" s="113">
        <v>0.58856909088509701</v>
      </c>
      <c r="E57" s="115">
        <v>446</v>
      </c>
      <c r="F57" s="114">
        <v>449</v>
      </c>
      <c r="G57" s="114">
        <v>450</v>
      </c>
      <c r="H57" s="114">
        <v>441</v>
      </c>
      <c r="I57" s="140">
        <v>460</v>
      </c>
      <c r="J57" s="115">
        <v>-14</v>
      </c>
      <c r="K57" s="116">
        <v>-3.0434782608695654</v>
      </c>
    </row>
    <row r="58" spans="1:11" ht="14.1" customHeight="1" x14ac:dyDescent="0.2">
      <c r="A58" s="306">
        <v>73</v>
      </c>
      <c r="B58" s="307" t="s">
        <v>286</v>
      </c>
      <c r="C58" s="308"/>
      <c r="D58" s="113">
        <v>1.8356493395093498</v>
      </c>
      <c r="E58" s="115">
        <v>1391</v>
      </c>
      <c r="F58" s="114">
        <v>1390</v>
      </c>
      <c r="G58" s="114">
        <v>1390</v>
      </c>
      <c r="H58" s="114">
        <v>1349</v>
      </c>
      <c r="I58" s="140">
        <v>1366</v>
      </c>
      <c r="J58" s="115">
        <v>25</v>
      </c>
      <c r="K58" s="116">
        <v>1.8301610541727673</v>
      </c>
    </row>
    <row r="59" spans="1:11" ht="14.1" customHeight="1" x14ac:dyDescent="0.2">
      <c r="A59" s="306" t="s">
        <v>287</v>
      </c>
      <c r="B59" s="307" t="s">
        <v>288</v>
      </c>
      <c r="C59" s="308"/>
      <c r="D59" s="113">
        <v>1.6535360333610463</v>
      </c>
      <c r="E59" s="115">
        <v>1253</v>
      </c>
      <c r="F59" s="114">
        <v>1247</v>
      </c>
      <c r="G59" s="114">
        <v>1242</v>
      </c>
      <c r="H59" s="114">
        <v>1206</v>
      </c>
      <c r="I59" s="140">
        <v>1214</v>
      </c>
      <c r="J59" s="115">
        <v>39</v>
      </c>
      <c r="K59" s="116">
        <v>3.212520593080725</v>
      </c>
    </row>
    <row r="60" spans="1:11" ht="14.1" customHeight="1" x14ac:dyDescent="0.2">
      <c r="A60" s="306">
        <v>81</v>
      </c>
      <c r="B60" s="307" t="s">
        <v>289</v>
      </c>
      <c r="C60" s="308"/>
      <c r="D60" s="113">
        <v>6.4914156010398933</v>
      </c>
      <c r="E60" s="115">
        <v>4919</v>
      </c>
      <c r="F60" s="114">
        <v>4912</v>
      </c>
      <c r="G60" s="114">
        <v>4894</v>
      </c>
      <c r="H60" s="114">
        <v>4789</v>
      </c>
      <c r="I60" s="140">
        <v>4803</v>
      </c>
      <c r="J60" s="115">
        <v>116</v>
      </c>
      <c r="K60" s="116">
        <v>2.4151571934207787</v>
      </c>
    </row>
    <row r="61" spans="1:11" ht="14.1" customHeight="1" x14ac:dyDescent="0.2">
      <c r="A61" s="306" t="s">
        <v>290</v>
      </c>
      <c r="B61" s="307" t="s">
        <v>291</v>
      </c>
      <c r="C61" s="308"/>
      <c r="D61" s="113">
        <v>1.9187880227509666</v>
      </c>
      <c r="E61" s="115">
        <v>1454</v>
      </c>
      <c r="F61" s="114">
        <v>1460</v>
      </c>
      <c r="G61" s="114">
        <v>1476</v>
      </c>
      <c r="H61" s="114">
        <v>1424</v>
      </c>
      <c r="I61" s="140">
        <v>1429</v>
      </c>
      <c r="J61" s="115">
        <v>25</v>
      </c>
      <c r="K61" s="116">
        <v>1.7494751574527643</v>
      </c>
    </row>
    <row r="62" spans="1:11" ht="14.1" customHeight="1" x14ac:dyDescent="0.2">
      <c r="A62" s="306" t="s">
        <v>292</v>
      </c>
      <c r="B62" s="307" t="s">
        <v>293</v>
      </c>
      <c r="C62" s="308"/>
      <c r="D62" s="113">
        <v>2.7409372236958442</v>
      </c>
      <c r="E62" s="115">
        <v>2077</v>
      </c>
      <c r="F62" s="114">
        <v>2076</v>
      </c>
      <c r="G62" s="114">
        <v>2029</v>
      </c>
      <c r="H62" s="114">
        <v>2008</v>
      </c>
      <c r="I62" s="140">
        <v>2014</v>
      </c>
      <c r="J62" s="115">
        <v>63</v>
      </c>
      <c r="K62" s="116">
        <v>3.1281032770605761</v>
      </c>
    </row>
    <row r="63" spans="1:11" ht="14.1" customHeight="1" x14ac:dyDescent="0.2">
      <c r="A63" s="306"/>
      <c r="B63" s="307" t="s">
        <v>294</v>
      </c>
      <c r="C63" s="308"/>
      <c r="D63" s="113">
        <v>2.3146865143777133</v>
      </c>
      <c r="E63" s="115">
        <v>1754</v>
      </c>
      <c r="F63" s="114">
        <v>1760</v>
      </c>
      <c r="G63" s="114">
        <v>1712</v>
      </c>
      <c r="H63" s="114">
        <v>1699</v>
      </c>
      <c r="I63" s="140">
        <v>1706</v>
      </c>
      <c r="J63" s="115">
        <v>48</v>
      </c>
      <c r="K63" s="116">
        <v>2.8135990621336457</v>
      </c>
    </row>
    <row r="64" spans="1:11" ht="14.1" customHeight="1" x14ac:dyDescent="0.2">
      <c r="A64" s="306" t="s">
        <v>295</v>
      </c>
      <c r="B64" s="307" t="s">
        <v>296</v>
      </c>
      <c r="C64" s="308"/>
      <c r="D64" s="113">
        <v>0.4143737545693284</v>
      </c>
      <c r="E64" s="115">
        <v>314</v>
      </c>
      <c r="F64" s="114">
        <v>304</v>
      </c>
      <c r="G64" s="114">
        <v>315</v>
      </c>
      <c r="H64" s="114">
        <v>307</v>
      </c>
      <c r="I64" s="140">
        <v>302</v>
      </c>
      <c r="J64" s="115">
        <v>12</v>
      </c>
      <c r="K64" s="116">
        <v>3.9735099337748343</v>
      </c>
    </row>
    <row r="65" spans="1:11" ht="14.1" customHeight="1" x14ac:dyDescent="0.2">
      <c r="A65" s="306" t="s">
        <v>297</v>
      </c>
      <c r="B65" s="307" t="s">
        <v>298</v>
      </c>
      <c r="C65" s="308"/>
      <c r="D65" s="113">
        <v>0.80631326127980785</v>
      </c>
      <c r="E65" s="115">
        <v>611</v>
      </c>
      <c r="F65" s="114">
        <v>606</v>
      </c>
      <c r="G65" s="114">
        <v>610</v>
      </c>
      <c r="H65" s="114">
        <v>613</v>
      </c>
      <c r="I65" s="140">
        <v>614</v>
      </c>
      <c r="J65" s="115">
        <v>-3</v>
      </c>
      <c r="K65" s="116">
        <v>-0.48859934853420195</v>
      </c>
    </row>
    <row r="66" spans="1:11" ht="14.1" customHeight="1" x14ac:dyDescent="0.2">
      <c r="A66" s="306">
        <v>82</v>
      </c>
      <c r="B66" s="307" t="s">
        <v>299</v>
      </c>
      <c r="C66" s="308"/>
      <c r="D66" s="113">
        <v>3.9748208559325389</v>
      </c>
      <c r="E66" s="115">
        <v>3012</v>
      </c>
      <c r="F66" s="114">
        <v>3108</v>
      </c>
      <c r="G66" s="114">
        <v>3083</v>
      </c>
      <c r="H66" s="114">
        <v>2995</v>
      </c>
      <c r="I66" s="140">
        <v>3001</v>
      </c>
      <c r="J66" s="115">
        <v>11</v>
      </c>
      <c r="K66" s="116">
        <v>0.36654448517160948</v>
      </c>
    </row>
    <row r="67" spans="1:11" ht="14.1" customHeight="1" x14ac:dyDescent="0.2">
      <c r="A67" s="306" t="s">
        <v>300</v>
      </c>
      <c r="B67" s="307" t="s">
        <v>301</v>
      </c>
      <c r="C67" s="308"/>
      <c r="D67" s="113">
        <v>3.0708526333848001</v>
      </c>
      <c r="E67" s="115">
        <v>2327</v>
      </c>
      <c r="F67" s="114">
        <v>2405</v>
      </c>
      <c r="G67" s="114">
        <v>2376</v>
      </c>
      <c r="H67" s="114">
        <v>2308</v>
      </c>
      <c r="I67" s="140">
        <v>2305</v>
      </c>
      <c r="J67" s="115">
        <v>22</v>
      </c>
      <c r="K67" s="116">
        <v>0.95444685466377444</v>
      </c>
    </row>
    <row r="68" spans="1:11" ht="14.1" customHeight="1" x14ac:dyDescent="0.2">
      <c r="A68" s="306" t="s">
        <v>302</v>
      </c>
      <c r="B68" s="307" t="s">
        <v>303</v>
      </c>
      <c r="C68" s="308"/>
      <c r="D68" s="113">
        <v>0.47111920503582883</v>
      </c>
      <c r="E68" s="115">
        <v>357</v>
      </c>
      <c r="F68" s="114">
        <v>370</v>
      </c>
      <c r="G68" s="114">
        <v>370</v>
      </c>
      <c r="H68" s="114">
        <v>357</v>
      </c>
      <c r="I68" s="140">
        <v>368</v>
      </c>
      <c r="J68" s="115">
        <v>-11</v>
      </c>
      <c r="K68" s="116">
        <v>-2.9891304347826089</v>
      </c>
    </row>
    <row r="69" spans="1:11" ht="14.1" customHeight="1" x14ac:dyDescent="0.2">
      <c r="A69" s="306">
        <v>83</v>
      </c>
      <c r="B69" s="307" t="s">
        <v>304</v>
      </c>
      <c r="C69" s="308"/>
      <c r="D69" s="113">
        <v>5.0886152790424539</v>
      </c>
      <c r="E69" s="115">
        <v>3856</v>
      </c>
      <c r="F69" s="114">
        <v>3846</v>
      </c>
      <c r="G69" s="114">
        <v>3825</v>
      </c>
      <c r="H69" s="114">
        <v>3769</v>
      </c>
      <c r="I69" s="140">
        <v>3762</v>
      </c>
      <c r="J69" s="115">
        <v>94</v>
      </c>
      <c r="K69" s="116">
        <v>2.4986709197235513</v>
      </c>
    </row>
    <row r="70" spans="1:11" ht="14.1" customHeight="1" x14ac:dyDescent="0.2">
      <c r="A70" s="306" t="s">
        <v>305</v>
      </c>
      <c r="B70" s="307" t="s">
        <v>306</v>
      </c>
      <c r="C70" s="308"/>
      <c r="D70" s="113">
        <v>4.1542948388033309</v>
      </c>
      <c r="E70" s="115">
        <v>3148</v>
      </c>
      <c r="F70" s="114">
        <v>3147</v>
      </c>
      <c r="G70" s="114">
        <v>3133</v>
      </c>
      <c r="H70" s="114">
        <v>3075</v>
      </c>
      <c r="I70" s="140">
        <v>3083</v>
      </c>
      <c r="J70" s="115">
        <v>65</v>
      </c>
      <c r="K70" s="116">
        <v>2.1083360363282515</v>
      </c>
    </row>
    <row r="71" spans="1:11" ht="14.1" customHeight="1" x14ac:dyDescent="0.2">
      <c r="A71" s="306"/>
      <c r="B71" s="307" t="s">
        <v>307</v>
      </c>
      <c r="C71" s="308"/>
      <c r="D71" s="113">
        <v>2.4572099713633424</v>
      </c>
      <c r="E71" s="115">
        <v>1862</v>
      </c>
      <c r="F71" s="114">
        <v>1857</v>
      </c>
      <c r="G71" s="114">
        <v>1849</v>
      </c>
      <c r="H71" s="114">
        <v>1795</v>
      </c>
      <c r="I71" s="140">
        <v>1804</v>
      </c>
      <c r="J71" s="115">
        <v>58</v>
      </c>
      <c r="K71" s="116">
        <v>3.2150776053215075</v>
      </c>
    </row>
    <row r="72" spans="1:11" ht="14.1" customHeight="1" x14ac:dyDescent="0.2">
      <c r="A72" s="306">
        <v>84</v>
      </c>
      <c r="B72" s="307" t="s">
        <v>308</v>
      </c>
      <c r="C72" s="308"/>
      <c r="D72" s="113">
        <v>0.80367393800229625</v>
      </c>
      <c r="E72" s="115">
        <v>609</v>
      </c>
      <c r="F72" s="114">
        <v>603</v>
      </c>
      <c r="G72" s="114">
        <v>595</v>
      </c>
      <c r="H72" s="114">
        <v>521</v>
      </c>
      <c r="I72" s="140">
        <v>600</v>
      </c>
      <c r="J72" s="115">
        <v>9</v>
      </c>
      <c r="K72" s="116">
        <v>1.5</v>
      </c>
    </row>
    <row r="73" spans="1:11" ht="14.1" customHeight="1" x14ac:dyDescent="0.2">
      <c r="A73" s="306" t="s">
        <v>309</v>
      </c>
      <c r="B73" s="307" t="s">
        <v>310</v>
      </c>
      <c r="C73" s="308"/>
      <c r="D73" s="113">
        <v>0.4196524011243517</v>
      </c>
      <c r="E73" s="115">
        <v>318</v>
      </c>
      <c r="F73" s="114">
        <v>309</v>
      </c>
      <c r="G73" s="114">
        <v>304</v>
      </c>
      <c r="H73" s="114">
        <v>229</v>
      </c>
      <c r="I73" s="140">
        <v>306</v>
      </c>
      <c r="J73" s="115">
        <v>12</v>
      </c>
      <c r="K73" s="116">
        <v>3.9215686274509802</v>
      </c>
    </row>
    <row r="74" spans="1:11" ht="14.1" customHeight="1" x14ac:dyDescent="0.2">
      <c r="A74" s="306" t="s">
        <v>311</v>
      </c>
      <c r="B74" s="307" t="s">
        <v>312</v>
      </c>
      <c r="C74" s="308"/>
      <c r="D74" s="113">
        <v>7.2581390131570264E-2</v>
      </c>
      <c r="E74" s="115">
        <v>55</v>
      </c>
      <c r="F74" s="114">
        <v>51</v>
      </c>
      <c r="G74" s="114">
        <v>51</v>
      </c>
      <c r="H74" s="114">
        <v>54</v>
      </c>
      <c r="I74" s="140">
        <v>56</v>
      </c>
      <c r="J74" s="115">
        <v>-1</v>
      </c>
      <c r="K74" s="116">
        <v>-1.7857142857142858</v>
      </c>
    </row>
    <row r="75" spans="1:11" ht="14.1" customHeight="1" x14ac:dyDescent="0.2">
      <c r="A75" s="306" t="s">
        <v>313</v>
      </c>
      <c r="B75" s="307" t="s">
        <v>314</v>
      </c>
      <c r="C75" s="308"/>
      <c r="D75" s="113">
        <v>5.2786465550232918E-3</v>
      </c>
      <c r="E75" s="115">
        <v>4</v>
      </c>
      <c r="F75" s="114">
        <v>3</v>
      </c>
      <c r="G75" s="114" t="s">
        <v>513</v>
      </c>
      <c r="H75" s="114" t="s">
        <v>513</v>
      </c>
      <c r="I75" s="140" t="s">
        <v>513</v>
      </c>
      <c r="J75" s="115" t="s">
        <v>513</v>
      </c>
      <c r="K75" s="116" t="s">
        <v>513</v>
      </c>
    </row>
    <row r="76" spans="1:11" ht="14.1" customHeight="1" x14ac:dyDescent="0.2">
      <c r="A76" s="306">
        <v>91</v>
      </c>
      <c r="B76" s="307" t="s">
        <v>315</v>
      </c>
      <c r="C76" s="308"/>
      <c r="D76" s="113">
        <v>0.14252345698562888</v>
      </c>
      <c r="E76" s="115">
        <v>108</v>
      </c>
      <c r="F76" s="114">
        <v>110</v>
      </c>
      <c r="G76" s="114">
        <v>111</v>
      </c>
      <c r="H76" s="114">
        <v>119</v>
      </c>
      <c r="I76" s="140">
        <v>118</v>
      </c>
      <c r="J76" s="115">
        <v>-10</v>
      </c>
      <c r="K76" s="116">
        <v>-8.4745762711864412</v>
      </c>
    </row>
    <row r="77" spans="1:11" ht="14.1" customHeight="1" x14ac:dyDescent="0.2">
      <c r="A77" s="306">
        <v>92</v>
      </c>
      <c r="B77" s="307" t="s">
        <v>316</v>
      </c>
      <c r="C77" s="308"/>
      <c r="D77" s="113">
        <v>0.2692109743061879</v>
      </c>
      <c r="E77" s="115">
        <v>204</v>
      </c>
      <c r="F77" s="114">
        <v>199</v>
      </c>
      <c r="G77" s="114">
        <v>203</v>
      </c>
      <c r="H77" s="114">
        <v>233</v>
      </c>
      <c r="I77" s="140">
        <v>232</v>
      </c>
      <c r="J77" s="115">
        <v>-28</v>
      </c>
      <c r="K77" s="116">
        <v>-12.068965517241379</v>
      </c>
    </row>
    <row r="78" spans="1:11" ht="14.1" customHeight="1" x14ac:dyDescent="0.2">
      <c r="A78" s="306">
        <v>93</v>
      </c>
      <c r="B78" s="307" t="s">
        <v>317</v>
      </c>
      <c r="C78" s="308"/>
      <c r="D78" s="113" t="s">
        <v>513</v>
      </c>
      <c r="E78" s="115" t="s">
        <v>513</v>
      </c>
      <c r="F78" s="114">
        <v>83</v>
      </c>
      <c r="G78" s="114">
        <v>85</v>
      </c>
      <c r="H78" s="114">
        <v>89</v>
      </c>
      <c r="I78" s="140">
        <v>90</v>
      </c>
      <c r="J78" s="115" t="s">
        <v>513</v>
      </c>
      <c r="K78" s="116" t="s">
        <v>513</v>
      </c>
    </row>
    <row r="79" spans="1:11" ht="14.1" customHeight="1" x14ac:dyDescent="0.2">
      <c r="A79" s="306">
        <v>94</v>
      </c>
      <c r="B79" s="307" t="s">
        <v>318</v>
      </c>
      <c r="C79" s="308"/>
      <c r="D79" s="113">
        <v>0.2692109743061879</v>
      </c>
      <c r="E79" s="115">
        <v>204</v>
      </c>
      <c r="F79" s="114">
        <v>201</v>
      </c>
      <c r="G79" s="114">
        <v>197</v>
      </c>
      <c r="H79" s="114">
        <v>180</v>
      </c>
      <c r="I79" s="140">
        <v>170</v>
      </c>
      <c r="J79" s="115">
        <v>34</v>
      </c>
      <c r="K79" s="116">
        <v>20</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17366</v>
      </c>
      <c r="E12" s="114">
        <v>18017</v>
      </c>
      <c r="F12" s="114">
        <v>18121</v>
      </c>
      <c r="G12" s="114">
        <v>18231</v>
      </c>
      <c r="H12" s="140">
        <v>17793</v>
      </c>
      <c r="I12" s="115">
        <v>-427</v>
      </c>
      <c r="J12" s="116">
        <v>-2.3998201539931432</v>
      </c>
      <c r="K12"/>
      <c r="L12"/>
      <c r="M12"/>
      <c r="N12"/>
      <c r="O12"/>
      <c r="P12"/>
    </row>
    <row r="13" spans="1:16" s="110" customFormat="1" ht="14.45" customHeight="1" x14ac:dyDescent="0.2">
      <c r="A13" s="120" t="s">
        <v>105</v>
      </c>
      <c r="B13" s="119" t="s">
        <v>106</v>
      </c>
      <c r="C13" s="113">
        <v>40.061038811470688</v>
      </c>
      <c r="D13" s="115">
        <v>6957</v>
      </c>
      <c r="E13" s="114">
        <v>7227</v>
      </c>
      <c r="F13" s="114">
        <v>7254</v>
      </c>
      <c r="G13" s="114">
        <v>7273</v>
      </c>
      <c r="H13" s="140">
        <v>7102</v>
      </c>
      <c r="I13" s="115">
        <v>-145</v>
      </c>
      <c r="J13" s="116">
        <v>-2.0416784004505772</v>
      </c>
      <c r="K13"/>
      <c r="L13"/>
      <c r="M13"/>
      <c r="N13"/>
      <c r="O13"/>
      <c r="P13"/>
    </row>
    <row r="14" spans="1:16" s="110" customFormat="1" ht="14.45" customHeight="1" x14ac:dyDescent="0.2">
      <c r="A14" s="120"/>
      <c r="B14" s="119" t="s">
        <v>107</v>
      </c>
      <c r="C14" s="113">
        <v>59.938961188529312</v>
      </c>
      <c r="D14" s="115">
        <v>10409</v>
      </c>
      <c r="E14" s="114">
        <v>10790</v>
      </c>
      <c r="F14" s="114">
        <v>10867</v>
      </c>
      <c r="G14" s="114">
        <v>10958</v>
      </c>
      <c r="H14" s="140">
        <v>10691</v>
      </c>
      <c r="I14" s="115">
        <v>-282</v>
      </c>
      <c r="J14" s="116">
        <v>-2.6377326723412216</v>
      </c>
      <c r="K14"/>
      <c r="L14"/>
      <c r="M14"/>
      <c r="N14"/>
      <c r="O14"/>
      <c r="P14"/>
    </row>
    <row r="15" spans="1:16" s="110" customFormat="1" ht="14.45" customHeight="1" x14ac:dyDescent="0.2">
      <c r="A15" s="118" t="s">
        <v>105</v>
      </c>
      <c r="B15" s="121" t="s">
        <v>108</v>
      </c>
      <c r="C15" s="113">
        <v>15.08695151445353</v>
      </c>
      <c r="D15" s="115">
        <v>2620</v>
      </c>
      <c r="E15" s="114">
        <v>2721</v>
      </c>
      <c r="F15" s="114">
        <v>2791</v>
      </c>
      <c r="G15" s="114">
        <v>2972</v>
      </c>
      <c r="H15" s="140">
        <v>2721</v>
      </c>
      <c r="I15" s="115">
        <v>-101</v>
      </c>
      <c r="J15" s="116">
        <v>-3.7118706357956635</v>
      </c>
      <c r="K15"/>
      <c r="L15"/>
      <c r="M15"/>
      <c r="N15"/>
      <c r="O15"/>
      <c r="P15"/>
    </row>
    <row r="16" spans="1:16" s="110" customFormat="1" ht="14.45" customHeight="1" x14ac:dyDescent="0.2">
      <c r="A16" s="118"/>
      <c r="B16" s="121" t="s">
        <v>109</v>
      </c>
      <c r="C16" s="113">
        <v>46.521939421858804</v>
      </c>
      <c r="D16" s="115">
        <v>8079</v>
      </c>
      <c r="E16" s="114">
        <v>8487</v>
      </c>
      <c r="F16" s="114">
        <v>8537</v>
      </c>
      <c r="G16" s="114">
        <v>8474</v>
      </c>
      <c r="H16" s="140">
        <v>8421</v>
      </c>
      <c r="I16" s="115">
        <v>-342</v>
      </c>
      <c r="J16" s="116">
        <v>-4.0612753829711439</v>
      </c>
      <c r="K16"/>
      <c r="L16"/>
      <c r="M16"/>
      <c r="N16"/>
      <c r="O16"/>
      <c r="P16"/>
    </row>
    <row r="17" spans="1:16" s="110" customFormat="1" ht="14.45" customHeight="1" x14ac:dyDescent="0.2">
      <c r="A17" s="118"/>
      <c r="B17" s="121" t="s">
        <v>110</v>
      </c>
      <c r="C17" s="113">
        <v>20.995047794541058</v>
      </c>
      <c r="D17" s="115">
        <v>3646</v>
      </c>
      <c r="E17" s="114">
        <v>3705</v>
      </c>
      <c r="F17" s="114">
        <v>3734</v>
      </c>
      <c r="G17" s="114">
        <v>3733</v>
      </c>
      <c r="H17" s="140">
        <v>3695</v>
      </c>
      <c r="I17" s="115">
        <v>-49</v>
      </c>
      <c r="J17" s="116">
        <v>-1.3261163734776726</v>
      </c>
      <c r="K17"/>
      <c r="L17"/>
      <c r="M17"/>
      <c r="N17"/>
      <c r="O17"/>
      <c r="P17"/>
    </row>
    <row r="18" spans="1:16" s="110" customFormat="1" ht="14.45" customHeight="1" x14ac:dyDescent="0.2">
      <c r="A18" s="120"/>
      <c r="B18" s="121" t="s">
        <v>111</v>
      </c>
      <c r="C18" s="113">
        <v>17.396061269146607</v>
      </c>
      <c r="D18" s="115">
        <v>3021</v>
      </c>
      <c r="E18" s="114">
        <v>3104</v>
      </c>
      <c r="F18" s="114">
        <v>3059</v>
      </c>
      <c r="G18" s="114">
        <v>3052</v>
      </c>
      <c r="H18" s="140">
        <v>2956</v>
      </c>
      <c r="I18" s="115">
        <v>65</v>
      </c>
      <c r="J18" s="116">
        <v>2.1989174560216509</v>
      </c>
      <c r="K18"/>
      <c r="L18"/>
      <c r="M18"/>
      <c r="N18"/>
      <c r="O18"/>
      <c r="P18"/>
    </row>
    <row r="19" spans="1:16" s="110" customFormat="1" ht="14.45" customHeight="1" x14ac:dyDescent="0.2">
      <c r="A19" s="120"/>
      <c r="B19" s="121" t="s">
        <v>112</v>
      </c>
      <c r="C19" s="113">
        <v>1.7102383968674422</v>
      </c>
      <c r="D19" s="115">
        <v>297</v>
      </c>
      <c r="E19" s="114">
        <v>308</v>
      </c>
      <c r="F19" s="114">
        <v>311</v>
      </c>
      <c r="G19" s="114">
        <v>243</v>
      </c>
      <c r="H19" s="140">
        <v>223</v>
      </c>
      <c r="I19" s="115">
        <v>74</v>
      </c>
      <c r="J19" s="116">
        <v>33.183856502242151</v>
      </c>
      <c r="K19"/>
      <c r="L19"/>
      <c r="M19"/>
      <c r="N19"/>
      <c r="O19"/>
      <c r="P19"/>
    </row>
    <row r="20" spans="1:16" s="110" customFormat="1" ht="14.45" customHeight="1" x14ac:dyDescent="0.2">
      <c r="A20" s="120" t="s">
        <v>113</v>
      </c>
      <c r="B20" s="119" t="s">
        <v>116</v>
      </c>
      <c r="C20" s="113">
        <v>90.91903719912473</v>
      </c>
      <c r="D20" s="115">
        <v>15789</v>
      </c>
      <c r="E20" s="114">
        <v>16361</v>
      </c>
      <c r="F20" s="114">
        <v>16486</v>
      </c>
      <c r="G20" s="114">
        <v>16633</v>
      </c>
      <c r="H20" s="140">
        <v>16272</v>
      </c>
      <c r="I20" s="115">
        <v>-483</v>
      </c>
      <c r="J20" s="116">
        <v>-2.9682890855457229</v>
      </c>
      <c r="K20"/>
      <c r="L20"/>
      <c r="M20"/>
      <c r="N20"/>
      <c r="O20"/>
      <c r="P20"/>
    </row>
    <row r="21" spans="1:16" s="110" customFormat="1" ht="14.45" customHeight="1" x14ac:dyDescent="0.2">
      <c r="A21" s="123"/>
      <c r="B21" s="124" t="s">
        <v>117</v>
      </c>
      <c r="C21" s="125">
        <v>8.8621444201312904</v>
      </c>
      <c r="D21" s="143">
        <v>1539</v>
      </c>
      <c r="E21" s="144">
        <v>1621</v>
      </c>
      <c r="F21" s="144">
        <v>1602</v>
      </c>
      <c r="G21" s="144">
        <v>1562</v>
      </c>
      <c r="H21" s="145">
        <v>1488</v>
      </c>
      <c r="I21" s="143">
        <v>51</v>
      </c>
      <c r="J21" s="146">
        <v>3.4274193548387095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19780</v>
      </c>
      <c r="E56" s="114">
        <v>20485</v>
      </c>
      <c r="F56" s="114">
        <v>20510</v>
      </c>
      <c r="G56" s="114">
        <v>20628</v>
      </c>
      <c r="H56" s="140">
        <v>20261</v>
      </c>
      <c r="I56" s="115">
        <v>-481</v>
      </c>
      <c r="J56" s="116">
        <v>-2.3740190513794976</v>
      </c>
      <c r="K56"/>
      <c r="L56"/>
      <c r="M56"/>
      <c r="N56"/>
      <c r="O56"/>
      <c r="P56"/>
    </row>
    <row r="57" spans="1:16" s="110" customFormat="1" ht="14.45" customHeight="1" x14ac:dyDescent="0.2">
      <c r="A57" s="120" t="s">
        <v>105</v>
      </c>
      <c r="B57" s="119" t="s">
        <v>106</v>
      </c>
      <c r="C57" s="113">
        <v>38.918099089989887</v>
      </c>
      <c r="D57" s="115">
        <v>7698</v>
      </c>
      <c r="E57" s="114">
        <v>7946</v>
      </c>
      <c r="F57" s="114">
        <v>7997</v>
      </c>
      <c r="G57" s="114">
        <v>7979</v>
      </c>
      <c r="H57" s="140">
        <v>7865</v>
      </c>
      <c r="I57" s="115">
        <v>-167</v>
      </c>
      <c r="J57" s="116">
        <v>-2.1233312142403054</v>
      </c>
    </row>
    <row r="58" spans="1:16" s="110" customFormat="1" ht="14.45" customHeight="1" x14ac:dyDescent="0.2">
      <c r="A58" s="120"/>
      <c r="B58" s="119" t="s">
        <v>107</v>
      </c>
      <c r="C58" s="113">
        <v>61.081900910010113</v>
      </c>
      <c r="D58" s="115">
        <v>12082</v>
      </c>
      <c r="E58" s="114">
        <v>12539</v>
      </c>
      <c r="F58" s="114">
        <v>12513</v>
      </c>
      <c r="G58" s="114">
        <v>12649</v>
      </c>
      <c r="H58" s="140">
        <v>12396</v>
      </c>
      <c r="I58" s="115">
        <v>-314</v>
      </c>
      <c r="J58" s="116">
        <v>-2.5330751855437237</v>
      </c>
    </row>
    <row r="59" spans="1:16" s="110" customFormat="1" ht="14.45" customHeight="1" x14ac:dyDescent="0.2">
      <c r="A59" s="118" t="s">
        <v>105</v>
      </c>
      <c r="B59" s="121" t="s">
        <v>108</v>
      </c>
      <c r="C59" s="113">
        <v>15.51061678463094</v>
      </c>
      <c r="D59" s="115">
        <v>3068</v>
      </c>
      <c r="E59" s="114">
        <v>3312</v>
      </c>
      <c r="F59" s="114">
        <v>3258</v>
      </c>
      <c r="G59" s="114">
        <v>3400</v>
      </c>
      <c r="H59" s="140">
        <v>3200</v>
      </c>
      <c r="I59" s="115">
        <v>-132</v>
      </c>
      <c r="J59" s="116">
        <v>-4.125</v>
      </c>
    </row>
    <row r="60" spans="1:16" s="110" customFormat="1" ht="14.45" customHeight="1" x14ac:dyDescent="0.2">
      <c r="A60" s="118"/>
      <c r="B60" s="121" t="s">
        <v>109</v>
      </c>
      <c r="C60" s="113">
        <v>45.227502527805868</v>
      </c>
      <c r="D60" s="115">
        <v>8946</v>
      </c>
      <c r="E60" s="114">
        <v>9298</v>
      </c>
      <c r="F60" s="114">
        <v>9401</v>
      </c>
      <c r="G60" s="114">
        <v>9406</v>
      </c>
      <c r="H60" s="140">
        <v>9390</v>
      </c>
      <c r="I60" s="115">
        <v>-444</v>
      </c>
      <c r="J60" s="116">
        <v>-4.7284345047923324</v>
      </c>
    </row>
    <row r="61" spans="1:16" s="110" customFormat="1" ht="14.45" customHeight="1" x14ac:dyDescent="0.2">
      <c r="A61" s="118"/>
      <c r="B61" s="121" t="s">
        <v>110</v>
      </c>
      <c r="C61" s="113">
        <v>21.213346814964609</v>
      </c>
      <c r="D61" s="115">
        <v>4196</v>
      </c>
      <c r="E61" s="114">
        <v>4222</v>
      </c>
      <c r="F61" s="114">
        <v>4218</v>
      </c>
      <c r="G61" s="114">
        <v>4223</v>
      </c>
      <c r="H61" s="140">
        <v>4166</v>
      </c>
      <c r="I61" s="115">
        <v>30</v>
      </c>
      <c r="J61" s="116">
        <v>0.72011521843494963</v>
      </c>
    </row>
    <row r="62" spans="1:16" s="110" customFormat="1" ht="14.45" customHeight="1" x14ac:dyDescent="0.2">
      <c r="A62" s="120"/>
      <c r="B62" s="121" t="s">
        <v>111</v>
      </c>
      <c r="C62" s="113">
        <v>18.048533872598583</v>
      </c>
      <c r="D62" s="115">
        <v>3570</v>
      </c>
      <c r="E62" s="114">
        <v>3653</v>
      </c>
      <c r="F62" s="114">
        <v>3633</v>
      </c>
      <c r="G62" s="114">
        <v>3599</v>
      </c>
      <c r="H62" s="140">
        <v>3505</v>
      </c>
      <c r="I62" s="115">
        <v>65</v>
      </c>
      <c r="J62" s="116">
        <v>1.854493580599144</v>
      </c>
    </row>
    <row r="63" spans="1:16" s="110" customFormat="1" ht="14.45" customHeight="1" x14ac:dyDescent="0.2">
      <c r="A63" s="120"/>
      <c r="B63" s="121" t="s">
        <v>112</v>
      </c>
      <c r="C63" s="113">
        <v>1.6127401415571283</v>
      </c>
      <c r="D63" s="115">
        <v>319</v>
      </c>
      <c r="E63" s="114">
        <v>347</v>
      </c>
      <c r="F63" s="114">
        <v>366</v>
      </c>
      <c r="G63" s="114">
        <v>293</v>
      </c>
      <c r="H63" s="140">
        <v>278</v>
      </c>
      <c r="I63" s="115">
        <v>41</v>
      </c>
      <c r="J63" s="116">
        <v>14.748201438848922</v>
      </c>
    </row>
    <row r="64" spans="1:16" s="110" customFormat="1" ht="14.45" customHeight="1" x14ac:dyDescent="0.2">
      <c r="A64" s="120" t="s">
        <v>113</v>
      </c>
      <c r="B64" s="119" t="s">
        <v>116</v>
      </c>
      <c r="C64" s="113">
        <v>92.982810920121338</v>
      </c>
      <c r="D64" s="115">
        <v>18392</v>
      </c>
      <c r="E64" s="114">
        <v>19039</v>
      </c>
      <c r="F64" s="114">
        <v>19054</v>
      </c>
      <c r="G64" s="114">
        <v>19209</v>
      </c>
      <c r="H64" s="140">
        <v>18913</v>
      </c>
      <c r="I64" s="115">
        <v>-521</v>
      </c>
      <c r="J64" s="116">
        <v>-2.7547189763654627</v>
      </c>
    </row>
    <row r="65" spans="1:10" s="110" customFormat="1" ht="14.45" customHeight="1" x14ac:dyDescent="0.2">
      <c r="A65" s="123"/>
      <c r="B65" s="124" t="s">
        <v>117</v>
      </c>
      <c r="C65" s="125">
        <v>6.8351870576339735</v>
      </c>
      <c r="D65" s="143">
        <v>1352</v>
      </c>
      <c r="E65" s="144">
        <v>1412</v>
      </c>
      <c r="F65" s="144">
        <v>1423</v>
      </c>
      <c r="G65" s="144">
        <v>1384</v>
      </c>
      <c r="H65" s="145">
        <v>1313</v>
      </c>
      <c r="I65" s="143">
        <v>39</v>
      </c>
      <c r="J65" s="146">
        <v>2.9702970297029703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17366</v>
      </c>
      <c r="G11" s="114">
        <v>18017</v>
      </c>
      <c r="H11" s="114">
        <v>18121</v>
      </c>
      <c r="I11" s="114">
        <v>18231</v>
      </c>
      <c r="J11" s="140">
        <v>17793</v>
      </c>
      <c r="K11" s="114">
        <v>-427</v>
      </c>
      <c r="L11" s="116">
        <v>-2.3998201539931432</v>
      </c>
    </row>
    <row r="12" spans="1:17" s="110" customFormat="1" ht="24" customHeight="1" x14ac:dyDescent="0.2">
      <c r="A12" s="604" t="s">
        <v>185</v>
      </c>
      <c r="B12" s="605"/>
      <c r="C12" s="605"/>
      <c r="D12" s="606"/>
      <c r="E12" s="113">
        <v>40.061038811470688</v>
      </c>
      <c r="F12" s="115">
        <v>6957</v>
      </c>
      <c r="G12" s="114">
        <v>7227</v>
      </c>
      <c r="H12" s="114">
        <v>7254</v>
      </c>
      <c r="I12" s="114">
        <v>7273</v>
      </c>
      <c r="J12" s="140">
        <v>7102</v>
      </c>
      <c r="K12" s="114">
        <v>-145</v>
      </c>
      <c r="L12" s="116">
        <v>-2.0416784004505772</v>
      </c>
    </row>
    <row r="13" spans="1:17" s="110" customFormat="1" ht="15" customHeight="1" x14ac:dyDescent="0.2">
      <c r="A13" s="120"/>
      <c r="B13" s="612" t="s">
        <v>107</v>
      </c>
      <c r="C13" s="612"/>
      <c r="E13" s="113">
        <v>59.938961188529312</v>
      </c>
      <c r="F13" s="115">
        <v>10409</v>
      </c>
      <c r="G13" s="114">
        <v>10790</v>
      </c>
      <c r="H13" s="114">
        <v>10867</v>
      </c>
      <c r="I13" s="114">
        <v>10958</v>
      </c>
      <c r="J13" s="140">
        <v>10691</v>
      </c>
      <c r="K13" s="114">
        <v>-282</v>
      </c>
      <c r="L13" s="116">
        <v>-2.6377326723412216</v>
      </c>
    </row>
    <row r="14" spans="1:17" s="110" customFormat="1" ht="22.5" customHeight="1" x14ac:dyDescent="0.2">
      <c r="A14" s="604" t="s">
        <v>186</v>
      </c>
      <c r="B14" s="605"/>
      <c r="C14" s="605"/>
      <c r="D14" s="606"/>
      <c r="E14" s="113">
        <v>15.08695151445353</v>
      </c>
      <c r="F14" s="115">
        <v>2620</v>
      </c>
      <c r="G14" s="114">
        <v>2721</v>
      </c>
      <c r="H14" s="114">
        <v>2791</v>
      </c>
      <c r="I14" s="114">
        <v>2972</v>
      </c>
      <c r="J14" s="140">
        <v>2721</v>
      </c>
      <c r="K14" s="114">
        <v>-101</v>
      </c>
      <c r="L14" s="116">
        <v>-3.7118706357956635</v>
      </c>
    </row>
    <row r="15" spans="1:17" s="110" customFormat="1" ht="15" customHeight="1" x14ac:dyDescent="0.2">
      <c r="A15" s="120"/>
      <c r="B15" s="119"/>
      <c r="C15" s="258" t="s">
        <v>106</v>
      </c>
      <c r="E15" s="113">
        <v>49.809160305343511</v>
      </c>
      <c r="F15" s="115">
        <v>1305</v>
      </c>
      <c r="G15" s="114">
        <v>1371</v>
      </c>
      <c r="H15" s="114">
        <v>1376</v>
      </c>
      <c r="I15" s="114">
        <v>1482</v>
      </c>
      <c r="J15" s="140">
        <v>1400</v>
      </c>
      <c r="K15" s="114">
        <v>-95</v>
      </c>
      <c r="L15" s="116">
        <v>-6.7857142857142856</v>
      </c>
    </row>
    <row r="16" spans="1:17" s="110" customFormat="1" ht="15" customHeight="1" x14ac:dyDescent="0.2">
      <c r="A16" s="120"/>
      <c r="B16" s="119"/>
      <c r="C16" s="258" t="s">
        <v>107</v>
      </c>
      <c r="E16" s="113">
        <v>50.190839694656489</v>
      </c>
      <c r="F16" s="115">
        <v>1315</v>
      </c>
      <c r="G16" s="114">
        <v>1350</v>
      </c>
      <c r="H16" s="114">
        <v>1415</v>
      </c>
      <c r="I16" s="114">
        <v>1490</v>
      </c>
      <c r="J16" s="140">
        <v>1321</v>
      </c>
      <c r="K16" s="114">
        <v>-6</v>
      </c>
      <c r="L16" s="116">
        <v>-0.45420136260408783</v>
      </c>
    </row>
    <row r="17" spans="1:12" s="110" customFormat="1" ht="15" customHeight="1" x14ac:dyDescent="0.2">
      <c r="A17" s="120"/>
      <c r="B17" s="121" t="s">
        <v>109</v>
      </c>
      <c r="C17" s="258"/>
      <c r="E17" s="113">
        <v>46.521939421858804</v>
      </c>
      <c r="F17" s="115">
        <v>8079</v>
      </c>
      <c r="G17" s="114">
        <v>8487</v>
      </c>
      <c r="H17" s="114">
        <v>8537</v>
      </c>
      <c r="I17" s="114">
        <v>8474</v>
      </c>
      <c r="J17" s="140">
        <v>8421</v>
      </c>
      <c r="K17" s="114">
        <v>-342</v>
      </c>
      <c r="L17" s="116">
        <v>-4.0612753829711439</v>
      </c>
    </row>
    <row r="18" spans="1:12" s="110" customFormat="1" ht="15" customHeight="1" x14ac:dyDescent="0.2">
      <c r="A18" s="120"/>
      <c r="B18" s="119"/>
      <c r="C18" s="258" t="s">
        <v>106</v>
      </c>
      <c r="E18" s="113">
        <v>35.685109543260303</v>
      </c>
      <c r="F18" s="115">
        <v>2883</v>
      </c>
      <c r="G18" s="114">
        <v>3013</v>
      </c>
      <c r="H18" s="114">
        <v>3005</v>
      </c>
      <c r="I18" s="114">
        <v>2930</v>
      </c>
      <c r="J18" s="140">
        <v>2911</v>
      </c>
      <c r="K18" s="114">
        <v>-28</v>
      </c>
      <c r="L18" s="116">
        <v>-0.9618687736173136</v>
      </c>
    </row>
    <row r="19" spans="1:12" s="110" customFormat="1" ht="15" customHeight="1" x14ac:dyDescent="0.2">
      <c r="A19" s="120"/>
      <c r="B19" s="119"/>
      <c r="C19" s="258" t="s">
        <v>107</v>
      </c>
      <c r="E19" s="113">
        <v>64.31489045673969</v>
      </c>
      <c r="F19" s="115">
        <v>5196</v>
      </c>
      <c r="G19" s="114">
        <v>5474</v>
      </c>
      <c r="H19" s="114">
        <v>5532</v>
      </c>
      <c r="I19" s="114">
        <v>5544</v>
      </c>
      <c r="J19" s="140">
        <v>5510</v>
      </c>
      <c r="K19" s="114">
        <v>-314</v>
      </c>
      <c r="L19" s="116">
        <v>-5.6987295825771325</v>
      </c>
    </row>
    <row r="20" spans="1:12" s="110" customFormat="1" ht="15" customHeight="1" x14ac:dyDescent="0.2">
      <c r="A20" s="120"/>
      <c r="B20" s="121" t="s">
        <v>110</v>
      </c>
      <c r="C20" s="258"/>
      <c r="E20" s="113">
        <v>20.995047794541058</v>
      </c>
      <c r="F20" s="115">
        <v>3646</v>
      </c>
      <c r="G20" s="114">
        <v>3705</v>
      </c>
      <c r="H20" s="114">
        <v>3734</v>
      </c>
      <c r="I20" s="114">
        <v>3733</v>
      </c>
      <c r="J20" s="140">
        <v>3695</v>
      </c>
      <c r="K20" s="114">
        <v>-49</v>
      </c>
      <c r="L20" s="116">
        <v>-1.3261163734776726</v>
      </c>
    </row>
    <row r="21" spans="1:12" s="110" customFormat="1" ht="15" customHeight="1" x14ac:dyDescent="0.2">
      <c r="A21" s="120"/>
      <c r="B21" s="119"/>
      <c r="C21" s="258" t="s">
        <v>106</v>
      </c>
      <c r="E21" s="113">
        <v>32.364234777838725</v>
      </c>
      <c r="F21" s="115">
        <v>1180</v>
      </c>
      <c r="G21" s="114">
        <v>1202</v>
      </c>
      <c r="H21" s="114">
        <v>1257</v>
      </c>
      <c r="I21" s="114">
        <v>1255</v>
      </c>
      <c r="J21" s="140">
        <v>1226</v>
      </c>
      <c r="K21" s="114">
        <v>-46</v>
      </c>
      <c r="L21" s="116">
        <v>-3.7520391517128875</v>
      </c>
    </row>
    <row r="22" spans="1:12" s="110" customFormat="1" ht="15" customHeight="1" x14ac:dyDescent="0.2">
      <c r="A22" s="120"/>
      <c r="B22" s="119"/>
      <c r="C22" s="258" t="s">
        <v>107</v>
      </c>
      <c r="E22" s="113">
        <v>67.635765222161268</v>
      </c>
      <c r="F22" s="115">
        <v>2466</v>
      </c>
      <c r="G22" s="114">
        <v>2503</v>
      </c>
      <c r="H22" s="114">
        <v>2477</v>
      </c>
      <c r="I22" s="114">
        <v>2478</v>
      </c>
      <c r="J22" s="140">
        <v>2469</v>
      </c>
      <c r="K22" s="114">
        <v>-3</v>
      </c>
      <c r="L22" s="116">
        <v>-0.12150668286755771</v>
      </c>
    </row>
    <row r="23" spans="1:12" s="110" customFormat="1" ht="15" customHeight="1" x14ac:dyDescent="0.2">
      <c r="A23" s="120"/>
      <c r="B23" s="121" t="s">
        <v>111</v>
      </c>
      <c r="C23" s="258"/>
      <c r="E23" s="113">
        <v>17.396061269146607</v>
      </c>
      <c r="F23" s="115">
        <v>3021</v>
      </c>
      <c r="G23" s="114">
        <v>3104</v>
      </c>
      <c r="H23" s="114">
        <v>3059</v>
      </c>
      <c r="I23" s="114">
        <v>3052</v>
      </c>
      <c r="J23" s="140">
        <v>2956</v>
      </c>
      <c r="K23" s="114">
        <v>65</v>
      </c>
      <c r="L23" s="116">
        <v>2.1989174560216509</v>
      </c>
    </row>
    <row r="24" spans="1:12" s="110" customFormat="1" ht="15" customHeight="1" x14ac:dyDescent="0.2">
      <c r="A24" s="120"/>
      <c r="B24" s="119"/>
      <c r="C24" s="258" t="s">
        <v>106</v>
      </c>
      <c r="E24" s="113">
        <v>52.598477325388941</v>
      </c>
      <c r="F24" s="115">
        <v>1589</v>
      </c>
      <c r="G24" s="114">
        <v>1641</v>
      </c>
      <c r="H24" s="114">
        <v>1616</v>
      </c>
      <c r="I24" s="114">
        <v>1606</v>
      </c>
      <c r="J24" s="140">
        <v>1565</v>
      </c>
      <c r="K24" s="114">
        <v>24</v>
      </c>
      <c r="L24" s="116">
        <v>1.5335463258785942</v>
      </c>
    </row>
    <row r="25" spans="1:12" s="110" customFormat="1" ht="15" customHeight="1" x14ac:dyDescent="0.2">
      <c r="A25" s="120"/>
      <c r="B25" s="119"/>
      <c r="C25" s="258" t="s">
        <v>107</v>
      </c>
      <c r="E25" s="113">
        <v>47.401522674611059</v>
      </c>
      <c r="F25" s="115">
        <v>1432</v>
      </c>
      <c r="G25" s="114">
        <v>1463</v>
      </c>
      <c r="H25" s="114">
        <v>1443</v>
      </c>
      <c r="I25" s="114">
        <v>1446</v>
      </c>
      <c r="J25" s="140">
        <v>1391</v>
      </c>
      <c r="K25" s="114">
        <v>41</v>
      </c>
      <c r="L25" s="116">
        <v>2.9475197699496767</v>
      </c>
    </row>
    <row r="26" spans="1:12" s="110" customFormat="1" ht="15" customHeight="1" x14ac:dyDescent="0.2">
      <c r="A26" s="120"/>
      <c r="C26" s="121" t="s">
        <v>187</v>
      </c>
      <c r="D26" s="110" t="s">
        <v>188</v>
      </c>
      <c r="E26" s="113">
        <v>1.7102383968674422</v>
      </c>
      <c r="F26" s="115">
        <v>297</v>
      </c>
      <c r="G26" s="114">
        <v>308</v>
      </c>
      <c r="H26" s="114">
        <v>311</v>
      </c>
      <c r="I26" s="114">
        <v>243</v>
      </c>
      <c r="J26" s="140">
        <v>223</v>
      </c>
      <c r="K26" s="114">
        <v>74</v>
      </c>
      <c r="L26" s="116">
        <v>33.183856502242151</v>
      </c>
    </row>
    <row r="27" spans="1:12" s="110" customFormat="1" ht="15" customHeight="1" x14ac:dyDescent="0.2">
      <c r="A27" s="120"/>
      <c r="B27" s="119"/>
      <c r="D27" s="259" t="s">
        <v>106</v>
      </c>
      <c r="E27" s="113">
        <v>49.158249158249156</v>
      </c>
      <c r="F27" s="115">
        <v>146</v>
      </c>
      <c r="G27" s="114">
        <v>160</v>
      </c>
      <c r="H27" s="114">
        <v>155</v>
      </c>
      <c r="I27" s="114">
        <v>113</v>
      </c>
      <c r="J27" s="140">
        <v>109</v>
      </c>
      <c r="K27" s="114">
        <v>37</v>
      </c>
      <c r="L27" s="116">
        <v>33.944954128440365</v>
      </c>
    </row>
    <row r="28" spans="1:12" s="110" customFormat="1" ht="15" customHeight="1" x14ac:dyDescent="0.2">
      <c r="A28" s="120"/>
      <c r="B28" s="119"/>
      <c r="D28" s="259" t="s">
        <v>107</v>
      </c>
      <c r="E28" s="113">
        <v>50.841750841750844</v>
      </c>
      <c r="F28" s="115">
        <v>151</v>
      </c>
      <c r="G28" s="114">
        <v>148</v>
      </c>
      <c r="H28" s="114">
        <v>156</v>
      </c>
      <c r="I28" s="114">
        <v>130</v>
      </c>
      <c r="J28" s="140">
        <v>114</v>
      </c>
      <c r="K28" s="114">
        <v>37</v>
      </c>
      <c r="L28" s="116">
        <v>32.456140350877192</v>
      </c>
    </row>
    <row r="29" spans="1:12" s="110" customFormat="1" ht="24" customHeight="1" x14ac:dyDescent="0.2">
      <c r="A29" s="604" t="s">
        <v>189</v>
      </c>
      <c r="B29" s="605"/>
      <c r="C29" s="605"/>
      <c r="D29" s="606"/>
      <c r="E29" s="113">
        <v>90.91903719912473</v>
      </c>
      <c r="F29" s="115">
        <v>15789</v>
      </c>
      <c r="G29" s="114">
        <v>16361</v>
      </c>
      <c r="H29" s="114">
        <v>16486</v>
      </c>
      <c r="I29" s="114">
        <v>16633</v>
      </c>
      <c r="J29" s="140">
        <v>16272</v>
      </c>
      <c r="K29" s="114">
        <v>-483</v>
      </c>
      <c r="L29" s="116">
        <v>-2.9682890855457229</v>
      </c>
    </row>
    <row r="30" spans="1:12" s="110" customFormat="1" ht="15" customHeight="1" x14ac:dyDescent="0.2">
      <c r="A30" s="120"/>
      <c r="B30" s="119"/>
      <c r="C30" s="258" t="s">
        <v>106</v>
      </c>
      <c r="E30" s="113">
        <v>39.489518018873902</v>
      </c>
      <c r="F30" s="115">
        <v>6235</v>
      </c>
      <c r="G30" s="114">
        <v>6439</v>
      </c>
      <c r="H30" s="114">
        <v>6485</v>
      </c>
      <c r="I30" s="114">
        <v>6527</v>
      </c>
      <c r="J30" s="140">
        <v>6398</v>
      </c>
      <c r="K30" s="114">
        <v>-163</v>
      </c>
      <c r="L30" s="116">
        <v>-2.5476711472335105</v>
      </c>
    </row>
    <row r="31" spans="1:12" s="110" customFormat="1" ht="15" customHeight="1" x14ac:dyDescent="0.2">
      <c r="A31" s="120"/>
      <c r="B31" s="119"/>
      <c r="C31" s="258" t="s">
        <v>107</v>
      </c>
      <c r="E31" s="113">
        <v>60.510481981126098</v>
      </c>
      <c r="F31" s="115">
        <v>9554</v>
      </c>
      <c r="G31" s="114">
        <v>9922</v>
      </c>
      <c r="H31" s="114">
        <v>10001</v>
      </c>
      <c r="I31" s="114">
        <v>10106</v>
      </c>
      <c r="J31" s="140">
        <v>9874</v>
      </c>
      <c r="K31" s="114">
        <v>-320</v>
      </c>
      <c r="L31" s="116">
        <v>-3.2408345148875837</v>
      </c>
    </row>
    <row r="32" spans="1:12" s="110" customFormat="1" ht="15" customHeight="1" x14ac:dyDescent="0.2">
      <c r="A32" s="120"/>
      <c r="B32" s="119" t="s">
        <v>117</v>
      </c>
      <c r="C32" s="258"/>
      <c r="E32" s="113">
        <v>8.8621444201312904</v>
      </c>
      <c r="F32" s="114">
        <v>1539</v>
      </c>
      <c r="G32" s="114">
        <v>1621</v>
      </c>
      <c r="H32" s="114">
        <v>1602</v>
      </c>
      <c r="I32" s="114">
        <v>1562</v>
      </c>
      <c r="J32" s="140">
        <v>1488</v>
      </c>
      <c r="K32" s="114">
        <v>51</v>
      </c>
      <c r="L32" s="116">
        <v>3.4274193548387095</v>
      </c>
    </row>
    <row r="33" spans="1:12" s="110" customFormat="1" ht="15" customHeight="1" x14ac:dyDescent="0.2">
      <c r="A33" s="120"/>
      <c r="B33" s="119"/>
      <c r="C33" s="258" t="s">
        <v>106</v>
      </c>
      <c r="E33" s="113">
        <v>45.808966861598442</v>
      </c>
      <c r="F33" s="114">
        <v>705</v>
      </c>
      <c r="G33" s="114">
        <v>771</v>
      </c>
      <c r="H33" s="114">
        <v>753</v>
      </c>
      <c r="I33" s="114">
        <v>728</v>
      </c>
      <c r="J33" s="140">
        <v>690</v>
      </c>
      <c r="K33" s="114">
        <v>15</v>
      </c>
      <c r="L33" s="116">
        <v>2.1739130434782608</v>
      </c>
    </row>
    <row r="34" spans="1:12" s="110" customFormat="1" ht="15" customHeight="1" x14ac:dyDescent="0.2">
      <c r="A34" s="120"/>
      <c r="B34" s="119"/>
      <c r="C34" s="258" t="s">
        <v>107</v>
      </c>
      <c r="E34" s="113">
        <v>54.191033138401558</v>
      </c>
      <c r="F34" s="114">
        <v>834</v>
      </c>
      <c r="G34" s="114">
        <v>850</v>
      </c>
      <c r="H34" s="114">
        <v>849</v>
      </c>
      <c r="I34" s="114">
        <v>834</v>
      </c>
      <c r="J34" s="140">
        <v>798</v>
      </c>
      <c r="K34" s="114">
        <v>36</v>
      </c>
      <c r="L34" s="116">
        <v>4.511278195488722</v>
      </c>
    </row>
    <row r="35" spans="1:12" s="110" customFormat="1" ht="24" customHeight="1" x14ac:dyDescent="0.2">
      <c r="A35" s="604" t="s">
        <v>192</v>
      </c>
      <c r="B35" s="605"/>
      <c r="C35" s="605"/>
      <c r="D35" s="606"/>
      <c r="E35" s="113">
        <v>17.741563975584477</v>
      </c>
      <c r="F35" s="114">
        <v>3081</v>
      </c>
      <c r="G35" s="114">
        <v>3109</v>
      </c>
      <c r="H35" s="114">
        <v>3199</v>
      </c>
      <c r="I35" s="114">
        <v>3322</v>
      </c>
      <c r="J35" s="114">
        <v>3116</v>
      </c>
      <c r="K35" s="318">
        <v>-35</v>
      </c>
      <c r="L35" s="319">
        <v>-1.123234916559692</v>
      </c>
    </row>
    <row r="36" spans="1:12" s="110" customFormat="1" ht="15" customHeight="1" x14ac:dyDescent="0.2">
      <c r="A36" s="120"/>
      <c r="B36" s="119"/>
      <c r="C36" s="258" t="s">
        <v>106</v>
      </c>
      <c r="E36" s="113">
        <v>41.837065887698799</v>
      </c>
      <c r="F36" s="114">
        <v>1289</v>
      </c>
      <c r="G36" s="114">
        <v>1330</v>
      </c>
      <c r="H36" s="114">
        <v>1355</v>
      </c>
      <c r="I36" s="114">
        <v>1435</v>
      </c>
      <c r="J36" s="114">
        <v>1356</v>
      </c>
      <c r="K36" s="318">
        <v>-67</v>
      </c>
      <c r="L36" s="116">
        <v>-4.941002949852507</v>
      </c>
    </row>
    <row r="37" spans="1:12" s="110" customFormat="1" ht="15" customHeight="1" x14ac:dyDescent="0.2">
      <c r="A37" s="120"/>
      <c r="B37" s="119"/>
      <c r="C37" s="258" t="s">
        <v>107</v>
      </c>
      <c r="E37" s="113">
        <v>58.162934112301201</v>
      </c>
      <c r="F37" s="114">
        <v>1792</v>
      </c>
      <c r="G37" s="114">
        <v>1779</v>
      </c>
      <c r="H37" s="114">
        <v>1844</v>
      </c>
      <c r="I37" s="114">
        <v>1887</v>
      </c>
      <c r="J37" s="140">
        <v>1760</v>
      </c>
      <c r="K37" s="114">
        <v>32</v>
      </c>
      <c r="L37" s="116">
        <v>1.8181818181818181</v>
      </c>
    </row>
    <row r="38" spans="1:12" s="110" customFormat="1" ht="15" customHeight="1" x14ac:dyDescent="0.2">
      <c r="A38" s="120"/>
      <c r="B38" s="119" t="s">
        <v>328</v>
      </c>
      <c r="C38" s="258"/>
      <c r="E38" s="113">
        <v>57.232523321432687</v>
      </c>
      <c r="F38" s="114">
        <v>9939</v>
      </c>
      <c r="G38" s="114">
        <v>10324</v>
      </c>
      <c r="H38" s="114">
        <v>10331</v>
      </c>
      <c r="I38" s="114">
        <v>10274</v>
      </c>
      <c r="J38" s="140">
        <v>10098</v>
      </c>
      <c r="K38" s="114">
        <v>-159</v>
      </c>
      <c r="L38" s="116">
        <v>-1.5745692216280451</v>
      </c>
    </row>
    <row r="39" spans="1:12" s="110" customFormat="1" ht="15" customHeight="1" x14ac:dyDescent="0.2">
      <c r="A39" s="120"/>
      <c r="B39" s="119"/>
      <c r="C39" s="258" t="s">
        <v>106</v>
      </c>
      <c r="E39" s="113">
        <v>39.581446825636384</v>
      </c>
      <c r="F39" s="115">
        <v>3934</v>
      </c>
      <c r="G39" s="114">
        <v>4045</v>
      </c>
      <c r="H39" s="114">
        <v>4047</v>
      </c>
      <c r="I39" s="114">
        <v>4003</v>
      </c>
      <c r="J39" s="140">
        <v>3926</v>
      </c>
      <c r="K39" s="114">
        <v>8</v>
      </c>
      <c r="L39" s="116">
        <v>0.20376974019358127</v>
      </c>
    </row>
    <row r="40" spans="1:12" s="110" customFormat="1" ht="15" customHeight="1" x14ac:dyDescent="0.2">
      <c r="A40" s="120"/>
      <c r="B40" s="119"/>
      <c r="C40" s="258" t="s">
        <v>107</v>
      </c>
      <c r="E40" s="113">
        <v>60.418553174363616</v>
      </c>
      <c r="F40" s="115">
        <v>6005</v>
      </c>
      <c r="G40" s="114">
        <v>6279</v>
      </c>
      <c r="H40" s="114">
        <v>6284</v>
      </c>
      <c r="I40" s="114">
        <v>6271</v>
      </c>
      <c r="J40" s="140">
        <v>6172</v>
      </c>
      <c r="K40" s="114">
        <v>-167</v>
      </c>
      <c r="L40" s="116">
        <v>-2.7057679844458846</v>
      </c>
    </row>
    <row r="41" spans="1:12" s="110" customFormat="1" ht="15" customHeight="1" x14ac:dyDescent="0.2">
      <c r="A41" s="120"/>
      <c r="B41" s="320" t="s">
        <v>516</v>
      </c>
      <c r="C41" s="258"/>
      <c r="E41" s="113">
        <v>5.7007946562248071</v>
      </c>
      <c r="F41" s="115">
        <v>990</v>
      </c>
      <c r="G41" s="114">
        <v>1038</v>
      </c>
      <c r="H41" s="114">
        <v>1024</v>
      </c>
      <c r="I41" s="114">
        <v>1006</v>
      </c>
      <c r="J41" s="140">
        <v>975</v>
      </c>
      <c r="K41" s="114">
        <v>15</v>
      </c>
      <c r="L41" s="116">
        <v>1.5384615384615385</v>
      </c>
    </row>
    <row r="42" spans="1:12" s="110" customFormat="1" ht="15" customHeight="1" x14ac:dyDescent="0.2">
      <c r="A42" s="120"/>
      <c r="B42" s="119"/>
      <c r="C42" s="268" t="s">
        <v>106</v>
      </c>
      <c r="D42" s="182"/>
      <c r="E42" s="113">
        <v>42.121212121212125</v>
      </c>
      <c r="F42" s="115">
        <v>417</v>
      </c>
      <c r="G42" s="114">
        <v>455</v>
      </c>
      <c r="H42" s="114">
        <v>449</v>
      </c>
      <c r="I42" s="114">
        <v>444</v>
      </c>
      <c r="J42" s="140">
        <v>426</v>
      </c>
      <c r="K42" s="114">
        <v>-9</v>
      </c>
      <c r="L42" s="116">
        <v>-2.112676056338028</v>
      </c>
    </row>
    <row r="43" spans="1:12" s="110" customFormat="1" ht="15" customHeight="1" x14ac:dyDescent="0.2">
      <c r="A43" s="120"/>
      <c r="B43" s="119"/>
      <c r="C43" s="268" t="s">
        <v>107</v>
      </c>
      <c r="D43" s="182"/>
      <c r="E43" s="113">
        <v>57.878787878787875</v>
      </c>
      <c r="F43" s="115">
        <v>573</v>
      </c>
      <c r="G43" s="114">
        <v>583</v>
      </c>
      <c r="H43" s="114">
        <v>575</v>
      </c>
      <c r="I43" s="114">
        <v>562</v>
      </c>
      <c r="J43" s="140">
        <v>549</v>
      </c>
      <c r="K43" s="114">
        <v>24</v>
      </c>
      <c r="L43" s="116">
        <v>4.3715846994535523</v>
      </c>
    </row>
    <row r="44" spans="1:12" s="110" customFormat="1" ht="15" customHeight="1" x14ac:dyDescent="0.2">
      <c r="A44" s="120"/>
      <c r="B44" s="119" t="s">
        <v>205</v>
      </c>
      <c r="C44" s="268"/>
      <c r="D44" s="182"/>
      <c r="E44" s="113">
        <v>19.325118046758032</v>
      </c>
      <c r="F44" s="115">
        <v>3356</v>
      </c>
      <c r="G44" s="114">
        <v>3546</v>
      </c>
      <c r="H44" s="114">
        <v>3567</v>
      </c>
      <c r="I44" s="114">
        <v>3629</v>
      </c>
      <c r="J44" s="140">
        <v>3604</v>
      </c>
      <c r="K44" s="114">
        <v>-248</v>
      </c>
      <c r="L44" s="116">
        <v>-6.8812430632630415</v>
      </c>
    </row>
    <row r="45" spans="1:12" s="110" customFormat="1" ht="15" customHeight="1" x14ac:dyDescent="0.2">
      <c r="A45" s="120"/>
      <c r="B45" s="119"/>
      <c r="C45" s="268" t="s">
        <v>106</v>
      </c>
      <c r="D45" s="182"/>
      <c r="E45" s="113">
        <v>39.243146603098928</v>
      </c>
      <c r="F45" s="115">
        <v>1317</v>
      </c>
      <c r="G45" s="114">
        <v>1397</v>
      </c>
      <c r="H45" s="114">
        <v>1403</v>
      </c>
      <c r="I45" s="114">
        <v>1391</v>
      </c>
      <c r="J45" s="140">
        <v>1394</v>
      </c>
      <c r="K45" s="114">
        <v>-77</v>
      </c>
      <c r="L45" s="116">
        <v>-5.5236728837876612</v>
      </c>
    </row>
    <row r="46" spans="1:12" s="110" customFormat="1" ht="15" customHeight="1" x14ac:dyDescent="0.2">
      <c r="A46" s="123"/>
      <c r="B46" s="124"/>
      <c r="C46" s="260" t="s">
        <v>107</v>
      </c>
      <c r="D46" s="261"/>
      <c r="E46" s="125">
        <v>60.756853396901072</v>
      </c>
      <c r="F46" s="143">
        <v>2039</v>
      </c>
      <c r="G46" s="144">
        <v>2149</v>
      </c>
      <c r="H46" s="144">
        <v>2164</v>
      </c>
      <c r="I46" s="144">
        <v>2238</v>
      </c>
      <c r="J46" s="145">
        <v>2210</v>
      </c>
      <c r="K46" s="144">
        <v>-171</v>
      </c>
      <c r="L46" s="146">
        <v>-7.7375565610859729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17366</v>
      </c>
      <c r="E11" s="114">
        <v>18017</v>
      </c>
      <c r="F11" s="114">
        <v>18121</v>
      </c>
      <c r="G11" s="114">
        <v>18231</v>
      </c>
      <c r="H11" s="140">
        <v>17793</v>
      </c>
      <c r="I11" s="115">
        <v>-427</v>
      </c>
      <c r="J11" s="116">
        <v>-2.3998201539931432</v>
      </c>
    </row>
    <row r="12" spans="1:15" s="110" customFormat="1" ht="24.95" customHeight="1" x14ac:dyDescent="0.2">
      <c r="A12" s="193" t="s">
        <v>132</v>
      </c>
      <c r="B12" s="194" t="s">
        <v>133</v>
      </c>
      <c r="C12" s="113">
        <v>1.6872048831049176</v>
      </c>
      <c r="D12" s="115">
        <v>293</v>
      </c>
      <c r="E12" s="114">
        <v>316</v>
      </c>
      <c r="F12" s="114">
        <v>321</v>
      </c>
      <c r="G12" s="114">
        <v>382</v>
      </c>
      <c r="H12" s="140">
        <v>296</v>
      </c>
      <c r="I12" s="115">
        <v>-3</v>
      </c>
      <c r="J12" s="116">
        <v>-1.0135135135135136</v>
      </c>
    </row>
    <row r="13" spans="1:15" s="110" customFormat="1" ht="24.95" customHeight="1" x14ac:dyDescent="0.2">
      <c r="A13" s="193" t="s">
        <v>134</v>
      </c>
      <c r="B13" s="199" t="s">
        <v>214</v>
      </c>
      <c r="C13" s="113">
        <v>0.62190487158816077</v>
      </c>
      <c r="D13" s="115">
        <v>108</v>
      </c>
      <c r="E13" s="114">
        <v>120</v>
      </c>
      <c r="F13" s="114">
        <v>114</v>
      </c>
      <c r="G13" s="114">
        <v>109</v>
      </c>
      <c r="H13" s="140">
        <v>101</v>
      </c>
      <c r="I13" s="115">
        <v>7</v>
      </c>
      <c r="J13" s="116">
        <v>6.9306930693069306</v>
      </c>
    </row>
    <row r="14" spans="1:15" s="287" customFormat="1" ht="24.95" customHeight="1" x14ac:dyDescent="0.2">
      <c r="A14" s="193" t="s">
        <v>215</v>
      </c>
      <c r="B14" s="199" t="s">
        <v>137</v>
      </c>
      <c r="C14" s="113">
        <v>7.324657376482782</v>
      </c>
      <c r="D14" s="115">
        <v>1272</v>
      </c>
      <c r="E14" s="114">
        <v>1309</v>
      </c>
      <c r="F14" s="114">
        <v>1311</v>
      </c>
      <c r="G14" s="114">
        <v>1353</v>
      </c>
      <c r="H14" s="140">
        <v>1322</v>
      </c>
      <c r="I14" s="115">
        <v>-50</v>
      </c>
      <c r="J14" s="116">
        <v>-3.7821482602118004</v>
      </c>
      <c r="K14" s="110"/>
      <c r="L14" s="110"/>
      <c r="M14" s="110"/>
      <c r="N14" s="110"/>
      <c r="O14" s="110"/>
    </row>
    <row r="15" spans="1:15" s="110" customFormat="1" ht="24.95" customHeight="1" x14ac:dyDescent="0.2">
      <c r="A15" s="193" t="s">
        <v>216</v>
      </c>
      <c r="B15" s="199" t="s">
        <v>217</v>
      </c>
      <c r="C15" s="113">
        <v>3.1728665207877462</v>
      </c>
      <c r="D15" s="115">
        <v>551</v>
      </c>
      <c r="E15" s="114">
        <v>571</v>
      </c>
      <c r="F15" s="114">
        <v>572</v>
      </c>
      <c r="G15" s="114">
        <v>591</v>
      </c>
      <c r="H15" s="140">
        <v>570</v>
      </c>
      <c r="I15" s="115">
        <v>-19</v>
      </c>
      <c r="J15" s="116">
        <v>-3.3333333333333335</v>
      </c>
    </row>
    <row r="16" spans="1:15" s="287" customFormat="1" ht="24.95" customHeight="1" x14ac:dyDescent="0.2">
      <c r="A16" s="193" t="s">
        <v>218</v>
      </c>
      <c r="B16" s="199" t="s">
        <v>141</v>
      </c>
      <c r="C16" s="113">
        <v>3.3916849015317285</v>
      </c>
      <c r="D16" s="115">
        <v>589</v>
      </c>
      <c r="E16" s="114">
        <v>593</v>
      </c>
      <c r="F16" s="114">
        <v>585</v>
      </c>
      <c r="G16" s="114">
        <v>602</v>
      </c>
      <c r="H16" s="140">
        <v>593</v>
      </c>
      <c r="I16" s="115">
        <v>-4</v>
      </c>
      <c r="J16" s="116">
        <v>-0.67453625632377745</v>
      </c>
      <c r="K16" s="110"/>
      <c r="L16" s="110"/>
      <c r="M16" s="110"/>
      <c r="N16" s="110"/>
      <c r="O16" s="110"/>
    </row>
    <row r="17" spans="1:15" s="110" customFormat="1" ht="24.95" customHeight="1" x14ac:dyDescent="0.2">
      <c r="A17" s="193" t="s">
        <v>142</v>
      </c>
      <c r="B17" s="199" t="s">
        <v>220</v>
      </c>
      <c r="C17" s="113">
        <v>0.76010595416330762</v>
      </c>
      <c r="D17" s="115">
        <v>132</v>
      </c>
      <c r="E17" s="114">
        <v>145</v>
      </c>
      <c r="F17" s="114">
        <v>154</v>
      </c>
      <c r="G17" s="114">
        <v>160</v>
      </c>
      <c r="H17" s="140">
        <v>159</v>
      </c>
      <c r="I17" s="115">
        <v>-27</v>
      </c>
      <c r="J17" s="116">
        <v>-16.981132075471699</v>
      </c>
    </row>
    <row r="18" spans="1:15" s="287" customFormat="1" ht="24.95" customHeight="1" x14ac:dyDescent="0.2">
      <c r="A18" s="201" t="s">
        <v>144</v>
      </c>
      <c r="B18" s="202" t="s">
        <v>145</v>
      </c>
      <c r="C18" s="113">
        <v>4.5376022112173215</v>
      </c>
      <c r="D18" s="115">
        <v>788</v>
      </c>
      <c r="E18" s="114">
        <v>797</v>
      </c>
      <c r="F18" s="114">
        <v>813</v>
      </c>
      <c r="G18" s="114">
        <v>783</v>
      </c>
      <c r="H18" s="140">
        <v>786</v>
      </c>
      <c r="I18" s="115">
        <v>2</v>
      </c>
      <c r="J18" s="116">
        <v>0.2544529262086514</v>
      </c>
      <c r="K18" s="110"/>
      <c r="L18" s="110"/>
      <c r="M18" s="110"/>
      <c r="N18" s="110"/>
      <c r="O18" s="110"/>
    </row>
    <row r="19" spans="1:15" s="110" customFormat="1" ht="24.95" customHeight="1" x14ac:dyDescent="0.2">
      <c r="A19" s="193" t="s">
        <v>146</v>
      </c>
      <c r="B19" s="199" t="s">
        <v>147</v>
      </c>
      <c r="C19" s="113">
        <v>19.405735344926867</v>
      </c>
      <c r="D19" s="115">
        <v>3370</v>
      </c>
      <c r="E19" s="114">
        <v>3394</v>
      </c>
      <c r="F19" s="114">
        <v>3385</v>
      </c>
      <c r="G19" s="114">
        <v>3441</v>
      </c>
      <c r="H19" s="140">
        <v>3399</v>
      </c>
      <c r="I19" s="115">
        <v>-29</v>
      </c>
      <c r="J19" s="116">
        <v>-0.85319211532803763</v>
      </c>
    </row>
    <row r="20" spans="1:15" s="287" customFormat="1" ht="24.95" customHeight="1" x14ac:dyDescent="0.2">
      <c r="A20" s="193" t="s">
        <v>148</v>
      </c>
      <c r="B20" s="199" t="s">
        <v>149</v>
      </c>
      <c r="C20" s="113">
        <v>6.1729816883565585</v>
      </c>
      <c r="D20" s="115">
        <v>1072</v>
      </c>
      <c r="E20" s="114">
        <v>1116</v>
      </c>
      <c r="F20" s="114">
        <v>1118</v>
      </c>
      <c r="G20" s="114">
        <v>1098</v>
      </c>
      <c r="H20" s="140">
        <v>1111</v>
      </c>
      <c r="I20" s="115">
        <v>-39</v>
      </c>
      <c r="J20" s="116">
        <v>-3.5103510351035103</v>
      </c>
      <c r="K20" s="110"/>
      <c r="L20" s="110"/>
      <c r="M20" s="110"/>
      <c r="N20" s="110"/>
      <c r="O20" s="110"/>
    </row>
    <row r="21" spans="1:15" s="110" customFormat="1" ht="24.95" customHeight="1" x14ac:dyDescent="0.2">
      <c r="A21" s="201" t="s">
        <v>150</v>
      </c>
      <c r="B21" s="202" t="s">
        <v>151</v>
      </c>
      <c r="C21" s="113">
        <v>10.445698491304849</v>
      </c>
      <c r="D21" s="115">
        <v>1814</v>
      </c>
      <c r="E21" s="114">
        <v>2073</v>
      </c>
      <c r="F21" s="114">
        <v>2135</v>
      </c>
      <c r="G21" s="114">
        <v>2153</v>
      </c>
      <c r="H21" s="140">
        <v>1945</v>
      </c>
      <c r="I21" s="115">
        <v>-131</v>
      </c>
      <c r="J21" s="116">
        <v>-6.7352185089974297</v>
      </c>
    </row>
    <row r="22" spans="1:15" s="110" customFormat="1" ht="24.95" customHeight="1" x14ac:dyDescent="0.2">
      <c r="A22" s="201" t="s">
        <v>152</v>
      </c>
      <c r="B22" s="199" t="s">
        <v>153</v>
      </c>
      <c r="C22" s="113">
        <v>3.0173903028907061</v>
      </c>
      <c r="D22" s="115">
        <v>524</v>
      </c>
      <c r="E22" s="114">
        <v>556</v>
      </c>
      <c r="F22" s="114">
        <v>557</v>
      </c>
      <c r="G22" s="114">
        <v>560</v>
      </c>
      <c r="H22" s="140">
        <v>549</v>
      </c>
      <c r="I22" s="115">
        <v>-25</v>
      </c>
      <c r="J22" s="116">
        <v>-4.5537340619307836</v>
      </c>
    </row>
    <row r="23" spans="1:15" s="110" customFormat="1" ht="24.95" customHeight="1" x14ac:dyDescent="0.2">
      <c r="A23" s="193" t="s">
        <v>154</v>
      </c>
      <c r="B23" s="199" t="s">
        <v>155</v>
      </c>
      <c r="C23" s="113">
        <v>1.3129102844638949</v>
      </c>
      <c r="D23" s="115">
        <v>228</v>
      </c>
      <c r="E23" s="114">
        <v>232</v>
      </c>
      <c r="F23" s="114">
        <v>235</v>
      </c>
      <c r="G23" s="114">
        <v>237</v>
      </c>
      <c r="H23" s="140">
        <v>241</v>
      </c>
      <c r="I23" s="115">
        <v>-13</v>
      </c>
      <c r="J23" s="116">
        <v>-5.394190871369295</v>
      </c>
    </row>
    <row r="24" spans="1:15" s="110" customFormat="1" ht="24.95" customHeight="1" x14ac:dyDescent="0.2">
      <c r="A24" s="193" t="s">
        <v>156</v>
      </c>
      <c r="B24" s="199" t="s">
        <v>221</v>
      </c>
      <c r="C24" s="113">
        <v>6.1153979039502477</v>
      </c>
      <c r="D24" s="115">
        <v>1062</v>
      </c>
      <c r="E24" s="114">
        <v>1060</v>
      </c>
      <c r="F24" s="114">
        <v>1088</v>
      </c>
      <c r="G24" s="114">
        <v>1071</v>
      </c>
      <c r="H24" s="140">
        <v>1071</v>
      </c>
      <c r="I24" s="115">
        <v>-9</v>
      </c>
      <c r="J24" s="116">
        <v>-0.84033613445378152</v>
      </c>
    </row>
    <row r="25" spans="1:15" s="110" customFormat="1" ht="24.95" customHeight="1" x14ac:dyDescent="0.2">
      <c r="A25" s="193" t="s">
        <v>222</v>
      </c>
      <c r="B25" s="204" t="s">
        <v>159</v>
      </c>
      <c r="C25" s="113">
        <v>12.219279051019234</v>
      </c>
      <c r="D25" s="115">
        <v>2122</v>
      </c>
      <c r="E25" s="114">
        <v>2156</v>
      </c>
      <c r="F25" s="114">
        <v>2133</v>
      </c>
      <c r="G25" s="114">
        <v>2153</v>
      </c>
      <c r="H25" s="140">
        <v>2148</v>
      </c>
      <c r="I25" s="115">
        <v>-26</v>
      </c>
      <c r="J25" s="116">
        <v>-1.2104283054003724</v>
      </c>
    </row>
    <row r="26" spans="1:15" s="110" customFormat="1" ht="24.95" customHeight="1" x14ac:dyDescent="0.2">
      <c r="A26" s="201">
        <v>782.78300000000002</v>
      </c>
      <c r="B26" s="203" t="s">
        <v>160</v>
      </c>
      <c r="C26" s="113">
        <v>0.46642865369112058</v>
      </c>
      <c r="D26" s="115">
        <v>81</v>
      </c>
      <c r="E26" s="114">
        <v>86</v>
      </c>
      <c r="F26" s="114">
        <v>90</v>
      </c>
      <c r="G26" s="114">
        <v>98</v>
      </c>
      <c r="H26" s="140">
        <v>90</v>
      </c>
      <c r="I26" s="115">
        <v>-9</v>
      </c>
      <c r="J26" s="116">
        <v>-10</v>
      </c>
    </row>
    <row r="27" spans="1:15" s="110" customFormat="1" ht="24.95" customHeight="1" x14ac:dyDescent="0.2">
      <c r="A27" s="193" t="s">
        <v>161</v>
      </c>
      <c r="B27" s="199" t="s">
        <v>162</v>
      </c>
      <c r="C27" s="113">
        <v>1.8714729932051135</v>
      </c>
      <c r="D27" s="115">
        <v>325</v>
      </c>
      <c r="E27" s="114">
        <v>339</v>
      </c>
      <c r="F27" s="114">
        <v>361</v>
      </c>
      <c r="G27" s="114">
        <v>375</v>
      </c>
      <c r="H27" s="140">
        <v>352</v>
      </c>
      <c r="I27" s="115">
        <v>-27</v>
      </c>
      <c r="J27" s="116">
        <v>-7.6704545454545459</v>
      </c>
    </row>
    <row r="28" spans="1:15" s="110" customFormat="1" ht="24.95" customHeight="1" x14ac:dyDescent="0.2">
      <c r="A28" s="193" t="s">
        <v>163</v>
      </c>
      <c r="B28" s="199" t="s">
        <v>164</v>
      </c>
      <c r="C28" s="113">
        <v>1.4568697454796729</v>
      </c>
      <c r="D28" s="115">
        <v>253</v>
      </c>
      <c r="E28" s="114">
        <v>254</v>
      </c>
      <c r="F28" s="114">
        <v>259</v>
      </c>
      <c r="G28" s="114">
        <v>243</v>
      </c>
      <c r="H28" s="140">
        <v>244</v>
      </c>
      <c r="I28" s="115">
        <v>9</v>
      </c>
      <c r="J28" s="116">
        <v>3.6885245901639343</v>
      </c>
    </row>
    <row r="29" spans="1:15" s="110" customFormat="1" ht="24.95" customHeight="1" x14ac:dyDescent="0.2">
      <c r="A29" s="193">
        <v>86</v>
      </c>
      <c r="B29" s="199" t="s">
        <v>165</v>
      </c>
      <c r="C29" s="113">
        <v>5.361050328227571</v>
      </c>
      <c r="D29" s="115">
        <v>931</v>
      </c>
      <c r="E29" s="114">
        <v>931</v>
      </c>
      <c r="F29" s="114">
        <v>922</v>
      </c>
      <c r="G29" s="114">
        <v>913</v>
      </c>
      <c r="H29" s="140">
        <v>903</v>
      </c>
      <c r="I29" s="115">
        <v>28</v>
      </c>
      <c r="J29" s="116">
        <v>3.1007751937984498</v>
      </c>
    </row>
    <row r="30" spans="1:15" s="110" customFormat="1" ht="24.95" customHeight="1" x14ac:dyDescent="0.2">
      <c r="A30" s="193">
        <v>87.88</v>
      </c>
      <c r="B30" s="204" t="s">
        <v>166</v>
      </c>
      <c r="C30" s="113">
        <v>4.7967292410457212</v>
      </c>
      <c r="D30" s="115">
        <v>833</v>
      </c>
      <c r="E30" s="114">
        <v>878</v>
      </c>
      <c r="F30" s="114">
        <v>879</v>
      </c>
      <c r="G30" s="114">
        <v>852</v>
      </c>
      <c r="H30" s="140">
        <v>837</v>
      </c>
      <c r="I30" s="115">
        <v>-4</v>
      </c>
      <c r="J30" s="116">
        <v>-0.47789725209080047</v>
      </c>
    </row>
    <row r="31" spans="1:15" s="110" customFormat="1" ht="24.95" customHeight="1" x14ac:dyDescent="0.2">
      <c r="A31" s="193" t="s">
        <v>167</v>
      </c>
      <c r="B31" s="199" t="s">
        <v>168</v>
      </c>
      <c r="C31" s="113">
        <v>13.18668662904526</v>
      </c>
      <c r="D31" s="115">
        <v>2290</v>
      </c>
      <c r="E31" s="114">
        <v>2400</v>
      </c>
      <c r="F31" s="114">
        <v>2400</v>
      </c>
      <c r="G31" s="114">
        <v>2410</v>
      </c>
      <c r="H31" s="140">
        <v>2398</v>
      </c>
      <c r="I31" s="115">
        <v>-108</v>
      </c>
      <c r="J31" s="116">
        <v>-4.5037531276063385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1.6872048831049176</v>
      </c>
      <c r="D34" s="115">
        <v>293</v>
      </c>
      <c r="E34" s="114">
        <v>316</v>
      </c>
      <c r="F34" s="114">
        <v>321</v>
      </c>
      <c r="G34" s="114">
        <v>382</v>
      </c>
      <c r="H34" s="140">
        <v>296</v>
      </c>
      <c r="I34" s="115">
        <v>-3</v>
      </c>
      <c r="J34" s="116">
        <v>-1.0135135135135136</v>
      </c>
    </row>
    <row r="35" spans="1:10" s="110" customFormat="1" ht="24.95" customHeight="1" x14ac:dyDescent="0.2">
      <c r="A35" s="292" t="s">
        <v>171</v>
      </c>
      <c r="B35" s="293" t="s">
        <v>172</v>
      </c>
      <c r="C35" s="113">
        <v>12.484164459288264</v>
      </c>
      <c r="D35" s="115">
        <v>2168</v>
      </c>
      <c r="E35" s="114">
        <v>2226</v>
      </c>
      <c r="F35" s="114">
        <v>2238</v>
      </c>
      <c r="G35" s="114">
        <v>2245</v>
      </c>
      <c r="H35" s="140">
        <v>2209</v>
      </c>
      <c r="I35" s="115">
        <v>-41</v>
      </c>
      <c r="J35" s="116">
        <v>-1.8560434585785424</v>
      </c>
    </row>
    <row r="36" spans="1:10" s="110" customFormat="1" ht="24.95" customHeight="1" x14ac:dyDescent="0.2">
      <c r="A36" s="294" t="s">
        <v>173</v>
      </c>
      <c r="B36" s="295" t="s">
        <v>174</v>
      </c>
      <c r="C36" s="125">
        <v>85.828630657606823</v>
      </c>
      <c r="D36" s="143">
        <v>14905</v>
      </c>
      <c r="E36" s="144">
        <v>15475</v>
      </c>
      <c r="F36" s="144">
        <v>15562</v>
      </c>
      <c r="G36" s="144">
        <v>15604</v>
      </c>
      <c r="H36" s="145">
        <v>15288</v>
      </c>
      <c r="I36" s="143">
        <v>-383</v>
      </c>
      <c r="J36" s="146">
        <v>-2.5052328623757196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17366</v>
      </c>
      <c r="F11" s="264">
        <v>18017</v>
      </c>
      <c r="G11" s="264">
        <v>18121</v>
      </c>
      <c r="H11" s="264">
        <v>18231</v>
      </c>
      <c r="I11" s="265">
        <v>17793</v>
      </c>
      <c r="J11" s="263">
        <v>-427</v>
      </c>
      <c r="K11" s="266">
        <v>-2.3998201539931432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46.792583208568466</v>
      </c>
      <c r="E13" s="115">
        <v>8126</v>
      </c>
      <c r="F13" s="114">
        <v>8387</v>
      </c>
      <c r="G13" s="114">
        <v>8454</v>
      </c>
      <c r="H13" s="114">
        <v>8550</v>
      </c>
      <c r="I13" s="140">
        <v>8390</v>
      </c>
      <c r="J13" s="115">
        <v>-264</v>
      </c>
      <c r="K13" s="116">
        <v>-3.1466030989272946</v>
      </c>
    </row>
    <row r="14" spans="1:15" ht="15.95" customHeight="1" x14ac:dyDescent="0.2">
      <c r="A14" s="306" t="s">
        <v>230</v>
      </c>
      <c r="B14" s="307"/>
      <c r="C14" s="308"/>
      <c r="D14" s="113">
        <v>41.51790855695036</v>
      </c>
      <c r="E14" s="115">
        <v>7210</v>
      </c>
      <c r="F14" s="114">
        <v>7536</v>
      </c>
      <c r="G14" s="114">
        <v>7589</v>
      </c>
      <c r="H14" s="114">
        <v>7652</v>
      </c>
      <c r="I14" s="140">
        <v>7332</v>
      </c>
      <c r="J14" s="115">
        <v>-122</v>
      </c>
      <c r="K14" s="116">
        <v>-1.6639388979814511</v>
      </c>
    </row>
    <row r="15" spans="1:15" ht="15.95" customHeight="1" x14ac:dyDescent="0.2">
      <c r="A15" s="306" t="s">
        <v>231</v>
      </c>
      <c r="B15" s="307"/>
      <c r="C15" s="308"/>
      <c r="D15" s="113">
        <v>5.0788897846366465</v>
      </c>
      <c r="E15" s="115">
        <v>882</v>
      </c>
      <c r="F15" s="114">
        <v>893</v>
      </c>
      <c r="G15" s="114">
        <v>883</v>
      </c>
      <c r="H15" s="114">
        <v>849</v>
      </c>
      <c r="I15" s="140">
        <v>904</v>
      </c>
      <c r="J15" s="115">
        <v>-22</v>
      </c>
      <c r="K15" s="116">
        <v>-2.4336283185840708</v>
      </c>
    </row>
    <row r="16" spans="1:15" ht="15.95" customHeight="1" x14ac:dyDescent="0.2">
      <c r="A16" s="306" t="s">
        <v>232</v>
      </c>
      <c r="B16" s="307"/>
      <c r="C16" s="308"/>
      <c r="D16" s="113">
        <v>2.4127605666244385</v>
      </c>
      <c r="E16" s="115">
        <v>419</v>
      </c>
      <c r="F16" s="114">
        <v>435</v>
      </c>
      <c r="G16" s="114">
        <v>422</v>
      </c>
      <c r="H16" s="114">
        <v>381</v>
      </c>
      <c r="I16" s="140">
        <v>404</v>
      </c>
      <c r="J16" s="115">
        <v>15</v>
      </c>
      <c r="K16" s="116">
        <v>3.7128712871287131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1.6353794771392376</v>
      </c>
      <c r="E18" s="115">
        <v>284</v>
      </c>
      <c r="F18" s="114">
        <v>292</v>
      </c>
      <c r="G18" s="114">
        <v>287</v>
      </c>
      <c r="H18" s="114">
        <v>300</v>
      </c>
      <c r="I18" s="140">
        <v>275</v>
      </c>
      <c r="J18" s="115">
        <v>9</v>
      </c>
      <c r="K18" s="116">
        <v>3.2727272727272729</v>
      </c>
    </row>
    <row r="19" spans="1:11" ht="14.1" customHeight="1" x14ac:dyDescent="0.2">
      <c r="A19" s="306" t="s">
        <v>235</v>
      </c>
      <c r="B19" s="307" t="s">
        <v>236</v>
      </c>
      <c r="C19" s="308"/>
      <c r="D19" s="113">
        <v>1.1747092018887482</v>
      </c>
      <c r="E19" s="115">
        <v>204</v>
      </c>
      <c r="F19" s="114">
        <v>213</v>
      </c>
      <c r="G19" s="114">
        <v>212</v>
      </c>
      <c r="H19" s="114">
        <v>221</v>
      </c>
      <c r="I19" s="140">
        <v>207</v>
      </c>
      <c r="J19" s="115">
        <v>-3</v>
      </c>
      <c r="K19" s="116">
        <v>-1.4492753623188406</v>
      </c>
    </row>
    <row r="20" spans="1:11" ht="14.1" customHeight="1" x14ac:dyDescent="0.2">
      <c r="A20" s="306">
        <v>12</v>
      </c>
      <c r="B20" s="307" t="s">
        <v>237</v>
      </c>
      <c r="C20" s="308"/>
      <c r="D20" s="113">
        <v>1.4568697454796729</v>
      </c>
      <c r="E20" s="115">
        <v>253</v>
      </c>
      <c r="F20" s="114">
        <v>237</v>
      </c>
      <c r="G20" s="114">
        <v>259</v>
      </c>
      <c r="H20" s="114">
        <v>263</v>
      </c>
      <c r="I20" s="140">
        <v>253</v>
      </c>
      <c r="J20" s="115">
        <v>0</v>
      </c>
      <c r="K20" s="116">
        <v>0</v>
      </c>
    </row>
    <row r="21" spans="1:11" ht="14.1" customHeight="1" x14ac:dyDescent="0.2">
      <c r="A21" s="306">
        <v>21</v>
      </c>
      <c r="B21" s="307" t="s">
        <v>238</v>
      </c>
      <c r="C21" s="308"/>
      <c r="D21" s="113">
        <v>0.11516756881262237</v>
      </c>
      <c r="E21" s="115">
        <v>20</v>
      </c>
      <c r="F21" s="114">
        <v>21</v>
      </c>
      <c r="G21" s="114">
        <v>23</v>
      </c>
      <c r="H21" s="114">
        <v>22</v>
      </c>
      <c r="I21" s="140">
        <v>22</v>
      </c>
      <c r="J21" s="115">
        <v>-2</v>
      </c>
      <c r="K21" s="116">
        <v>-9.0909090909090917</v>
      </c>
    </row>
    <row r="22" spans="1:11" ht="14.1" customHeight="1" x14ac:dyDescent="0.2">
      <c r="A22" s="306">
        <v>22</v>
      </c>
      <c r="B22" s="307" t="s">
        <v>239</v>
      </c>
      <c r="C22" s="308"/>
      <c r="D22" s="113">
        <v>0.70252216975699644</v>
      </c>
      <c r="E22" s="115">
        <v>122</v>
      </c>
      <c r="F22" s="114">
        <v>129</v>
      </c>
      <c r="G22" s="114">
        <v>134</v>
      </c>
      <c r="H22" s="114">
        <v>136</v>
      </c>
      <c r="I22" s="140">
        <v>128</v>
      </c>
      <c r="J22" s="115">
        <v>-6</v>
      </c>
      <c r="K22" s="116">
        <v>-4.6875</v>
      </c>
    </row>
    <row r="23" spans="1:11" ht="14.1" customHeight="1" x14ac:dyDescent="0.2">
      <c r="A23" s="306">
        <v>23</v>
      </c>
      <c r="B23" s="307" t="s">
        <v>240</v>
      </c>
      <c r="C23" s="308"/>
      <c r="D23" s="113">
        <v>0.2764021651502937</v>
      </c>
      <c r="E23" s="115">
        <v>48</v>
      </c>
      <c r="F23" s="114">
        <v>52</v>
      </c>
      <c r="G23" s="114">
        <v>55</v>
      </c>
      <c r="H23" s="114">
        <v>51</v>
      </c>
      <c r="I23" s="140">
        <v>53</v>
      </c>
      <c r="J23" s="115">
        <v>-5</v>
      </c>
      <c r="K23" s="116">
        <v>-9.433962264150944</v>
      </c>
    </row>
    <row r="24" spans="1:11" ht="14.1" customHeight="1" x14ac:dyDescent="0.2">
      <c r="A24" s="306">
        <v>24</v>
      </c>
      <c r="B24" s="307" t="s">
        <v>241</v>
      </c>
      <c r="C24" s="308"/>
      <c r="D24" s="113">
        <v>1.8426811010019579</v>
      </c>
      <c r="E24" s="115">
        <v>320</v>
      </c>
      <c r="F24" s="114">
        <v>328</v>
      </c>
      <c r="G24" s="114">
        <v>319</v>
      </c>
      <c r="H24" s="114">
        <v>323</v>
      </c>
      <c r="I24" s="140">
        <v>323</v>
      </c>
      <c r="J24" s="115">
        <v>-3</v>
      </c>
      <c r="K24" s="116">
        <v>-0.92879256965944268</v>
      </c>
    </row>
    <row r="25" spans="1:11" ht="14.1" customHeight="1" x14ac:dyDescent="0.2">
      <c r="A25" s="306">
        <v>25</v>
      </c>
      <c r="B25" s="307" t="s">
        <v>242</v>
      </c>
      <c r="C25" s="308"/>
      <c r="D25" s="113">
        <v>1.2438097431763215</v>
      </c>
      <c r="E25" s="115">
        <v>216</v>
      </c>
      <c r="F25" s="114">
        <v>232</v>
      </c>
      <c r="G25" s="114">
        <v>225</v>
      </c>
      <c r="H25" s="114">
        <v>224</v>
      </c>
      <c r="I25" s="140">
        <v>221</v>
      </c>
      <c r="J25" s="115">
        <v>-5</v>
      </c>
      <c r="K25" s="116">
        <v>-2.2624434389140271</v>
      </c>
    </row>
    <row r="26" spans="1:11" ht="14.1" customHeight="1" x14ac:dyDescent="0.2">
      <c r="A26" s="306">
        <v>26</v>
      </c>
      <c r="B26" s="307" t="s">
        <v>243</v>
      </c>
      <c r="C26" s="308"/>
      <c r="D26" s="113">
        <v>0.74283081884141422</v>
      </c>
      <c r="E26" s="115">
        <v>129</v>
      </c>
      <c r="F26" s="114">
        <v>132</v>
      </c>
      <c r="G26" s="114">
        <v>128</v>
      </c>
      <c r="H26" s="114">
        <v>137</v>
      </c>
      <c r="I26" s="140">
        <v>137</v>
      </c>
      <c r="J26" s="115">
        <v>-8</v>
      </c>
      <c r="K26" s="116">
        <v>-5.8394160583941606</v>
      </c>
    </row>
    <row r="27" spans="1:11" ht="14.1" customHeight="1" x14ac:dyDescent="0.2">
      <c r="A27" s="306">
        <v>27</v>
      </c>
      <c r="B27" s="307" t="s">
        <v>244</v>
      </c>
      <c r="C27" s="308"/>
      <c r="D27" s="113">
        <v>0.34550270643786712</v>
      </c>
      <c r="E27" s="115">
        <v>60</v>
      </c>
      <c r="F27" s="114">
        <v>67</v>
      </c>
      <c r="G27" s="114">
        <v>66</v>
      </c>
      <c r="H27" s="114">
        <v>69</v>
      </c>
      <c r="I27" s="140">
        <v>72</v>
      </c>
      <c r="J27" s="115">
        <v>-12</v>
      </c>
      <c r="K27" s="116">
        <v>-16.666666666666668</v>
      </c>
    </row>
    <row r="28" spans="1:11" ht="14.1" customHeight="1" x14ac:dyDescent="0.2">
      <c r="A28" s="306">
        <v>28</v>
      </c>
      <c r="B28" s="307" t="s">
        <v>245</v>
      </c>
      <c r="C28" s="308"/>
      <c r="D28" s="113">
        <v>0.23609351606587584</v>
      </c>
      <c r="E28" s="115">
        <v>41</v>
      </c>
      <c r="F28" s="114">
        <v>39</v>
      </c>
      <c r="G28" s="114">
        <v>37</v>
      </c>
      <c r="H28" s="114">
        <v>36</v>
      </c>
      <c r="I28" s="140">
        <v>38</v>
      </c>
      <c r="J28" s="115">
        <v>3</v>
      </c>
      <c r="K28" s="116">
        <v>7.8947368421052628</v>
      </c>
    </row>
    <row r="29" spans="1:11" ht="14.1" customHeight="1" x14ac:dyDescent="0.2">
      <c r="A29" s="306">
        <v>29</v>
      </c>
      <c r="B29" s="307" t="s">
        <v>246</v>
      </c>
      <c r="C29" s="308"/>
      <c r="D29" s="113">
        <v>3.5817113900725555</v>
      </c>
      <c r="E29" s="115">
        <v>622</v>
      </c>
      <c r="F29" s="114">
        <v>687</v>
      </c>
      <c r="G29" s="114">
        <v>663</v>
      </c>
      <c r="H29" s="114">
        <v>689</v>
      </c>
      <c r="I29" s="140">
        <v>628</v>
      </c>
      <c r="J29" s="115">
        <v>-6</v>
      </c>
      <c r="K29" s="116">
        <v>-0.95541401273885351</v>
      </c>
    </row>
    <row r="30" spans="1:11" ht="14.1" customHeight="1" x14ac:dyDescent="0.2">
      <c r="A30" s="306" t="s">
        <v>247</v>
      </c>
      <c r="B30" s="307" t="s">
        <v>248</v>
      </c>
      <c r="C30" s="308"/>
      <c r="D30" s="113">
        <v>0.58159622250374299</v>
      </c>
      <c r="E30" s="115">
        <v>101</v>
      </c>
      <c r="F30" s="114">
        <v>105</v>
      </c>
      <c r="G30" s="114">
        <v>108</v>
      </c>
      <c r="H30" s="114">
        <v>116</v>
      </c>
      <c r="I30" s="140">
        <v>98</v>
      </c>
      <c r="J30" s="115">
        <v>3</v>
      </c>
      <c r="K30" s="116">
        <v>3.0612244897959182</v>
      </c>
    </row>
    <row r="31" spans="1:11" ht="14.1" customHeight="1" x14ac:dyDescent="0.2">
      <c r="A31" s="306" t="s">
        <v>249</v>
      </c>
      <c r="B31" s="307" t="s">
        <v>250</v>
      </c>
      <c r="C31" s="308"/>
      <c r="D31" s="113">
        <v>2.9770816538062883</v>
      </c>
      <c r="E31" s="115">
        <v>517</v>
      </c>
      <c r="F31" s="114">
        <v>578</v>
      </c>
      <c r="G31" s="114">
        <v>552</v>
      </c>
      <c r="H31" s="114">
        <v>570</v>
      </c>
      <c r="I31" s="140">
        <v>527</v>
      </c>
      <c r="J31" s="115">
        <v>-10</v>
      </c>
      <c r="K31" s="116">
        <v>-1.8975332068311195</v>
      </c>
    </row>
    <row r="32" spans="1:11" ht="14.1" customHeight="1" x14ac:dyDescent="0.2">
      <c r="A32" s="306">
        <v>31</v>
      </c>
      <c r="B32" s="307" t="s">
        <v>251</v>
      </c>
      <c r="C32" s="308"/>
      <c r="D32" s="113">
        <v>0.15547621789704019</v>
      </c>
      <c r="E32" s="115">
        <v>27</v>
      </c>
      <c r="F32" s="114">
        <v>29</v>
      </c>
      <c r="G32" s="114">
        <v>29</v>
      </c>
      <c r="H32" s="114">
        <v>22</v>
      </c>
      <c r="I32" s="140">
        <v>20</v>
      </c>
      <c r="J32" s="115">
        <v>7</v>
      </c>
      <c r="K32" s="116">
        <v>35</v>
      </c>
    </row>
    <row r="33" spans="1:11" ht="14.1" customHeight="1" x14ac:dyDescent="0.2">
      <c r="A33" s="306">
        <v>32</v>
      </c>
      <c r="B33" s="307" t="s">
        <v>252</v>
      </c>
      <c r="C33" s="308"/>
      <c r="D33" s="113">
        <v>1.0307497408729702</v>
      </c>
      <c r="E33" s="115">
        <v>179</v>
      </c>
      <c r="F33" s="114">
        <v>171</v>
      </c>
      <c r="G33" s="114">
        <v>188</v>
      </c>
      <c r="H33" s="114">
        <v>187</v>
      </c>
      <c r="I33" s="140">
        <v>188</v>
      </c>
      <c r="J33" s="115">
        <v>-9</v>
      </c>
      <c r="K33" s="116">
        <v>-4.7872340425531918</v>
      </c>
    </row>
    <row r="34" spans="1:11" ht="14.1" customHeight="1" x14ac:dyDescent="0.2">
      <c r="A34" s="306">
        <v>33</v>
      </c>
      <c r="B34" s="307" t="s">
        <v>253</v>
      </c>
      <c r="C34" s="308"/>
      <c r="D34" s="113">
        <v>0.49522054589427617</v>
      </c>
      <c r="E34" s="115">
        <v>86</v>
      </c>
      <c r="F34" s="114">
        <v>93</v>
      </c>
      <c r="G34" s="114">
        <v>96</v>
      </c>
      <c r="H34" s="114">
        <v>86</v>
      </c>
      <c r="I34" s="140">
        <v>82</v>
      </c>
      <c r="J34" s="115">
        <v>4</v>
      </c>
      <c r="K34" s="116">
        <v>4.8780487804878048</v>
      </c>
    </row>
    <row r="35" spans="1:11" ht="14.1" customHeight="1" x14ac:dyDescent="0.2">
      <c r="A35" s="306">
        <v>34</v>
      </c>
      <c r="B35" s="307" t="s">
        <v>254</v>
      </c>
      <c r="C35" s="308"/>
      <c r="D35" s="113">
        <v>3.4492686859380397</v>
      </c>
      <c r="E35" s="115">
        <v>599</v>
      </c>
      <c r="F35" s="114">
        <v>644</v>
      </c>
      <c r="G35" s="114">
        <v>662</v>
      </c>
      <c r="H35" s="114">
        <v>666</v>
      </c>
      <c r="I35" s="140">
        <v>656</v>
      </c>
      <c r="J35" s="115">
        <v>-57</v>
      </c>
      <c r="K35" s="116">
        <v>-8.6890243902439028</v>
      </c>
    </row>
    <row r="36" spans="1:11" ht="14.1" customHeight="1" x14ac:dyDescent="0.2">
      <c r="A36" s="306">
        <v>41</v>
      </c>
      <c r="B36" s="307" t="s">
        <v>255</v>
      </c>
      <c r="C36" s="308"/>
      <c r="D36" s="113">
        <v>0.43187838304733389</v>
      </c>
      <c r="E36" s="115">
        <v>75</v>
      </c>
      <c r="F36" s="114">
        <v>75</v>
      </c>
      <c r="G36" s="114">
        <v>75</v>
      </c>
      <c r="H36" s="114">
        <v>75</v>
      </c>
      <c r="I36" s="140">
        <v>75</v>
      </c>
      <c r="J36" s="115">
        <v>0</v>
      </c>
      <c r="K36" s="116">
        <v>0</v>
      </c>
    </row>
    <row r="37" spans="1:11" ht="14.1" customHeight="1" x14ac:dyDescent="0.2">
      <c r="A37" s="306">
        <v>42</v>
      </c>
      <c r="B37" s="307" t="s">
        <v>256</v>
      </c>
      <c r="C37" s="308"/>
      <c r="D37" s="113">
        <v>5.1825405965680062E-2</v>
      </c>
      <c r="E37" s="115">
        <v>9</v>
      </c>
      <c r="F37" s="114">
        <v>9</v>
      </c>
      <c r="G37" s="114" t="s">
        <v>513</v>
      </c>
      <c r="H37" s="114">
        <v>7</v>
      </c>
      <c r="I37" s="140">
        <v>8</v>
      </c>
      <c r="J37" s="115">
        <v>1</v>
      </c>
      <c r="K37" s="116">
        <v>12.5</v>
      </c>
    </row>
    <row r="38" spans="1:11" ht="14.1" customHeight="1" x14ac:dyDescent="0.2">
      <c r="A38" s="306">
        <v>43</v>
      </c>
      <c r="B38" s="307" t="s">
        <v>257</v>
      </c>
      <c r="C38" s="308"/>
      <c r="D38" s="113">
        <v>0.29367730047218704</v>
      </c>
      <c r="E38" s="115">
        <v>51</v>
      </c>
      <c r="F38" s="114">
        <v>53</v>
      </c>
      <c r="G38" s="114">
        <v>50</v>
      </c>
      <c r="H38" s="114">
        <v>51</v>
      </c>
      <c r="I38" s="140">
        <v>52</v>
      </c>
      <c r="J38" s="115">
        <v>-1</v>
      </c>
      <c r="K38" s="116">
        <v>-1.9230769230769231</v>
      </c>
    </row>
    <row r="39" spans="1:11" ht="14.1" customHeight="1" x14ac:dyDescent="0.2">
      <c r="A39" s="306">
        <v>51</v>
      </c>
      <c r="B39" s="307" t="s">
        <v>258</v>
      </c>
      <c r="C39" s="308"/>
      <c r="D39" s="113">
        <v>8.0617298168835649</v>
      </c>
      <c r="E39" s="115">
        <v>1400</v>
      </c>
      <c r="F39" s="114">
        <v>1412</v>
      </c>
      <c r="G39" s="114">
        <v>1418</v>
      </c>
      <c r="H39" s="114">
        <v>1408</v>
      </c>
      <c r="I39" s="140">
        <v>1404</v>
      </c>
      <c r="J39" s="115">
        <v>-4</v>
      </c>
      <c r="K39" s="116">
        <v>-0.28490028490028491</v>
      </c>
    </row>
    <row r="40" spans="1:11" ht="14.1" customHeight="1" x14ac:dyDescent="0.2">
      <c r="A40" s="306" t="s">
        <v>259</v>
      </c>
      <c r="B40" s="307" t="s">
        <v>260</v>
      </c>
      <c r="C40" s="308"/>
      <c r="D40" s="113">
        <v>7.8256363008176901</v>
      </c>
      <c r="E40" s="115">
        <v>1359</v>
      </c>
      <c r="F40" s="114">
        <v>1366</v>
      </c>
      <c r="G40" s="114">
        <v>1371</v>
      </c>
      <c r="H40" s="114">
        <v>1360</v>
      </c>
      <c r="I40" s="140">
        <v>1357</v>
      </c>
      <c r="J40" s="115">
        <v>2</v>
      </c>
      <c r="K40" s="116">
        <v>0.14738393515106854</v>
      </c>
    </row>
    <row r="41" spans="1:11" ht="14.1" customHeight="1" x14ac:dyDescent="0.2">
      <c r="A41" s="306"/>
      <c r="B41" s="307" t="s">
        <v>261</v>
      </c>
      <c r="C41" s="308"/>
      <c r="D41" s="113">
        <v>3.0807324657376483</v>
      </c>
      <c r="E41" s="115">
        <v>535</v>
      </c>
      <c r="F41" s="114">
        <v>518</v>
      </c>
      <c r="G41" s="114">
        <v>532</v>
      </c>
      <c r="H41" s="114">
        <v>519</v>
      </c>
      <c r="I41" s="140">
        <v>530</v>
      </c>
      <c r="J41" s="115">
        <v>5</v>
      </c>
      <c r="K41" s="116">
        <v>0.94339622641509435</v>
      </c>
    </row>
    <row r="42" spans="1:11" ht="14.1" customHeight="1" x14ac:dyDescent="0.2">
      <c r="A42" s="306">
        <v>52</v>
      </c>
      <c r="B42" s="307" t="s">
        <v>262</v>
      </c>
      <c r="C42" s="308"/>
      <c r="D42" s="113">
        <v>6.5184843947944255</v>
      </c>
      <c r="E42" s="115">
        <v>1132</v>
      </c>
      <c r="F42" s="114">
        <v>1184</v>
      </c>
      <c r="G42" s="114">
        <v>1203</v>
      </c>
      <c r="H42" s="114">
        <v>1177</v>
      </c>
      <c r="I42" s="140">
        <v>1138</v>
      </c>
      <c r="J42" s="115">
        <v>-6</v>
      </c>
      <c r="K42" s="116">
        <v>-0.52724077328646746</v>
      </c>
    </row>
    <row r="43" spans="1:11" ht="14.1" customHeight="1" x14ac:dyDescent="0.2">
      <c r="A43" s="306" t="s">
        <v>263</v>
      </c>
      <c r="B43" s="307" t="s">
        <v>264</v>
      </c>
      <c r="C43" s="308"/>
      <c r="D43" s="113">
        <v>6.3342162846942305</v>
      </c>
      <c r="E43" s="115">
        <v>1100</v>
      </c>
      <c r="F43" s="114">
        <v>1152</v>
      </c>
      <c r="G43" s="114">
        <v>1160</v>
      </c>
      <c r="H43" s="114">
        <v>1133</v>
      </c>
      <c r="I43" s="140">
        <v>1101</v>
      </c>
      <c r="J43" s="115">
        <v>-1</v>
      </c>
      <c r="K43" s="116">
        <v>-9.0826521344232511E-2</v>
      </c>
    </row>
    <row r="44" spans="1:11" ht="14.1" customHeight="1" x14ac:dyDescent="0.2">
      <c r="A44" s="306">
        <v>53</v>
      </c>
      <c r="B44" s="307" t="s">
        <v>265</v>
      </c>
      <c r="C44" s="308"/>
      <c r="D44" s="113">
        <v>0.95589082114476565</v>
      </c>
      <c r="E44" s="115">
        <v>166</v>
      </c>
      <c r="F44" s="114">
        <v>166</v>
      </c>
      <c r="G44" s="114">
        <v>166</v>
      </c>
      <c r="H44" s="114">
        <v>178</v>
      </c>
      <c r="I44" s="140">
        <v>175</v>
      </c>
      <c r="J44" s="115">
        <v>-9</v>
      </c>
      <c r="K44" s="116">
        <v>-5.1428571428571432</v>
      </c>
    </row>
    <row r="45" spans="1:11" ht="14.1" customHeight="1" x14ac:dyDescent="0.2">
      <c r="A45" s="306" t="s">
        <v>266</v>
      </c>
      <c r="B45" s="307" t="s">
        <v>267</v>
      </c>
      <c r="C45" s="308"/>
      <c r="D45" s="113">
        <v>0.95013244270413455</v>
      </c>
      <c r="E45" s="115">
        <v>165</v>
      </c>
      <c r="F45" s="114">
        <v>165</v>
      </c>
      <c r="G45" s="114">
        <v>165</v>
      </c>
      <c r="H45" s="114">
        <v>175</v>
      </c>
      <c r="I45" s="140">
        <v>172</v>
      </c>
      <c r="J45" s="115">
        <v>-7</v>
      </c>
      <c r="K45" s="116">
        <v>-4.0697674418604652</v>
      </c>
    </row>
    <row r="46" spans="1:11" ht="14.1" customHeight="1" x14ac:dyDescent="0.2">
      <c r="A46" s="306">
        <v>54</v>
      </c>
      <c r="B46" s="307" t="s">
        <v>268</v>
      </c>
      <c r="C46" s="308"/>
      <c r="D46" s="113">
        <v>14.637797996084302</v>
      </c>
      <c r="E46" s="115">
        <v>2542</v>
      </c>
      <c r="F46" s="114">
        <v>2631</v>
      </c>
      <c r="G46" s="114">
        <v>2671</v>
      </c>
      <c r="H46" s="114">
        <v>2600</v>
      </c>
      <c r="I46" s="140">
        <v>2577</v>
      </c>
      <c r="J46" s="115">
        <v>-35</v>
      </c>
      <c r="K46" s="116">
        <v>-1.3581684128831975</v>
      </c>
    </row>
    <row r="47" spans="1:11" ht="14.1" customHeight="1" x14ac:dyDescent="0.2">
      <c r="A47" s="306">
        <v>61</v>
      </c>
      <c r="B47" s="307" t="s">
        <v>269</v>
      </c>
      <c r="C47" s="308"/>
      <c r="D47" s="113">
        <v>0.62766325002879186</v>
      </c>
      <c r="E47" s="115">
        <v>109</v>
      </c>
      <c r="F47" s="114">
        <v>117</v>
      </c>
      <c r="G47" s="114">
        <v>124</v>
      </c>
      <c r="H47" s="114">
        <v>122</v>
      </c>
      <c r="I47" s="140">
        <v>123</v>
      </c>
      <c r="J47" s="115">
        <v>-14</v>
      </c>
      <c r="K47" s="116">
        <v>-11.382113821138212</v>
      </c>
    </row>
    <row r="48" spans="1:11" ht="14.1" customHeight="1" x14ac:dyDescent="0.2">
      <c r="A48" s="306">
        <v>62</v>
      </c>
      <c r="B48" s="307" t="s">
        <v>270</v>
      </c>
      <c r="C48" s="308"/>
      <c r="D48" s="113">
        <v>13.64735690429575</v>
      </c>
      <c r="E48" s="115">
        <v>2370</v>
      </c>
      <c r="F48" s="114">
        <v>2416</v>
      </c>
      <c r="G48" s="114">
        <v>2358</v>
      </c>
      <c r="H48" s="114">
        <v>2507</v>
      </c>
      <c r="I48" s="140">
        <v>2427</v>
      </c>
      <c r="J48" s="115">
        <v>-57</v>
      </c>
      <c r="K48" s="116">
        <v>-2.3485784919653891</v>
      </c>
    </row>
    <row r="49" spans="1:11" ht="14.1" customHeight="1" x14ac:dyDescent="0.2">
      <c r="A49" s="306">
        <v>63</v>
      </c>
      <c r="B49" s="307" t="s">
        <v>271</v>
      </c>
      <c r="C49" s="308"/>
      <c r="D49" s="113">
        <v>7.514683865023609</v>
      </c>
      <c r="E49" s="115">
        <v>1305</v>
      </c>
      <c r="F49" s="114">
        <v>1466</v>
      </c>
      <c r="G49" s="114">
        <v>1546</v>
      </c>
      <c r="H49" s="114">
        <v>1600</v>
      </c>
      <c r="I49" s="140">
        <v>1453</v>
      </c>
      <c r="J49" s="115">
        <v>-148</v>
      </c>
      <c r="K49" s="116">
        <v>-10.18582243633861</v>
      </c>
    </row>
    <row r="50" spans="1:11" ht="14.1" customHeight="1" x14ac:dyDescent="0.2">
      <c r="A50" s="306" t="s">
        <v>272</v>
      </c>
      <c r="B50" s="307" t="s">
        <v>273</v>
      </c>
      <c r="C50" s="308"/>
      <c r="D50" s="113">
        <v>0.44915351836922723</v>
      </c>
      <c r="E50" s="115">
        <v>78</v>
      </c>
      <c r="F50" s="114">
        <v>92</v>
      </c>
      <c r="G50" s="114">
        <v>99</v>
      </c>
      <c r="H50" s="114">
        <v>104</v>
      </c>
      <c r="I50" s="140">
        <v>93</v>
      </c>
      <c r="J50" s="115">
        <v>-15</v>
      </c>
      <c r="K50" s="116">
        <v>-16.129032258064516</v>
      </c>
    </row>
    <row r="51" spans="1:11" ht="14.1" customHeight="1" x14ac:dyDescent="0.2">
      <c r="A51" s="306" t="s">
        <v>274</v>
      </c>
      <c r="B51" s="307" t="s">
        <v>275</v>
      </c>
      <c r="C51" s="308"/>
      <c r="D51" s="113">
        <v>6.8409535874697687</v>
      </c>
      <c r="E51" s="115">
        <v>1188</v>
      </c>
      <c r="F51" s="114">
        <v>1332</v>
      </c>
      <c r="G51" s="114">
        <v>1391</v>
      </c>
      <c r="H51" s="114">
        <v>1433</v>
      </c>
      <c r="I51" s="140">
        <v>1306</v>
      </c>
      <c r="J51" s="115">
        <v>-118</v>
      </c>
      <c r="K51" s="116">
        <v>-9.0352220520673807</v>
      </c>
    </row>
    <row r="52" spans="1:11" ht="14.1" customHeight="1" x14ac:dyDescent="0.2">
      <c r="A52" s="306">
        <v>71</v>
      </c>
      <c r="B52" s="307" t="s">
        <v>276</v>
      </c>
      <c r="C52" s="308"/>
      <c r="D52" s="113">
        <v>12.178970401934816</v>
      </c>
      <c r="E52" s="115">
        <v>2115</v>
      </c>
      <c r="F52" s="114">
        <v>2165</v>
      </c>
      <c r="G52" s="114">
        <v>2169</v>
      </c>
      <c r="H52" s="114">
        <v>2157</v>
      </c>
      <c r="I52" s="140">
        <v>2141</v>
      </c>
      <c r="J52" s="115">
        <v>-26</v>
      </c>
      <c r="K52" s="116">
        <v>-1.2143858010275572</v>
      </c>
    </row>
    <row r="53" spans="1:11" ht="14.1" customHeight="1" x14ac:dyDescent="0.2">
      <c r="A53" s="306" t="s">
        <v>277</v>
      </c>
      <c r="B53" s="307" t="s">
        <v>278</v>
      </c>
      <c r="C53" s="308"/>
      <c r="D53" s="113">
        <v>0.84648163077277438</v>
      </c>
      <c r="E53" s="115">
        <v>147</v>
      </c>
      <c r="F53" s="114">
        <v>155</v>
      </c>
      <c r="G53" s="114">
        <v>155</v>
      </c>
      <c r="H53" s="114">
        <v>153</v>
      </c>
      <c r="I53" s="140">
        <v>147</v>
      </c>
      <c r="J53" s="115">
        <v>0</v>
      </c>
      <c r="K53" s="116">
        <v>0</v>
      </c>
    </row>
    <row r="54" spans="1:11" ht="14.1" customHeight="1" x14ac:dyDescent="0.2">
      <c r="A54" s="306" t="s">
        <v>279</v>
      </c>
      <c r="B54" s="307" t="s">
        <v>280</v>
      </c>
      <c r="C54" s="308"/>
      <c r="D54" s="113">
        <v>10.998502821605436</v>
      </c>
      <c r="E54" s="115">
        <v>1910</v>
      </c>
      <c r="F54" s="114">
        <v>1950</v>
      </c>
      <c r="G54" s="114">
        <v>1955</v>
      </c>
      <c r="H54" s="114">
        <v>1949</v>
      </c>
      <c r="I54" s="140">
        <v>1934</v>
      </c>
      <c r="J54" s="115">
        <v>-24</v>
      </c>
      <c r="K54" s="116">
        <v>-1.2409513960703207</v>
      </c>
    </row>
    <row r="55" spans="1:11" ht="14.1" customHeight="1" x14ac:dyDescent="0.2">
      <c r="A55" s="306">
        <v>72</v>
      </c>
      <c r="B55" s="307" t="s">
        <v>281</v>
      </c>
      <c r="C55" s="308"/>
      <c r="D55" s="113">
        <v>1.1401589312449614</v>
      </c>
      <c r="E55" s="115">
        <v>198</v>
      </c>
      <c r="F55" s="114">
        <v>196</v>
      </c>
      <c r="G55" s="114">
        <v>197</v>
      </c>
      <c r="H55" s="114">
        <v>195</v>
      </c>
      <c r="I55" s="140">
        <v>194</v>
      </c>
      <c r="J55" s="115">
        <v>4</v>
      </c>
      <c r="K55" s="116">
        <v>2.0618556701030926</v>
      </c>
    </row>
    <row r="56" spans="1:11" ht="14.1" customHeight="1" x14ac:dyDescent="0.2">
      <c r="A56" s="306" t="s">
        <v>282</v>
      </c>
      <c r="B56" s="307" t="s">
        <v>283</v>
      </c>
      <c r="C56" s="308"/>
      <c r="D56" s="113">
        <v>0.18426811010019578</v>
      </c>
      <c r="E56" s="115">
        <v>32</v>
      </c>
      <c r="F56" s="114">
        <v>34</v>
      </c>
      <c r="G56" s="114">
        <v>34</v>
      </c>
      <c r="H56" s="114">
        <v>36</v>
      </c>
      <c r="I56" s="140">
        <v>37</v>
      </c>
      <c r="J56" s="115">
        <v>-5</v>
      </c>
      <c r="K56" s="116">
        <v>-13.513513513513514</v>
      </c>
    </row>
    <row r="57" spans="1:11" ht="14.1" customHeight="1" x14ac:dyDescent="0.2">
      <c r="A57" s="306" t="s">
        <v>284</v>
      </c>
      <c r="B57" s="307" t="s">
        <v>285</v>
      </c>
      <c r="C57" s="308"/>
      <c r="D57" s="113">
        <v>0.62190487158816077</v>
      </c>
      <c r="E57" s="115">
        <v>108</v>
      </c>
      <c r="F57" s="114">
        <v>108</v>
      </c>
      <c r="G57" s="114">
        <v>109</v>
      </c>
      <c r="H57" s="114">
        <v>107</v>
      </c>
      <c r="I57" s="140">
        <v>105</v>
      </c>
      <c r="J57" s="115">
        <v>3</v>
      </c>
      <c r="K57" s="116">
        <v>2.8571428571428572</v>
      </c>
    </row>
    <row r="58" spans="1:11" ht="14.1" customHeight="1" x14ac:dyDescent="0.2">
      <c r="A58" s="306">
        <v>73</v>
      </c>
      <c r="B58" s="307" t="s">
        <v>286</v>
      </c>
      <c r="C58" s="308"/>
      <c r="D58" s="113">
        <v>0.76586433260393871</v>
      </c>
      <c r="E58" s="115">
        <v>133</v>
      </c>
      <c r="F58" s="114">
        <v>129</v>
      </c>
      <c r="G58" s="114">
        <v>137</v>
      </c>
      <c r="H58" s="114">
        <v>146</v>
      </c>
      <c r="I58" s="140">
        <v>131</v>
      </c>
      <c r="J58" s="115">
        <v>2</v>
      </c>
      <c r="K58" s="116">
        <v>1.5267175572519085</v>
      </c>
    </row>
    <row r="59" spans="1:11" ht="14.1" customHeight="1" x14ac:dyDescent="0.2">
      <c r="A59" s="306" t="s">
        <v>287</v>
      </c>
      <c r="B59" s="307" t="s">
        <v>288</v>
      </c>
      <c r="C59" s="308"/>
      <c r="D59" s="113">
        <v>0.51249568121616951</v>
      </c>
      <c r="E59" s="115">
        <v>89</v>
      </c>
      <c r="F59" s="114">
        <v>87</v>
      </c>
      <c r="G59" s="114">
        <v>96</v>
      </c>
      <c r="H59" s="114">
        <v>96</v>
      </c>
      <c r="I59" s="140">
        <v>83</v>
      </c>
      <c r="J59" s="115">
        <v>6</v>
      </c>
      <c r="K59" s="116">
        <v>7.2289156626506026</v>
      </c>
    </row>
    <row r="60" spans="1:11" ht="14.1" customHeight="1" x14ac:dyDescent="0.2">
      <c r="A60" s="306">
        <v>81</v>
      </c>
      <c r="B60" s="307" t="s">
        <v>289</v>
      </c>
      <c r="C60" s="308"/>
      <c r="D60" s="113">
        <v>3.7659795001727514</v>
      </c>
      <c r="E60" s="115">
        <v>654</v>
      </c>
      <c r="F60" s="114">
        <v>688</v>
      </c>
      <c r="G60" s="114">
        <v>670</v>
      </c>
      <c r="H60" s="114">
        <v>675</v>
      </c>
      <c r="I60" s="140">
        <v>656</v>
      </c>
      <c r="J60" s="115">
        <v>-2</v>
      </c>
      <c r="K60" s="116">
        <v>-0.3048780487804878</v>
      </c>
    </row>
    <row r="61" spans="1:11" ht="14.1" customHeight="1" x14ac:dyDescent="0.2">
      <c r="A61" s="306" t="s">
        <v>290</v>
      </c>
      <c r="B61" s="307" t="s">
        <v>291</v>
      </c>
      <c r="C61" s="308"/>
      <c r="D61" s="113">
        <v>1.1574340665668548</v>
      </c>
      <c r="E61" s="115">
        <v>201</v>
      </c>
      <c r="F61" s="114">
        <v>210</v>
      </c>
      <c r="G61" s="114">
        <v>207</v>
      </c>
      <c r="H61" s="114">
        <v>216</v>
      </c>
      <c r="I61" s="140">
        <v>209</v>
      </c>
      <c r="J61" s="115">
        <v>-8</v>
      </c>
      <c r="K61" s="116">
        <v>-3.8277511961722488</v>
      </c>
    </row>
    <row r="62" spans="1:11" ht="14.1" customHeight="1" x14ac:dyDescent="0.2">
      <c r="A62" s="306" t="s">
        <v>292</v>
      </c>
      <c r="B62" s="307" t="s">
        <v>293</v>
      </c>
      <c r="C62" s="308"/>
      <c r="D62" s="113">
        <v>1.3992859610733617</v>
      </c>
      <c r="E62" s="115">
        <v>243</v>
      </c>
      <c r="F62" s="114">
        <v>263</v>
      </c>
      <c r="G62" s="114">
        <v>254</v>
      </c>
      <c r="H62" s="114">
        <v>257</v>
      </c>
      <c r="I62" s="140">
        <v>247</v>
      </c>
      <c r="J62" s="115">
        <v>-4</v>
      </c>
      <c r="K62" s="116">
        <v>-1.6194331983805668</v>
      </c>
    </row>
    <row r="63" spans="1:11" ht="14.1" customHeight="1" x14ac:dyDescent="0.2">
      <c r="A63" s="306"/>
      <c r="B63" s="307" t="s">
        <v>294</v>
      </c>
      <c r="C63" s="308"/>
      <c r="D63" s="113">
        <v>1.1862259587700104</v>
      </c>
      <c r="E63" s="115">
        <v>206</v>
      </c>
      <c r="F63" s="114">
        <v>228</v>
      </c>
      <c r="G63" s="114">
        <v>222</v>
      </c>
      <c r="H63" s="114">
        <v>225</v>
      </c>
      <c r="I63" s="140">
        <v>218</v>
      </c>
      <c r="J63" s="115">
        <v>-12</v>
      </c>
      <c r="K63" s="116">
        <v>-5.5045871559633026</v>
      </c>
    </row>
    <row r="64" spans="1:11" ht="14.1" customHeight="1" x14ac:dyDescent="0.2">
      <c r="A64" s="306" t="s">
        <v>295</v>
      </c>
      <c r="B64" s="307" t="s">
        <v>296</v>
      </c>
      <c r="C64" s="308"/>
      <c r="D64" s="113">
        <v>4.0308649084417829E-2</v>
      </c>
      <c r="E64" s="115">
        <v>7</v>
      </c>
      <c r="F64" s="114">
        <v>7</v>
      </c>
      <c r="G64" s="114">
        <v>5</v>
      </c>
      <c r="H64" s="114">
        <v>6</v>
      </c>
      <c r="I64" s="140">
        <v>7</v>
      </c>
      <c r="J64" s="115">
        <v>0</v>
      </c>
      <c r="K64" s="116">
        <v>0</v>
      </c>
    </row>
    <row r="65" spans="1:11" ht="14.1" customHeight="1" x14ac:dyDescent="0.2">
      <c r="A65" s="306" t="s">
        <v>297</v>
      </c>
      <c r="B65" s="307" t="s">
        <v>298</v>
      </c>
      <c r="C65" s="308"/>
      <c r="D65" s="113">
        <v>0.70252216975699644</v>
      </c>
      <c r="E65" s="115">
        <v>122</v>
      </c>
      <c r="F65" s="114">
        <v>124</v>
      </c>
      <c r="G65" s="114">
        <v>119</v>
      </c>
      <c r="H65" s="114">
        <v>115</v>
      </c>
      <c r="I65" s="140">
        <v>112</v>
      </c>
      <c r="J65" s="115">
        <v>10</v>
      </c>
      <c r="K65" s="116">
        <v>8.9285714285714288</v>
      </c>
    </row>
    <row r="66" spans="1:11" ht="14.1" customHeight="1" x14ac:dyDescent="0.2">
      <c r="A66" s="306">
        <v>82</v>
      </c>
      <c r="B66" s="307" t="s">
        <v>299</v>
      </c>
      <c r="C66" s="308"/>
      <c r="D66" s="113">
        <v>2.4588275941494877</v>
      </c>
      <c r="E66" s="115">
        <v>427</v>
      </c>
      <c r="F66" s="114">
        <v>458</v>
      </c>
      <c r="G66" s="114">
        <v>459</v>
      </c>
      <c r="H66" s="114">
        <v>454</v>
      </c>
      <c r="I66" s="140">
        <v>456</v>
      </c>
      <c r="J66" s="115">
        <v>-29</v>
      </c>
      <c r="K66" s="116">
        <v>-6.3596491228070171</v>
      </c>
    </row>
    <row r="67" spans="1:11" ht="14.1" customHeight="1" x14ac:dyDescent="0.2">
      <c r="A67" s="306" t="s">
        <v>300</v>
      </c>
      <c r="B67" s="307" t="s">
        <v>301</v>
      </c>
      <c r="C67" s="308"/>
      <c r="D67" s="113">
        <v>1.1862259587700104</v>
      </c>
      <c r="E67" s="115">
        <v>206</v>
      </c>
      <c r="F67" s="114">
        <v>218</v>
      </c>
      <c r="G67" s="114">
        <v>216</v>
      </c>
      <c r="H67" s="114">
        <v>207</v>
      </c>
      <c r="I67" s="140">
        <v>214</v>
      </c>
      <c r="J67" s="115">
        <v>-8</v>
      </c>
      <c r="K67" s="116">
        <v>-3.7383177570093458</v>
      </c>
    </row>
    <row r="68" spans="1:11" ht="14.1" customHeight="1" x14ac:dyDescent="0.2">
      <c r="A68" s="306" t="s">
        <v>302</v>
      </c>
      <c r="B68" s="307" t="s">
        <v>303</v>
      </c>
      <c r="C68" s="308"/>
      <c r="D68" s="113">
        <v>0.95589082114476565</v>
      </c>
      <c r="E68" s="115">
        <v>166</v>
      </c>
      <c r="F68" s="114">
        <v>182</v>
      </c>
      <c r="G68" s="114">
        <v>184</v>
      </c>
      <c r="H68" s="114">
        <v>191</v>
      </c>
      <c r="I68" s="140">
        <v>183</v>
      </c>
      <c r="J68" s="115">
        <v>-17</v>
      </c>
      <c r="K68" s="116">
        <v>-9.2896174863387984</v>
      </c>
    </row>
    <row r="69" spans="1:11" ht="14.1" customHeight="1" x14ac:dyDescent="0.2">
      <c r="A69" s="306">
        <v>83</v>
      </c>
      <c r="B69" s="307" t="s">
        <v>304</v>
      </c>
      <c r="C69" s="308"/>
      <c r="D69" s="113">
        <v>2.67764597489347</v>
      </c>
      <c r="E69" s="115">
        <v>465</v>
      </c>
      <c r="F69" s="114">
        <v>451</v>
      </c>
      <c r="G69" s="114">
        <v>458</v>
      </c>
      <c r="H69" s="114">
        <v>452</v>
      </c>
      <c r="I69" s="140">
        <v>443</v>
      </c>
      <c r="J69" s="115">
        <v>22</v>
      </c>
      <c r="K69" s="116">
        <v>4.966139954853273</v>
      </c>
    </row>
    <row r="70" spans="1:11" ht="14.1" customHeight="1" x14ac:dyDescent="0.2">
      <c r="A70" s="306" t="s">
        <v>305</v>
      </c>
      <c r="B70" s="307" t="s">
        <v>306</v>
      </c>
      <c r="C70" s="308"/>
      <c r="D70" s="113">
        <v>1.3244270413451571</v>
      </c>
      <c r="E70" s="115">
        <v>230</v>
      </c>
      <c r="F70" s="114">
        <v>220</v>
      </c>
      <c r="G70" s="114">
        <v>223</v>
      </c>
      <c r="H70" s="114">
        <v>221</v>
      </c>
      <c r="I70" s="140">
        <v>219</v>
      </c>
      <c r="J70" s="115">
        <v>11</v>
      </c>
      <c r="K70" s="116">
        <v>5.0228310502283104</v>
      </c>
    </row>
    <row r="71" spans="1:11" ht="14.1" customHeight="1" x14ac:dyDescent="0.2">
      <c r="A71" s="306"/>
      <c r="B71" s="307" t="s">
        <v>307</v>
      </c>
      <c r="C71" s="308"/>
      <c r="D71" s="113">
        <v>0.67373027755384085</v>
      </c>
      <c r="E71" s="115">
        <v>117</v>
      </c>
      <c r="F71" s="114">
        <v>113</v>
      </c>
      <c r="G71" s="114">
        <v>107</v>
      </c>
      <c r="H71" s="114">
        <v>112</v>
      </c>
      <c r="I71" s="140">
        <v>108</v>
      </c>
      <c r="J71" s="115">
        <v>9</v>
      </c>
      <c r="K71" s="116">
        <v>8.3333333333333339</v>
      </c>
    </row>
    <row r="72" spans="1:11" ht="14.1" customHeight="1" x14ac:dyDescent="0.2">
      <c r="A72" s="306">
        <v>84</v>
      </c>
      <c r="B72" s="307" t="s">
        <v>308</v>
      </c>
      <c r="C72" s="308"/>
      <c r="D72" s="113">
        <v>1.4914200161234596</v>
      </c>
      <c r="E72" s="115">
        <v>259</v>
      </c>
      <c r="F72" s="114">
        <v>255</v>
      </c>
      <c r="G72" s="114">
        <v>250</v>
      </c>
      <c r="H72" s="114">
        <v>222</v>
      </c>
      <c r="I72" s="140">
        <v>242</v>
      </c>
      <c r="J72" s="115">
        <v>17</v>
      </c>
      <c r="K72" s="116">
        <v>7.0247933884297522</v>
      </c>
    </row>
    <row r="73" spans="1:11" ht="14.1" customHeight="1" x14ac:dyDescent="0.2">
      <c r="A73" s="306" t="s">
        <v>309</v>
      </c>
      <c r="B73" s="307" t="s">
        <v>310</v>
      </c>
      <c r="C73" s="308"/>
      <c r="D73" s="113">
        <v>0.3858113555222849</v>
      </c>
      <c r="E73" s="115">
        <v>67</v>
      </c>
      <c r="F73" s="114">
        <v>66</v>
      </c>
      <c r="G73" s="114">
        <v>60</v>
      </c>
      <c r="H73" s="114">
        <v>41</v>
      </c>
      <c r="I73" s="140">
        <v>58</v>
      </c>
      <c r="J73" s="115">
        <v>9</v>
      </c>
      <c r="K73" s="116">
        <v>15.517241379310345</v>
      </c>
    </row>
    <row r="74" spans="1:11" ht="14.1" customHeight="1" x14ac:dyDescent="0.2">
      <c r="A74" s="306" t="s">
        <v>311</v>
      </c>
      <c r="B74" s="307" t="s">
        <v>312</v>
      </c>
      <c r="C74" s="308"/>
      <c r="D74" s="113">
        <v>2.3033513762524473E-2</v>
      </c>
      <c r="E74" s="115">
        <v>4</v>
      </c>
      <c r="F74" s="114">
        <v>4</v>
      </c>
      <c r="G74" s="114">
        <v>3</v>
      </c>
      <c r="H74" s="114">
        <v>3</v>
      </c>
      <c r="I74" s="140">
        <v>3</v>
      </c>
      <c r="J74" s="115">
        <v>1</v>
      </c>
      <c r="K74" s="116">
        <v>33.333333333333336</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v>3</v>
      </c>
      <c r="I76" s="140">
        <v>3</v>
      </c>
      <c r="J76" s="115" t="s">
        <v>513</v>
      </c>
      <c r="K76" s="116" t="s">
        <v>513</v>
      </c>
    </row>
    <row r="77" spans="1:11" ht="14.1" customHeight="1" x14ac:dyDescent="0.2">
      <c r="A77" s="306">
        <v>92</v>
      </c>
      <c r="B77" s="307" t="s">
        <v>316</v>
      </c>
      <c r="C77" s="308"/>
      <c r="D77" s="113">
        <v>0.19578486698145803</v>
      </c>
      <c r="E77" s="115">
        <v>34</v>
      </c>
      <c r="F77" s="114">
        <v>33</v>
      </c>
      <c r="G77" s="114">
        <v>32</v>
      </c>
      <c r="H77" s="114">
        <v>32</v>
      </c>
      <c r="I77" s="140">
        <v>33</v>
      </c>
      <c r="J77" s="115">
        <v>1</v>
      </c>
      <c r="K77" s="116">
        <v>3.0303030303030303</v>
      </c>
    </row>
    <row r="78" spans="1:11" ht="14.1" customHeight="1" x14ac:dyDescent="0.2">
      <c r="A78" s="306">
        <v>93</v>
      </c>
      <c r="B78" s="307" t="s">
        <v>317</v>
      </c>
      <c r="C78" s="308"/>
      <c r="D78" s="113">
        <v>9.2134055050097891E-2</v>
      </c>
      <c r="E78" s="115">
        <v>16</v>
      </c>
      <c r="F78" s="114">
        <v>19</v>
      </c>
      <c r="G78" s="114">
        <v>18</v>
      </c>
      <c r="H78" s="114">
        <v>16</v>
      </c>
      <c r="I78" s="140">
        <v>18</v>
      </c>
      <c r="J78" s="115">
        <v>-2</v>
      </c>
      <c r="K78" s="116">
        <v>-11.111111111111111</v>
      </c>
    </row>
    <row r="79" spans="1:11" ht="14.1" customHeight="1" x14ac:dyDescent="0.2">
      <c r="A79" s="306">
        <v>94</v>
      </c>
      <c r="B79" s="307" t="s">
        <v>318</v>
      </c>
      <c r="C79" s="308"/>
      <c r="D79" s="113">
        <v>0.96164919958539674</v>
      </c>
      <c r="E79" s="115">
        <v>167</v>
      </c>
      <c r="F79" s="114">
        <v>170</v>
      </c>
      <c r="G79" s="114">
        <v>166</v>
      </c>
      <c r="H79" s="114">
        <v>144</v>
      </c>
      <c r="I79" s="140">
        <v>185</v>
      </c>
      <c r="J79" s="115">
        <v>-18</v>
      </c>
      <c r="K79" s="116">
        <v>-9.7297297297297298</v>
      </c>
    </row>
    <row r="80" spans="1:11" ht="14.1" customHeight="1" x14ac:dyDescent="0.2">
      <c r="A80" s="306" t="s">
        <v>319</v>
      </c>
      <c r="B80" s="307" t="s">
        <v>320</v>
      </c>
      <c r="C80" s="308"/>
      <c r="D80" s="113" t="s">
        <v>513</v>
      </c>
      <c r="E80" s="115" t="s">
        <v>513</v>
      </c>
      <c r="F80" s="114" t="s">
        <v>513</v>
      </c>
      <c r="G80" s="114">
        <v>0</v>
      </c>
      <c r="H80" s="114">
        <v>0</v>
      </c>
      <c r="I80" s="140">
        <v>0</v>
      </c>
      <c r="J80" s="115" t="s">
        <v>513</v>
      </c>
      <c r="K80" s="116" t="s">
        <v>513</v>
      </c>
    </row>
    <row r="81" spans="1:11" ht="14.1" customHeight="1" x14ac:dyDescent="0.2">
      <c r="A81" s="310" t="s">
        <v>321</v>
      </c>
      <c r="B81" s="311" t="s">
        <v>333</v>
      </c>
      <c r="C81" s="312"/>
      <c r="D81" s="125">
        <v>4.1978578832200855</v>
      </c>
      <c r="E81" s="143">
        <v>729</v>
      </c>
      <c r="F81" s="144">
        <v>766</v>
      </c>
      <c r="G81" s="144">
        <v>773</v>
      </c>
      <c r="H81" s="144">
        <v>799</v>
      </c>
      <c r="I81" s="145">
        <v>763</v>
      </c>
      <c r="J81" s="143">
        <v>-34</v>
      </c>
      <c r="K81" s="146">
        <v>-4.4560943643512454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5107</v>
      </c>
      <c r="G12" s="536">
        <v>4222</v>
      </c>
      <c r="H12" s="536">
        <v>6081</v>
      </c>
      <c r="I12" s="536">
        <v>4456</v>
      </c>
      <c r="J12" s="537">
        <v>4677</v>
      </c>
      <c r="K12" s="538">
        <v>430</v>
      </c>
      <c r="L12" s="349">
        <v>9.1939277314517849</v>
      </c>
    </row>
    <row r="13" spans="1:17" s="110" customFormat="1" ht="15" customHeight="1" x14ac:dyDescent="0.2">
      <c r="A13" s="350" t="s">
        <v>344</v>
      </c>
      <c r="B13" s="351" t="s">
        <v>345</v>
      </c>
      <c r="C13" s="347"/>
      <c r="D13" s="347"/>
      <c r="E13" s="348"/>
      <c r="F13" s="536">
        <v>3042</v>
      </c>
      <c r="G13" s="536">
        <v>2476</v>
      </c>
      <c r="H13" s="536">
        <v>3631</v>
      </c>
      <c r="I13" s="536">
        <v>2642</v>
      </c>
      <c r="J13" s="537">
        <v>2786</v>
      </c>
      <c r="K13" s="538">
        <v>256</v>
      </c>
      <c r="L13" s="349">
        <v>9.1888011486001435</v>
      </c>
    </row>
    <row r="14" spans="1:17" s="110" customFormat="1" ht="22.5" customHeight="1" x14ac:dyDescent="0.2">
      <c r="A14" s="350"/>
      <c r="B14" s="351" t="s">
        <v>346</v>
      </c>
      <c r="C14" s="347"/>
      <c r="D14" s="347"/>
      <c r="E14" s="348"/>
      <c r="F14" s="536">
        <v>2065</v>
      </c>
      <c r="G14" s="536">
        <v>1746</v>
      </c>
      <c r="H14" s="536">
        <v>2450</v>
      </c>
      <c r="I14" s="536">
        <v>1814</v>
      </c>
      <c r="J14" s="537">
        <v>1891</v>
      </c>
      <c r="K14" s="538">
        <v>174</v>
      </c>
      <c r="L14" s="349">
        <v>9.2014806980433637</v>
      </c>
    </row>
    <row r="15" spans="1:17" s="110" customFormat="1" ht="15" customHeight="1" x14ac:dyDescent="0.2">
      <c r="A15" s="350" t="s">
        <v>347</v>
      </c>
      <c r="B15" s="351" t="s">
        <v>108</v>
      </c>
      <c r="C15" s="347"/>
      <c r="D15" s="347"/>
      <c r="E15" s="348"/>
      <c r="F15" s="536">
        <v>1041</v>
      </c>
      <c r="G15" s="536">
        <v>984</v>
      </c>
      <c r="H15" s="536">
        <v>2386</v>
      </c>
      <c r="I15" s="536">
        <v>1028</v>
      </c>
      <c r="J15" s="537">
        <v>978</v>
      </c>
      <c r="K15" s="538">
        <v>63</v>
      </c>
      <c r="L15" s="349">
        <v>6.4417177914110431</v>
      </c>
    </row>
    <row r="16" spans="1:17" s="110" customFormat="1" ht="15" customHeight="1" x14ac:dyDescent="0.2">
      <c r="A16" s="350"/>
      <c r="B16" s="351" t="s">
        <v>109</v>
      </c>
      <c r="C16" s="347"/>
      <c r="D16" s="347"/>
      <c r="E16" s="348"/>
      <c r="F16" s="536">
        <v>3394</v>
      </c>
      <c r="G16" s="536">
        <v>2783</v>
      </c>
      <c r="H16" s="536">
        <v>3225</v>
      </c>
      <c r="I16" s="536">
        <v>2939</v>
      </c>
      <c r="J16" s="537">
        <v>3130</v>
      </c>
      <c r="K16" s="538">
        <v>264</v>
      </c>
      <c r="L16" s="349">
        <v>8.4345047923322678</v>
      </c>
    </row>
    <row r="17" spans="1:12" s="110" customFormat="1" ht="15" customHeight="1" x14ac:dyDescent="0.2">
      <c r="A17" s="350"/>
      <c r="B17" s="351" t="s">
        <v>110</v>
      </c>
      <c r="C17" s="347"/>
      <c r="D17" s="347"/>
      <c r="E17" s="348"/>
      <c r="F17" s="536">
        <v>593</v>
      </c>
      <c r="G17" s="536">
        <v>396</v>
      </c>
      <c r="H17" s="536">
        <v>414</v>
      </c>
      <c r="I17" s="536">
        <v>428</v>
      </c>
      <c r="J17" s="537">
        <v>489</v>
      </c>
      <c r="K17" s="538">
        <v>104</v>
      </c>
      <c r="L17" s="349">
        <v>21.267893660531698</v>
      </c>
    </row>
    <row r="18" spans="1:12" s="110" customFormat="1" ht="15" customHeight="1" x14ac:dyDescent="0.2">
      <c r="A18" s="350"/>
      <c r="B18" s="351" t="s">
        <v>111</v>
      </c>
      <c r="C18" s="347"/>
      <c r="D18" s="347"/>
      <c r="E18" s="348"/>
      <c r="F18" s="536">
        <v>79</v>
      </c>
      <c r="G18" s="536">
        <v>59</v>
      </c>
      <c r="H18" s="536">
        <v>56</v>
      </c>
      <c r="I18" s="536">
        <v>61</v>
      </c>
      <c r="J18" s="537">
        <v>80</v>
      </c>
      <c r="K18" s="538">
        <v>-1</v>
      </c>
      <c r="L18" s="349">
        <v>-1.25</v>
      </c>
    </row>
    <row r="19" spans="1:12" s="110" customFormat="1" ht="15" customHeight="1" x14ac:dyDescent="0.2">
      <c r="A19" s="118" t="s">
        <v>113</v>
      </c>
      <c r="B19" s="119" t="s">
        <v>181</v>
      </c>
      <c r="C19" s="347"/>
      <c r="D19" s="347"/>
      <c r="E19" s="348"/>
      <c r="F19" s="536">
        <v>3064</v>
      </c>
      <c r="G19" s="536">
        <v>2618</v>
      </c>
      <c r="H19" s="536">
        <v>4210</v>
      </c>
      <c r="I19" s="536">
        <v>2805</v>
      </c>
      <c r="J19" s="537">
        <v>2990</v>
      </c>
      <c r="K19" s="538">
        <v>74</v>
      </c>
      <c r="L19" s="349">
        <v>2.4749163879598663</v>
      </c>
    </row>
    <row r="20" spans="1:12" s="110" customFormat="1" ht="15" customHeight="1" x14ac:dyDescent="0.2">
      <c r="A20" s="118"/>
      <c r="B20" s="119" t="s">
        <v>182</v>
      </c>
      <c r="C20" s="347"/>
      <c r="D20" s="347"/>
      <c r="E20" s="348"/>
      <c r="F20" s="536">
        <v>2043</v>
      </c>
      <c r="G20" s="536">
        <v>1604</v>
      </c>
      <c r="H20" s="536">
        <v>1871</v>
      </c>
      <c r="I20" s="536">
        <v>1651</v>
      </c>
      <c r="J20" s="537">
        <v>1687</v>
      </c>
      <c r="K20" s="538">
        <v>356</v>
      </c>
      <c r="L20" s="349">
        <v>21.102548903378779</v>
      </c>
    </row>
    <row r="21" spans="1:12" s="110" customFormat="1" ht="15" customHeight="1" x14ac:dyDescent="0.2">
      <c r="A21" s="118" t="s">
        <v>113</v>
      </c>
      <c r="B21" s="119" t="s">
        <v>116</v>
      </c>
      <c r="C21" s="347"/>
      <c r="D21" s="347"/>
      <c r="E21" s="348"/>
      <c r="F21" s="536">
        <v>3949</v>
      </c>
      <c r="G21" s="536">
        <v>3228</v>
      </c>
      <c r="H21" s="536">
        <v>4852</v>
      </c>
      <c r="I21" s="536">
        <v>3409</v>
      </c>
      <c r="J21" s="537">
        <v>3691</v>
      </c>
      <c r="K21" s="538">
        <v>258</v>
      </c>
      <c r="L21" s="349">
        <v>6.9899756163641289</v>
      </c>
    </row>
    <row r="22" spans="1:12" s="110" customFormat="1" ht="15" customHeight="1" x14ac:dyDescent="0.2">
      <c r="A22" s="118"/>
      <c r="B22" s="119" t="s">
        <v>117</v>
      </c>
      <c r="C22" s="347"/>
      <c r="D22" s="347"/>
      <c r="E22" s="348"/>
      <c r="F22" s="536">
        <v>1155</v>
      </c>
      <c r="G22" s="536">
        <v>986</v>
      </c>
      <c r="H22" s="536">
        <v>1228</v>
      </c>
      <c r="I22" s="536">
        <v>1046</v>
      </c>
      <c r="J22" s="537">
        <v>980</v>
      </c>
      <c r="K22" s="538">
        <v>175</v>
      </c>
      <c r="L22" s="349">
        <v>17.857142857142858</v>
      </c>
    </row>
    <row r="23" spans="1:12" s="110" customFormat="1" ht="15" customHeight="1" x14ac:dyDescent="0.2">
      <c r="A23" s="352" t="s">
        <v>347</v>
      </c>
      <c r="B23" s="353" t="s">
        <v>193</v>
      </c>
      <c r="C23" s="354"/>
      <c r="D23" s="354"/>
      <c r="E23" s="355"/>
      <c r="F23" s="539">
        <v>87</v>
      </c>
      <c r="G23" s="539">
        <v>291</v>
      </c>
      <c r="H23" s="539">
        <v>1331</v>
      </c>
      <c r="I23" s="539">
        <v>96</v>
      </c>
      <c r="J23" s="540">
        <v>89</v>
      </c>
      <c r="K23" s="541">
        <v>-2</v>
      </c>
      <c r="L23" s="356">
        <v>-2.2471910112359552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v>
      </c>
      <c r="G25" s="542">
        <v>36.200000000000003</v>
      </c>
      <c r="H25" s="542">
        <v>44.9</v>
      </c>
      <c r="I25" s="542">
        <v>38.5</v>
      </c>
      <c r="J25" s="542">
        <v>33.5</v>
      </c>
      <c r="K25" s="543" t="s">
        <v>349</v>
      </c>
      <c r="L25" s="364">
        <v>0.5</v>
      </c>
    </row>
    <row r="26" spans="1:12" s="110" customFormat="1" ht="15" customHeight="1" x14ac:dyDescent="0.2">
      <c r="A26" s="365" t="s">
        <v>105</v>
      </c>
      <c r="B26" s="366" t="s">
        <v>345</v>
      </c>
      <c r="C26" s="362"/>
      <c r="D26" s="362"/>
      <c r="E26" s="363"/>
      <c r="F26" s="542">
        <v>31.5</v>
      </c>
      <c r="G26" s="542">
        <v>35.299999999999997</v>
      </c>
      <c r="H26" s="542">
        <v>44.3</v>
      </c>
      <c r="I26" s="542">
        <v>36.6</v>
      </c>
      <c r="J26" s="544">
        <v>31.4</v>
      </c>
      <c r="K26" s="543" t="s">
        <v>349</v>
      </c>
      <c r="L26" s="364">
        <v>0.10000000000000142</v>
      </c>
    </row>
    <row r="27" spans="1:12" s="110" customFormat="1" ht="15" customHeight="1" x14ac:dyDescent="0.2">
      <c r="A27" s="365"/>
      <c r="B27" s="366" t="s">
        <v>346</v>
      </c>
      <c r="C27" s="362"/>
      <c r="D27" s="362"/>
      <c r="E27" s="363"/>
      <c r="F27" s="542">
        <v>37.799999999999997</v>
      </c>
      <c r="G27" s="542">
        <v>37.5</v>
      </c>
      <c r="H27" s="542">
        <v>45.8</v>
      </c>
      <c r="I27" s="542">
        <v>41.1</v>
      </c>
      <c r="J27" s="542">
        <v>36.6</v>
      </c>
      <c r="K27" s="543" t="s">
        <v>349</v>
      </c>
      <c r="L27" s="364">
        <v>1.1999999999999957</v>
      </c>
    </row>
    <row r="28" spans="1:12" s="110" customFormat="1" ht="15" customHeight="1" x14ac:dyDescent="0.2">
      <c r="A28" s="365" t="s">
        <v>113</v>
      </c>
      <c r="B28" s="366" t="s">
        <v>108</v>
      </c>
      <c r="C28" s="362"/>
      <c r="D28" s="362"/>
      <c r="E28" s="363"/>
      <c r="F28" s="542">
        <v>36.4</v>
      </c>
      <c r="G28" s="542">
        <v>44.9</v>
      </c>
      <c r="H28" s="542">
        <v>52.6</v>
      </c>
      <c r="I28" s="542">
        <v>46.7</v>
      </c>
      <c r="J28" s="542">
        <v>43.8</v>
      </c>
      <c r="K28" s="543" t="s">
        <v>349</v>
      </c>
      <c r="L28" s="364">
        <v>-7.3999999999999986</v>
      </c>
    </row>
    <row r="29" spans="1:12" s="110" customFormat="1" ht="11.25" x14ac:dyDescent="0.2">
      <c r="A29" s="365"/>
      <c r="B29" s="366" t="s">
        <v>109</v>
      </c>
      <c r="C29" s="362"/>
      <c r="D29" s="362"/>
      <c r="E29" s="363"/>
      <c r="F29" s="542">
        <v>34.200000000000003</v>
      </c>
      <c r="G29" s="542">
        <v>35</v>
      </c>
      <c r="H29" s="542">
        <v>43.1</v>
      </c>
      <c r="I29" s="542">
        <v>36.799999999999997</v>
      </c>
      <c r="J29" s="544">
        <v>31.9</v>
      </c>
      <c r="K29" s="543" t="s">
        <v>349</v>
      </c>
      <c r="L29" s="364">
        <v>2.3000000000000043</v>
      </c>
    </row>
    <row r="30" spans="1:12" s="110" customFormat="1" ht="15" customHeight="1" x14ac:dyDescent="0.2">
      <c r="A30" s="365"/>
      <c r="B30" s="366" t="s">
        <v>110</v>
      </c>
      <c r="C30" s="362"/>
      <c r="D30" s="362"/>
      <c r="E30" s="363"/>
      <c r="F30" s="542">
        <v>29.2</v>
      </c>
      <c r="G30" s="542">
        <v>26.8</v>
      </c>
      <c r="H30" s="542">
        <v>38.6</v>
      </c>
      <c r="I30" s="542">
        <v>30.4</v>
      </c>
      <c r="J30" s="542">
        <v>23.6</v>
      </c>
      <c r="K30" s="543" t="s">
        <v>349</v>
      </c>
      <c r="L30" s="364">
        <v>5.5999999999999979</v>
      </c>
    </row>
    <row r="31" spans="1:12" s="110" customFormat="1" ht="15" customHeight="1" x14ac:dyDescent="0.2">
      <c r="A31" s="365"/>
      <c r="B31" s="366" t="s">
        <v>111</v>
      </c>
      <c r="C31" s="362"/>
      <c r="D31" s="362"/>
      <c r="E31" s="363"/>
      <c r="F31" s="542">
        <v>34.200000000000003</v>
      </c>
      <c r="G31" s="542">
        <v>42.4</v>
      </c>
      <c r="H31" s="542">
        <v>50</v>
      </c>
      <c r="I31" s="542">
        <v>49.2</v>
      </c>
      <c r="J31" s="542">
        <v>42.5</v>
      </c>
      <c r="K31" s="543" t="s">
        <v>349</v>
      </c>
      <c r="L31" s="364">
        <v>-8.2999999999999972</v>
      </c>
    </row>
    <row r="32" spans="1:12" s="110" customFormat="1" ht="15" customHeight="1" x14ac:dyDescent="0.2">
      <c r="A32" s="367" t="s">
        <v>113</v>
      </c>
      <c r="B32" s="368" t="s">
        <v>181</v>
      </c>
      <c r="C32" s="362"/>
      <c r="D32" s="362"/>
      <c r="E32" s="363"/>
      <c r="F32" s="542">
        <v>30.6</v>
      </c>
      <c r="G32" s="542">
        <v>32.1</v>
      </c>
      <c r="H32" s="542">
        <v>42.1</v>
      </c>
      <c r="I32" s="542">
        <v>36.200000000000003</v>
      </c>
      <c r="J32" s="544">
        <v>30.2</v>
      </c>
      <c r="K32" s="543" t="s">
        <v>349</v>
      </c>
      <c r="L32" s="364">
        <v>0.40000000000000213</v>
      </c>
    </row>
    <row r="33" spans="1:12" s="110" customFormat="1" ht="15" customHeight="1" x14ac:dyDescent="0.2">
      <c r="A33" s="367"/>
      <c r="B33" s="368" t="s">
        <v>182</v>
      </c>
      <c r="C33" s="362"/>
      <c r="D33" s="362"/>
      <c r="E33" s="363"/>
      <c r="F33" s="542">
        <v>39</v>
      </c>
      <c r="G33" s="542">
        <v>42.2</v>
      </c>
      <c r="H33" s="542">
        <v>49.1</v>
      </c>
      <c r="I33" s="542">
        <v>42.1</v>
      </c>
      <c r="J33" s="542">
        <v>39.1</v>
      </c>
      <c r="K33" s="543" t="s">
        <v>349</v>
      </c>
      <c r="L33" s="364">
        <v>-0.10000000000000142</v>
      </c>
    </row>
    <row r="34" spans="1:12" s="369" customFormat="1" ht="15" customHeight="1" x14ac:dyDescent="0.2">
      <c r="A34" s="367" t="s">
        <v>113</v>
      </c>
      <c r="B34" s="368" t="s">
        <v>116</v>
      </c>
      <c r="C34" s="362"/>
      <c r="D34" s="362"/>
      <c r="E34" s="363"/>
      <c r="F34" s="542">
        <v>29.5</v>
      </c>
      <c r="G34" s="542">
        <v>33.1</v>
      </c>
      <c r="H34" s="542">
        <v>41.2</v>
      </c>
      <c r="I34" s="542">
        <v>33.6</v>
      </c>
      <c r="J34" s="542">
        <v>30.4</v>
      </c>
      <c r="K34" s="543" t="s">
        <v>349</v>
      </c>
      <c r="L34" s="364">
        <v>-0.89999999999999858</v>
      </c>
    </row>
    <row r="35" spans="1:12" s="369" customFormat="1" ht="11.25" x14ac:dyDescent="0.2">
      <c r="A35" s="370"/>
      <c r="B35" s="371" t="s">
        <v>117</v>
      </c>
      <c r="C35" s="372"/>
      <c r="D35" s="372"/>
      <c r="E35" s="373"/>
      <c r="F35" s="545">
        <v>49.5</v>
      </c>
      <c r="G35" s="545">
        <v>46.9</v>
      </c>
      <c r="H35" s="545">
        <v>56.8</v>
      </c>
      <c r="I35" s="545">
        <v>54.4</v>
      </c>
      <c r="J35" s="546">
        <v>44.9</v>
      </c>
      <c r="K35" s="547" t="s">
        <v>349</v>
      </c>
      <c r="L35" s="374">
        <v>4.6000000000000014</v>
      </c>
    </row>
    <row r="36" spans="1:12" s="369" customFormat="1" ht="15.95" customHeight="1" x14ac:dyDescent="0.2">
      <c r="A36" s="375" t="s">
        <v>350</v>
      </c>
      <c r="B36" s="376"/>
      <c r="C36" s="377"/>
      <c r="D36" s="376"/>
      <c r="E36" s="378"/>
      <c r="F36" s="548">
        <v>5001</v>
      </c>
      <c r="G36" s="548">
        <v>3904</v>
      </c>
      <c r="H36" s="548">
        <v>4575</v>
      </c>
      <c r="I36" s="548">
        <v>4338</v>
      </c>
      <c r="J36" s="548">
        <v>4563</v>
      </c>
      <c r="K36" s="549">
        <v>438</v>
      </c>
      <c r="L36" s="380">
        <v>9.5989480604865225</v>
      </c>
    </row>
    <row r="37" spans="1:12" s="369" customFormat="1" ht="15.95" customHeight="1" x14ac:dyDescent="0.2">
      <c r="A37" s="381"/>
      <c r="B37" s="382" t="s">
        <v>113</v>
      </c>
      <c r="C37" s="382" t="s">
        <v>351</v>
      </c>
      <c r="D37" s="382"/>
      <c r="E37" s="383"/>
      <c r="F37" s="548">
        <v>1702</v>
      </c>
      <c r="G37" s="548">
        <v>1413</v>
      </c>
      <c r="H37" s="548">
        <v>2054</v>
      </c>
      <c r="I37" s="548">
        <v>1668</v>
      </c>
      <c r="J37" s="548">
        <v>1528</v>
      </c>
      <c r="K37" s="549">
        <v>174</v>
      </c>
      <c r="L37" s="380">
        <v>11.387434554973822</v>
      </c>
    </row>
    <row r="38" spans="1:12" s="369" customFormat="1" ht="15.95" customHeight="1" x14ac:dyDescent="0.2">
      <c r="A38" s="381"/>
      <c r="B38" s="384" t="s">
        <v>105</v>
      </c>
      <c r="C38" s="384" t="s">
        <v>106</v>
      </c>
      <c r="D38" s="385"/>
      <c r="E38" s="383"/>
      <c r="F38" s="548">
        <v>2985</v>
      </c>
      <c r="G38" s="548">
        <v>2318</v>
      </c>
      <c r="H38" s="548">
        <v>2671</v>
      </c>
      <c r="I38" s="548">
        <v>2588</v>
      </c>
      <c r="J38" s="550">
        <v>2720</v>
      </c>
      <c r="K38" s="549">
        <v>265</v>
      </c>
      <c r="L38" s="380">
        <v>9.742647058823529</v>
      </c>
    </row>
    <row r="39" spans="1:12" s="369" customFormat="1" ht="15.95" customHeight="1" x14ac:dyDescent="0.2">
      <c r="A39" s="381"/>
      <c r="B39" s="385"/>
      <c r="C39" s="382" t="s">
        <v>352</v>
      </c>
      <c r="D39" s="385"/>
      <c r="E39" s="383"/>
      <c r="F39" s="548">
        <v>939</v>
      </c>
      <c r="G39" s="548">
        <v>818</v>
      </c>
      <c r="H39" s="548">
        <v>1182</v>
      </c>
      <c r="I39" s="548">
        <v>948</v>
      </c>
      <c r="J39" s="548">
        <v>854</v>
      </c>
      <c r="K39" s="549">
        <v>85</v>
      </c>
      <c r="L39" s="380">
        <v>9.9531615925058556</v>
      </c>
    </row>
    <row r="40" spans="1:12" s="369" customFormat="1" ht="15.95" customHeight="1" x14ac:dyDescent="0.2">
      <c r="A40" s="381"/>
      <c r="B40" s="384"/>
      <c r="C40" s="384" t="s">
        <v>107</v>
      </c>
      <c r="D40" s="385"/>
      <c r="E40" s="383"/>
      <c r="F40" s="548">
        <v>2016</v>
      </c>
      <c r="G40" s="548">
        <v>1586</v>
      </c>
      <c r="H40" s="548">
        <v>1904</v>
      </c>
      <c r="I40" s="548">
        <v>1750</v>
      </c>
      <c r="J40" s="548">
        <v>1843</v>
      </c>
      <c r="K40" s="549">
        <v>173</v>
      </c>
      <c r="L40" s="380">
        <v>9.3868692349430276</v>
      </c>
    </row>
    <row r="41" spans="1:12" s="369" customFormat="1" ht="24" customHeight="1" x14ac:dyDescent="0.2">
      <c r="A41" s="381"/>
      <c r="B41" s="385"/>
      <c r="C41" s="382" t="s">
        <v>352</v>
      </c>
      <c r="D41" s="385"/>
      <c r="E41" s="383"/>
      <c r="F41" s="548">
        <v>763</v>
      </c>
      <c r="G41" s="548">
        <v>595</v>
      </c>
      <c r="H41" s="548">
        <v>872</v>
      </c>
      <c r="I41" s="548">
        <v>720</v>
      </c>
      <c r="J41" s="550">
        <v>674</v>
      </c>
      <c r="K41" s="549">
        <v>89</v>
      </c>
      <c r="L41" s="380">
        <v>13.204747774480712</v>
      </c>
    </row>
    <row r="42" spans="1:12" s="110" customFormat="1" ht="15" customHeight="1" x14ac:dyDescent="0.2">
      <c r="A42" s="381"/>
      <c r="B42" s="384" t="s">
        <v>113</v>
      </c>
      <c r="C42" s="384" t="s">
        <v>353</v>
      </c>
      <c r="D42" s="385"/>
      <c r="E42" s="383"/>
      <c r="F42" s="548">
        <v>955</v>
      </c>
      <c r="G42" s="548">
        <v>749</v>
      </c>
      <c r="H42" s="548">
        <v>1033</v>
      </c>
      <c r="I42" s="548">
        <v>941</v>
      </c>
      <c r="J42" s="548">
        <v>889</v>
      </c>
      <c r="K42" s="549">
        <v>66</v>
      </c>
      <c r="L42" s="380">
        <v>7.4240719910011252</v>
      </c>
    </row>
    <row r="43" spans="1:12" s="110" customFormat="1" ht="15" customHeight="1" x14ac:dyDescent="0.2">
      <c r="A43" s="381"/>
      <c r="B43" s="385"/>
      <c r="C43" s="382" t="s">
        <v>352</v>
      </c>
      <c r="D43" s="385"/>
      <c r="E43" s="383"/>
      <c r="F43" s="548">
        <v>348</v>
      </c>
      <c r="G43" s="548">
        <v>336</v>
      </c>
      <c r="H43" s="548">
        <v>543</v>
      </c>
      <c r="I43" s="548">
        <v>439</v>
      </c>
      <c r="J43" s="548">
        <v>389</v>
      </c>
      <c r="K43" s="549">
        <v>-41</v>
      </c>
      <c r="L43" s="380">
        <v>-10.539845758354756</v>
      </c>
    </row>
    <row r="44" spans="1:12" s="110" customFormat="1" ht="15" customHeight="1" x14ac:dyDescent="0.2">
      <c r="A44" s="381"/>
      <c r="B44" s="384"/>
      <c r="C44" s="366" t="s">
        <v>109</v>
      </c>
      <c r="D44" s="385"/>
      <c r="E44" s="383"/>
      <c r="F44" s="548">
        <v>3375</v>
      </c>
      <c r="G44" s="548">
        <v>2700</v>
      </c>
      <c r="H44" s="548">
        <v>3072</v>
      </c>
      <c r="I44" s="548">
        <v>2908</v>
      </c>
      <c r="J44" s="550">
        <v>3106</v>
      </c>
      <c r="K44" s="549">
        <v>269</v>
      </c>
      <c r="L44" s="380">
        <v>8.6606567933032839</v>
      </c>
    </row>
    <row r="45" spans="1:12" s="110" customFormat="1" ht="15" customHeight="1" x14ac:dyDescent="0.2">
      <c r="A45" s="381"/>
      <c r="B45" s="385"/>
      <c r="C45" s="382" t="s">
        <v>352</v>
      </c>
      <c r="D45" s="385"/>
      <c r="E45" s="383"/>
      <c r="F45" s="548">
        <v>1154</v>
      </c>
      <c r="G45" s="548">
        <v>946</v>
      </c>
      <c r="H45" s="548">
        <v>1323</v>
      </c>
      <c r="I45" s="548">
        <v>1069</v>
      </c>
      <c r="J45" s="548">
        <v>990</v>
      </c>
      <c r="K45" s="549">
        <v>164</v>
      </c>
      <c r="L45" s="380">
        <v>16.565656565656564</v>
      </c>
    </row>
    <row r="46" spans="1:12" s="110" customFormat="1" ht="15" customHeight="1" x14ac:dyDescent="0.2">
      <c r="A46" s="381"/>
      <c r="B46" s="384"/>
      <c r="C46" s="366" t="s">
        <v>110</v>
      </c>
      <c r="D46" s="385"/>
      <c r="E46" s="383"/>
      <c r="F46" s="548">
        <v>592</v>
      </c>
      <c r="G46" s="548">
        <v>396</v>
      </c>
      <c r="H46" s="548">
        <v>414</v>
      </c>
      <c r="I46" s="548">
        <v>428</v>
      </c>
      <c r="J46" s="548">
        <v>488</v>
      </c>
      <c r="K46" s="549">
        <v>104</v>
      </c>
      <c r="L46" s="380">
        <v>21.311475409836067</v>
      </c>
    </row>
    <row r="47" spans="1:12" s="110" customFormat="1" ht="15" customHeight="1" x14ac:dyDescent="0.2">
      <c r="A47" s="381"/>
      <c r="B47" s="385"/>
      <c r="C47" s="382" t="s">
        <v>352</v>
      </c>
      <c r="D47" s="385"/>
      <c r="E47" s="383"/>
      <c r="F47" s="548">
        <v>173</v>
      </c>
      <c r="G47" s="548">
        <v>106</v>
      </c>
      <c r="H47" s="548">
        <v>160</v>
      </c>
      <c r="I47" s="548">
        <v>130</v>
      </c>
      <c r="J47" s="550">
        <v>115</v>
      </c>
      <c r="K47" s="549">
        <v>58</v>
      </c>
      <c r="L47" s="380">
        <v>50.434782608695649</v>
      </c>
    </row>
    <row r="48" spans="1:12" s="110" customFormat="1" ht="15" customHeight="1" x14ac:dyDescent="0.2">
      <c r="A48" s="381"/>
      <c r="B48" s="385"/>
      <c r="C48" s="366" t="s">
        <v>111</v>
      </c>
      <c r="D48" s="386"/>
      <c r="E48" s="387"/>
      <c r="F48" s="548">
        <v>79</v>
      </c>
      <c r="G48" s="548">
        <v>59</v>
      </c>
      <c r="H48" s="548">
        <v>56</v>
      </c>
      <c r="I48" s="548">
        <v>61</v>
      </c>
      <c r="J48" s="548">
        <v>80</v>
      </c>
      <c r="K48" s="549">
        <v>-1</v>
      </c>
      <c r="L48" s="380">
        <v>-1.25</v>
      </c>
    </row>
    <row r="49" spans="1:12" s="110" customFormat="1" ht="15" customHeight="1" x14ac:dyDescent="0.2">
      <c r="A49" s="381"/>
      <c r="B49" s="385"/>
      <c r="C49" s="382" t="s">
        <v>352</v>
      </c>
      <c r="D49" s="385"/>
      <c r="E49" s="383"/>
      <c r="F49" s="548">
        <v>27</v>
      </c>
      <c r="G49" s="548">
        <v>25</v>
      </c>
      <c r="H49" s="548">
        <v>28</v>
      </c>
      <c r="I49" s="548">
        <v>30</v>
      </c>
      <c r="J49" s="548">
        <v>34</v>
      </c>
      <c r="K49" s="549">
        <v>-7</v>
      </c>
      <c r="L49" s="380">
        <v>-20.588235294117649</v>
      </c>
    </row>
    <row r="50" spans="1:12" s="110" customFormat="1" ht="15" customHeight="1" x14ac:dyDescent="0.2">
      <c r="A50" s="381"/>
      <c r="B50" s="384" t="s">
        <v>113</v>
      </c>
      <c r="C50" s="382" t="s">
        <v>181</v>
      </c>
      <c r="D50" s="385"/>
      <c r="E50" s="383"/>
      <c r="F50" s="548">
        <v>2966</v>
      </c>
      <c r="G50" s="548">
        <v>2331</v>
      </c>
      <c r="H50" s="548">
        <v>2753</v>
      </c>
      <c r="I50" s="548">
        <v>2698</v>
      </c>
      <c r="J50" s="550">
        <v>2884</v>
      </c>
      <c r="K50" s="549">
        <v>82</v>
      </c>
      <c r="L50" s="380">
        <v>2.8432732316227463</v>
      </c>
    </row>
    <row r="51" spans="1:12" s="110" customFormat="1" ht="15" customHeight="1" x14ac:dyDescent="0.2">
      <c r="A51" s="381"/>
      <c r="B51" s="385"/>
      <c r="C51" s="382" t="s">
        <v>352</v>
      </c>
      <c r="D51" s="385"/>
      <c r="E51" s="383"/>
      <c r="F51" s="548">
        <v>909</v>
      </c>
      <c r="G51" s="548">
        <v>749</v>
      </c>
      <c r="H51" s="548">
        <v>1160</v>
      </c>
      <c r="I51" s="548">
        <v>978</v>
      </c>
      <c r="J51" s="548">
        <v>872</v>
      </c>
      <c r="K51" s="549">
        <v>37</v>
      </c>
      <c r="L51" s="380">
        <v>4.2431192660550456</v>
      </c>
    </row>
    <row r="52" spans="1:12" s="110" customFormat="1" ht="15" customHeight="1" x14ac:dyDescent="0.2">
      <c r="A52" s="381"/>
      <c r="B52" s="384"/>
      <c r="C52" s="382" t="s">
        <v>182</v>
      </c>
      <c r="D52" s="385"/>
      <c r="E52" s="383"/>
      <c r="F52" s="548">
        <v>2035</v>
      </c>
      <c r="G52" s="548">
        <v>1573</v>
      </c>
      <c r="H52" s="548">
        <v>1822</v>
      </c>
      <c r="I52" s="548">
        <v>1640</v>
      </c>
      <c r="J52" s="548">
        <v>1679</v>
      </c>
      <c r="K52" s="549">
        <v>356</v>
      </c>
      <c r="L52" s="380">
        <v>21.203097081596187</v>
      </c>
    </row>
    <row r="53" spans="1:12" s="269" customFormat="1" ht="11.25" customHeight="1" x14ac:dyDescent="0.2">
      <c r="A53" s="381"/>
      <c r="B53" s="385"/>
      <c r="C53" s="382" t="s">
        <v>352</v>
      </c>
      <c r="D53" s="385"/>
      <c r="E53" s="383"/>
      <c r="F53" s="548">
        <v>793</v>
      </c>
      <c r="G53" s="548">
        <v>664</v>
      </c>
      <c r="H53" s="548">
        <v>894</v>
      </c>
      <c r="I53" s="548">
        <v>690</v>
      </c>
      <c r="J53" s="550">
        <v>656</v>
      </c>
      <c r="K53" s="549">
        <v>137</v>
      </c>
      <c r="L53" s="380">
        <v>20.884146341463413</v>
      </c>
    </row>
    <row r="54" spans="1:12" s="151" customFormat="1" ht="12.75" customHeight="1" x14ac:dyDescent="0.2">
      <c r="A54" s="381"/>
      <c r="B54" s="384" t="s">
        <v>113</v>
      </c>
      <c r="C54" s="384" t="s">
        <v>116</v>
      </c>
      <c r="D54" s="385"/>
      <c r="E54" s="383"/>
      <c r="F54" s="548">
        <v>3866</v>
      </c>
      <c r="G54" s="548">
        <v>2998</v>
      </c>
      <c r="H54" s="548">
        <v>3483</v>
      </c>
      <c r="I54" s="548">
        <v>3320</v>
      </c>
      <c r="J54" s="548">
        <v>3588</v>
      </c>
      <c r="K54" s="549">
        <v>278</v>
      </c>
      <c r="L54" s="380">
        <v>7.7480490523968788</v>
      </c>
    </row>
    <row r="55" spans="1:12" ht="11.25" x14ac:dyDescent="0.2">
      <c r="A55" s="381"/>
      <c r="B55" s="385"/>
      <c r="C55" s="382" t="s">
        <v>352</v>
      </c>
      <c r="D55" s="385"/>
      <c r="E55" s="383"/>
      <c r="F55" s="548">
        <v>1142</v>
      </c>
      <c r="G55" s="548">
        <v>992</v>
      </c>
      <c r="H55" s="548">
        <v>1434</v>
      </c>
      <c r="I55" s="548">
        <v>1115</v>
      </c>
      <c r="J55" s="548">
        <v>1089</v>
      </c>
      <c r="K55" s="549">
        <v>53</v>
      </c>
      <c r="L55" s="380">
        <v>4.8668503213957761</v>
      </c>
    </row>
    <row r="56" spans="1:12" ht="14.25" customHeight="1" x14ac:dyDescent="0.2">
      <c r="A56" s="381"/>
      <c r="B56" s="385"/>
      <c r="C56" s="384" t="s">
        <v>117</v>
      </c>
      <c r="D56" s="385"/>
      <c r="E56" s="383"/>
      <c r="F56" s="548">
        <v>1132</v>
      </c>
      <c r="G56" s="548">
        <v>898</v>
      </c>
      <c r="H56" s="548">
        <v>1091</v>
      </c>
      <c r="I56" s="548">
        <v>1017</v>
      </c>
      <c r="J56" s="548">
        <v>969</v>
      </c>
      <c r="K56" s="549">
        <v>163</v>
      </c>
      <c r="L56" s="380">
        <v>16.821465428276575</v>
      </c>
    </row>
    <row r="57" spans="1:12" ht="18.75" customHeight="1" x14ac:dyDescent="0.2">
      <c r="A57" s="388"/>
      <c r="B57" s="389"/>
      <c r="C57" s="390" t="s">
        <v>352</v>
      </c>
      <c r="D57" s="389"/>
      <c r="E57" s="391"/>
      <c r="F57" s="551">
        <v>560</v>
      </c>
      <c r="G57" s="552">
        <v>421</v>
      </c>
      <c r="H57" s="552">
        <v>620</v>
      </c>
      <c r="I57" s="552">
        <v>553</v>
      </c>
      <c r="J57" s="552">
        <v>435</v>
      </c>
      <c r="K57" s="553">
        <f t="shared" ref="K57" si="0">IF(OR(F57=".",J57=".")=TRUE,".",IF(OR(F57="*",J57="*")=TRUE,"*",IF(AND(F57="-",J57="-")=TRUE,"-",IF(AND(ISNUMBER(J57),ISNUMBER(F57))=TRUE,IF(F57-J57=0,0,F57-J57),IF(ISNUMBER(F57)=TRUE,F57,-J57)))))</f>
        <v>125</v>
      </c>
      <c r="L57" s="392">
        <f t="shared" ref="L57" si="1">IF(K57 =".",".",IF(K57 ="*","*",IF(K57="-","-",IF(K57=0,0,IF(OR(J57="-",J57=".",F57="-",F57=".")=TRUE,"X",IF(J57=0,"0,0",IF(ABS(K57*100/J57)&gt;250,".X",(K57*100/J57))))))))</f>
        <v>28.735632183908045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5107</v>
      </c>
      <c r="E11" s="114">
        <v>4222</v>
      </c>
      <c r="F11" s="114">
        <v>6081</v>
      </c>
      <c r="G11" s="114">
        <v>4456</v>
      </c>
      <c r="H11" s="140">
        <v>4677</v>
      </c>
      <c r="I11" s="115">
        <v>430</v>
      </c>
      <c r="J11" s="116">
        <v>9.1939277314517849</v>
      </c>
    </row>
    <row r="12" spans="1:15" s="110" customFormat="1" ht="24.95" customHeight="1" x14ac:dyDescent="0.2">
      <c r="A12" s="193" t="s">
        <v>132</v>
      </c>
      <c r="B12" s="194" t="s">
        <v>133</v>
      </c>
      <c r="C12" s="113">
        <v>1.2727628744859996</v>
      </c>
      <c r="D12" s="115">
        <v>65</v>
      </c>
      <c r="E12" s="114">
        <v>46</v>
      </c>
      <c r="F12" s="114">
        <v>91</v>
      </c>
      <c r="G12" s="114">
        <v>99</v>
      </c>
      <c r="H12" s="140">
        <v>65</v>
      </c>
      <c r="I12" s="115">
        <v>0</v>
      </c>
      <c r="J12" s="116">
        <v>0</v>
      </c>
    </row>
    <row r="13" spans="1:15" s="110" customFormat="1" ht="24.95" customHeight="1" x14ac:dyDescent="0.2">
      <c r="A13" s="193" t="s">
        <v>134</v>
      </c>
      <c r="B13" s="199" t="s">
        <v>214</v>
      </c>
      <c r="C13" s="113">
        <v>4.8952418249461527</v>
      </c>
      <c r="D13" s="115">
        <v>250</v>
      </c>
      <c r="E13" s="114">
        <v>218</v>
      </c>
      <c r="F13" s="114">
        <v>71</v>
      </c>
      <c r="G13" s="114">
        <v>59</v>
      </c>
      <c r="H13" s="140">
        <v>77</v>
      </c>
      <c r="I13" s="115">
        <v>173</v>
      </c>
      <c r="J13" s="116">
        <v>224.67532467532467</v>
      </c>
    </row>
    <row r="14" spans="1:15" s="287" customFormat="1" ht="24.95" customHeight="1" x14ac:dyDescent="0.2">
      <c r="A14" s="193" t="s">
        <v>215</v>
      </c>
      <c r="B14" s="199" t="s">
        <v>137</v>
      </c>
      <c r="C14" s="113">
        <v>12.27726649696495</v>
      </c>
      <c r="D14" s="115">
        <v>627</v>
      </c>
      <c r="E14" s="114">
        <v>509</v>
      </c>
      <c r="F14" s="114">
        <v>1091</v>
      </c>
      <c r="G14" s="114">
        <v>767</v>
      </c>
      <c r="H14" s="140">
        <v>769</v>
      </c>
      <c r="I14" s="115">
        <v>-142</v>
      </c>
      <c r="J14" s="116">
        <v>-18.465539661898571</v>
      </c>
      <c r="K14" s="110"/>
      <c r="L14" s="110"/>
      <c r="M14" s="110"/>
      <c r="N14" s="110"/>
      <c r="O14" s="110"/>
    </row>
    <row r="15" spans="1:15" s="110" customFormat="1" ht="24.95" customHeight="1" x14ac:dyDescent="0.2">
      <c r="A15" s="193" t="s">
        <v>216</v>
      </c>
      <c r="B15" s="199" t="s">
        <v>217</v>
      </c>
      <c r="C15" s="113">
        <v>2.3888780105737224</v>
      </c>
      <c r="D15" s="115">
        <v>122</v>
      </c>
      <c r="E15" s="114">
        <v>133</v>
      </c>
      <c r="F15" s="114">
        <v>222</v>
      </c>
      <c r="G15" s="114">
        <v>159</v>
      </c>
      <c r="H15" s="140">
        <v>141</v>
      </c>
      <c r="I15" s="115">
        <v>-19</v>
      </c>
      <c r="J15" s="116">
        <v>-13.475177304964539</v>
      </c>
    </row>
    <row r="16" spans="1:15" s="287" customFormat="1" ht="24.95" customHeight="1" x14ac:dyDescent="0.2">
      <c r="A16" s="193" t="s">
        <v>218</v>
      </c>
      <c r="B16" s="199" t="s">
        <v>141</v>
      </c>
      <c r="C16" s="113">
        <v>8.6156256119052284</v>
      </c>
      <c r="D16" s="115">
        <v>440</v>
      </c>
      <c r="E16" s="114">
        <v>350</v>
      </c>
      <c r="F16" s="114">
        <v>775</v>
      </c>
      <c r="G16" s="114">
        <v>548</v>
      </c>
      <c r="H16" s="140">
        <v>559</v>
      </c>
      <c r="I16" s="115">
        <v>-119</v>
      </c>
      <c r="J16" s="116">
        <v>-21.288014311270125</v>
      </c>
      <c r="K16" s="110"/>
      <c r="L16" s="110"/>
      <c r="M16" s="110"/>
      <c r="N16" s="110"/>
      <c r="O16" s="110"/>
    </row>
    <row r="17" spans="1:15" s="110" customFormat="1" ht="24.95" customHeight="1" x14ac:dyDescent="0.2">
      <c r="A17" s="193" t="s">
        <v>142</v>
      </c>
      <c r="B17" s="199" t="s">
        <v>220</v>
      </c>
      <c r="C17" s="113">
        <v>1.2727628744859996</v>
      </c>
      <c r="D17" s="115">
        <v>65</v>
      </c>
      <c r="E17" s="114">
        <v>26</v>
      </c>
      <c r="F17" s="114">
        <v>94</v>
      </c>
      <c r="G17" s="114">
        <v>60</v>
      </c>
      <c r="H17" s="140">
        <v>69</v>
      </c>
      <c r="I17" s="115">
        <v>-4</v>
      </c>
      <c r="J17" s="116">
        <v>-5.7971014492753623</v>
      </c>
    </row>
    <row r="18" spans="1:15" s="287" customFormat="1" ht="24.95" customHeight="1" x14ac:dyDescent="0.2">
      <c r="A18" s="201" t="s">
        <v>144</v>
      </c>
      <c r="B18" s="202" t="s">
        <v>145</v>
      </c>
      <c r="C18" s="113">
        <v>7.6757391815155671</v>
      </c>
      <c r="D18" s="115">
        <v>392</v>
      </c>
      <c r="E18" s="114">
        <v>175</v>
      </c>
      <c r="F18" s="114">
        <v>452</v>
      </c>
      <c r="G18" s="114">
        <v>325</v>
      </c>
      <c r="H18" s="140">
        <v>370</v>
      </c>
      <c r="I18" s="115">
        <v>22</v>
      </c>
      <c r="J18" s="116">
        <v>5.9459459459459456</v>
      </c>
      <c r="K18" s="110"/>
      <c r="L18" s="110"/>
      <c r="M18" s="110"/>
      <c r="N18" s="110"/>
      <c r="O18" s="110"/>
    </row>
    <row r="19" spans="1:15" s="110" customFormat="1" ht="24.95" customHeight="1" x14ac:dyDescent="0.2">
      <c r="A19" s="193" t="s">
        <v>146</v>
      </c>
      <c r="B19" s="199" t="s">
        <v>147</v>
      </c>
      <c r="C19" s="113">
        <v>14.920697082435872</v>
      </c>
      <c r="D19" s="115">
        <v>762</v>
      </c>
      <c r="E19" s="114">
        <v>719</v>
      </c>
      <c r="F19" s="114">
        <v>821</v>
      </c>
      <c r="G19" s="114">
        <v>514</v>
      </c>
      <c r="H19" s="140">
        <v>705</v>
      </c>
      <c r="I19" s="115">
        <v>57</v>
      </c>
      <c r="J19" s="116">
        <v>8.085106382978724</v>
      </c>
    </row>
    <row r="20" spans="1:15" s="287" customFormat="1" ht="24.95" customHeight="1" x14ac:dyDescent="0.2">
      <c r="A20" s="193" t="s">
        <v>148</v>
      </c>
      <c r="B20" s="199" t="s">
        <v>149</v>
      </c>
      <c r="C20" s="113">
        <v>14.254944194243196</v>
      </c>
      <c r="D20" s="115">
        <v>728</v>
      </c>
      <c r="E20" s="114">
        <v>587</v>
      </c>
      <c r="F20" s="114">
        <v>749</v>
      </c>
      <c r="G20" s="114">
        <v>532</v>
      </c>
      <c r="H20" s="140">
        <v>660</v>
      </c>
      <c r="I20" s="115">
        <v>68</v>
      </c>
      <c r="J20" s="116">
        <v>10.303030303030303</v>
      </c>
      <c r="K20" s="110"/>
      <c r="L20" s="110"/>
      <c r="M20" s="110"/>
      <c r="N20" s="110"/>
      <c r="O20" s="110"/>
    </row>
    <row r="21" spans="1:15" s="110" customFormat="1" ht="24.95" customHeight="1" x14ac:dyDescent="0.2">
      <c r="A21" s="201" t="s">
        <v>150</v>
      </c>
      <c r="B21" s="202" t="s">
        <v>151</v>
      </c>
      <c r="C21" s="113">
        <v>4.2294889367534756</v>
      </c>
      <c r="D21" s="115">
        <v>216</v>
      </c>
      <c r="E21" s="114">
        <v>197</v>
      </c>
      <c r="F21" s="114">
        <v>224</v>
      </c>
      <c r="G21" s="114">
        <v>250</v>
      </c>
      <c r="H21" s="140">
        <v>210</v>
      </c>
      <c r="I21" s="115">
        <v>6</v>
      </c>
      <c r="J21" s="116">
        <v>2.8571428571428572</v>
      </c>
    </row>
    <row r="22" spans="1:15" s="110" customFormat="1" ht="24.95" customHeight="1" x14ac:dyDescent="0.2">
      <c r="A22" s="201" t="s">
        <v>152</v>
      </c>
      <c r="B22" s="199" t="s">
        <v>153</v>
      </c>
      <c r="C22" s="113">
        <v>0.56784805169375363</v>
      </c>
      <c r="D22" s="115">
        <v>29</v>
      </c>
      <c r="E22" s="114">
        <v>14</v>
      </c>
      <c r="F22" s="114">
        <v>41</v>
      </c>
      <c r="G22" s="114">
        <v>17</v>
      </c>
      <c r="H22" s="140">
        <v>29</v>
      </c>
      <c r="I22" s="115">
        <v>0</v>
      </c>
      <c r="J22" s="116">
        <v>0</v>
      </c>
    </row>
    <row r="23" spans="1:15" s="110" customFormat="1" ht="24.95" customHeight="1" x14ac:dyDescent="0.2">
      <c r="A23" s="193" t="s">
        <v>154</v>
      </c>
      <c r="B23" s="199" t="s">
        <v>155</v>
      </c>
      <c r="C23" s="113">
        <v>0.78323869199138441</v>
      </c>
      <c r="D23" s="115">
        <v>40</v>
      </c>
      <c r="E23" s="114">
        <v>17</v>
      </c>
      <c r="F23" s="114">
        <v>43</v>
      </c>
      <c r="G23" s="114">
        <v>29</v>
      </c>
      <c r="H23" s="140">
        <v>49</v>
      </c>
      <c r="I23" s="115">
        <v>-9</v>
      </c>
      <c r="J23" s="116">
        <v>-18.367346938775512</v>
      </c>
    </row>
    <row r="24" spans="1:15" s="110" customFormat="1" ht="24.95" customHeight="1" x14ac:dyDescent="0.2">
      <c r="A24" s="193" t="s">
        <v>156</v>
      </c>
      <c r="B24" s="199" t="s">
        <v>221</v>
      </c>
      <c r="C24" s="113">
        <v>3.563736048560799</v>
      </c>
      <c r="D24" s="115">
        <v>182</v>
      </c>
      <c r="E24" s="114">
        <v>117</v>
      </c>
      <c r="F24" s="114">
        <v>178</v>
      </c>
      <c r="G24" s="114">
        <v>143</v>
      </c>
      <c r="H24" s="140">
        <v>187</v>
      </c>
      <c r="I24" s="115">
        <v>-5</v>
      </c>
      <c r="J24" s="116">
        <v>-2.6737967914438503</v>
      </c>
    </row>
    <row r="25" spans="1:15" s="110" customFormat="1" ht="24.95" customHeight="1" x14ac:dyDescent="0.2">
      <c r="A25" s="193" t="s">
        <v>222</v>
      </c>
      <c r="B25" s="204" t="s">
        <v>159</v>
      </c>
      <c r="C25" s="113">
        <v>8.028196592911689</v>
      </c>
      <c r="D25" s="115">
        <v>410</v>
      </c>
      <c r="E25" s="114">
        <v>272</v>
      </c>
      <c r="F25" s="114">
        <v>469</v>
      </c>
      <c r="G25" s="114">
        <v>357</v>
      </c>
      <c r="H25" s="140">
        <v>333</v>
      </c>
      <c r="I25" s="115">
        <v>77</v>
      </c>
      <c r="J25" s="116">
        <v>23.123123123123122</v>
      </c>
    </row>
    <row r="26" spans="1:15" s="110" customFormat="1" ht="24.95" customHeight="1" x14ac:dyDescent="0.2">
      <c r="A26" s="201">
        <v>782.78300000000002</v>
      </c>
      <c r="B26" s="203" t="s">
        <v>160</v>
      </c>
      <c r="C26" s="113">
        <v>2.5455257489719991</v>
      </c>
      <c r="D26" s="115">
        <v>130</v>
      </c>
      <c r="E26" s="114">
        <v>167</v>
      </c>
      <c r="F26" s="114">
        <v>281</v>
      </c>
      <c r="G26" s="114">
        <v>304</v>
      </c>
      <c r="H26" s="140">
        <v>145</v>
      </c>
      <c r="I26" s="115">
        <v>-15</v>
      </c>
      <c r="J26" s="116">
        <v>-10.344827586206897</v>
      </c>
    </row>
    <row r="27" spans="1:15" s="110" customFormat="1" ht="24.95" customHeight="1" x14ac:dyDescent="0.2">
      <c r="A27" s="193" t="s">
        <v>161</v>
      </c>
      <c r="B27" s="199" t="s">
        <v>162</v>
      </c>
      <c r="C27" s="113">
        <v>2.9567260622674758</v>
      </c>
      <c r="D27" s="115">
        <v>151</v>
      </c>
      <c r="E27" s="114">
        <v>83</v>
      </c>
      <c r="F27" s="114">
        <v>193</v>
      </c>
      <c r="G27" s="114">
        <v>125</v>
      </c>
      <c r="H27" s="140">
        <v>87</v>
      </c>
      <c r="I27" s="115">
        <v>64</v>
      </c>
      <c r="J27" s="116">
        <v>73.563218390804593</v>
      </c>
    </row>
    <row r="28" spans="1:15" s="110" customFormat="1" ht="24.95" customHeight="1" x14ac:dyDescent="0.2">
      <c r="A28" s="193" t="s">
        <v>163</v>
      </c>
      <c r="B28" s="199" t="s">
        <v>164</v>
      </c>
      <c r="C28" s="113">
        <v>2.1147444683767378</v>
      </c>
      <c r="D28" s="115">
        <v>108</v>
      </c>
      <c r="E28" s="114">
        <v>80</v>
      </c>
      <c r="F28" s="114">
        <v>244</v>
      </c>
      <c r="G28" s="114">
        <v>75</v>
      </c>
      <c r="H28" s="140">
        <v>125</v>
      </c>
      <c r="I28" s="115">
        <v>-17</v>
      </c>
      <c r="J28" s="116">
        <v>-13.6</v>
      </c>
    </row>
    <row r="29" spans="1:15" s="110" customFormat="1" ht="24.95" customHeight="1" x14ac:dyDescent="0.2">
      <c r="A29" s="193">
        <v>86</v>
      </c>
      <c r="B29" s="199" t="s">
        <v>165</v>
      </c>
      <c r="C29" s="113">
        <v>5.3064421382416294</v>
      </c>
      <c r="D29" s="115">
        <v>271</v>
      </c>
      <c r="E29" s="114">
        <v>242</v>
      </c>
      <c r="F29" s="114">
        <v>308</v>
      </c>
      <c r="G29" s="114">
        <v>213</v>
      </c>
      <c r="H29" s="140">
        <v>221</v>
      </c>
      <c r="I29" s="115">
        <v>50</v>
      </c>
      <c r="J29" s="116">
        <v>22.624434389140273</v>
      </c>
    </row>
    <row r="30" spans="1:15" s="110" customFormat="1" ht="24.95" customHeight="1" x14ac:dyDescent="0.2">
      <c r="A30" s="193">
        <v>87.88</v>
      </c>
      <c r="B30" s="204" t="s">
        <v>166</v>
      </c>
      <c r="C30" s="113">
        <v>11.356961033875073</v>
      </c>
      <c r="D30" s="115">
        <v>580</v>
      </c>
      <c r="E30" s="114">
        <v>684</v>
      </c>
      <c r="F30" s="114">
        <v>645</v>
      </c>
      <c r="G30" s="114">
        <v>511</v>
      </c>
      <c r="H30" s="140">
        <v>493</v>
      </c>
      <c r="I30" s="115">
        <v>87</v>
      </c>
      <c r="J30" s="116">
        <v>17.647058823529413</v>
      </c>
    </row>
    <row r="31" spans="1:15" s="110" customFormat="1" ht="24.95" customHeight="1" x14ac:dyDescent="0.2">
      <c r="A31" s="193" t="s">
        <v>167</v>
      </c>
      <c r="B31" s="199" t="s">
        <v>168</v>
      </c>
      <c r="C31" s="113">
        <v>3.2504405717642451</v>
      </c>
      <c r="D31" s="115">
        <v>166</v>
      </c>
      <c r="E31" s="114">
        <v>95</v>
      </c>
      <c r="F31" s="114">
        <v>180</v>
      </c>
      <c r="G31" s="114">
        <v>136</v>
      </c>
      <c r="H31" s="140">
        <v>151</v>
      </c>
      <c r="I31" s="115">
        <v>15</v>
      </c>
      <c r="J31" s="116">
        <v>9.9337748344370862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1.2727628744859996</v>
      </c>
      <c r="D34" s="115">
        <v>65</v>
      </c>
      <c r="E34" s="114">
        <v>46</v>
      </c>
      <c r="F34" s="114">
        <v>91</v>
      </c>
      <c r="G34" s="114">
        <v>99</v>
      </c>
      <c r="H34" s="140">
        <v>65</v>
      </c>
      <c r="I34" s="115">
        <v>0</v>
      </c>
      <c r="J34" s="116">
        <v>0</v>
      </c>
    </row>
    <row r="35" spans="1:10" s="110" customFormat="1" ht="24.95" customHeight="1" x14ac:dyDescent="0.2">
      <c r="A35" s="292" t="s">
        <v>171</v>
      </c>
      <c r="B35" s="293" t="s">
        <v>172</v>
      </c>
      <c r="C35" s="113">
        <v>24.84824750342667</v>
      </c>
      <c r="D35" s="115">
        <v>1269</v>
      </c>
      <c r="E35" s="114">
        <v>902</v>
      </c>
      <c r="F35" s="114">
        <v>1614</v>
      </c>
      <c r="G35" s="114">
        <v>1151</v>
      </c>
      <c r="H35" s="140">
        <v>1216</v>
      </c>
      <c r="I35" s="115">
        <v>53</v>
      </c>
      <c r="J35" s="116">
        <v>4.3585526315789478</v>
      </c>
    </row>
    <row r="36" spans="1:10" s="110" customFormat="1" ht="24.95" customHeight="1" x14ac:dyDescent="0.2">
      <c r="A36" s="294" t="s">
        <v>173</v>
      </c>
      <c r="B36" s="295" t="s">
        <v>174</v>
      </c>
      <c r="C36" s="125">
        <v>73.878989622087332</v>
      </c>
      <c r="D36" s="143">
        <v>3773</v>
      </c>
      <c r="E36" s="144">
        <v>3274</v>
      </c>
      <c r="F36" s="144">
        <v>4376</v>
      </c>
      <c r="G36" s="144">
        <v>3206</v>
      </c>
      <c r="H36" s="145">
        <v>3395</v>
      </c>
      <c r="I36" s="143">
        <v>378</v>
      </c>
      <c r="J36" s="146">
        <v>11.134020618556701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5107</v>
      </c>
      <c r="F11" s="264">
        <v>4222</v>
      </c>
      <c r="G11" s="264">
        <v>6081</v>
      </c>
      <c r="H11" s="264">
        <v>4456</v>
      </c>
      <c r="I11" s="265">
        <v>4677</v>
      </c>
      <c r="J11" s="263">
        <v>430</v>
      </c>
      <c r="K11" s="266">
        <v>9.1939277314517849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27.256706481300178</v>
      </c>
      <c r="E13" s="115">
        <v>1392</v>
      </c>
      <c r="F13" s="114">
        <v>1261</v>
      </c>
      <c r="G13" s="114">
        <v>1622</v>
      </c>
      <c r="H13" s="114">
        <v>1506</v>
      </c>
      <c r="I13" s="140">
        <v>1260</v>
      </c>
      <c r="J13" s="115">
        <v>132</v>
      </c>
      <c r="K13" s="116">
        <v>10.476190476190476</v>
      </c>
    </row>
    <row r="14" spans="1:15" ht="15.95" customHeight="1" x14ac:dyDescent="0.2">
      <c r="A14" s="306" t="s">
        <v>230</v>
      </c>
      <c r="B14" s="307"/>
      <c r="C14" s="308"/>
      <c r="D14" s="113">
        <v>60.681417662032501</v>
      </c>
      <c r="E14" s="115">
        <v>3099</v>
      </c>
      <c r="F14" s="114">
        <v>2532</v>
      </c>
      <c r="G14" s="114">
        <v>3885</v>
      </c>
      <c r="H14" s="114">
        <v>2464</v>
      </c>
      <c r="I14" s="140">
        <v>2776</v>
      </c>
      <c r="J14" s="115">
        <v>323</v>
      </c>
      <c r="K14" s="116">
        <v>11.635446685878962</v>
      </c>
    </row>
    <row r="15" spans="1:15" ht="15.95" customHeight="1" x14ac:dyDescent="0.2">
      <c r="A15" s="306" t="s">
        <v>231</v>
      </c>
      <c r="B15" s="307"/>
      <c r="C15" s="308"/>
      <c r="D15" s="113">
        <v>6.3442334051302138</v>
      </c>
      <c r="E15" s="115">
        <v>324</v>
      </c>
      <c r="F15" s="114">
        <v>228</v>
      </c>
      <c r="G15" s="114">
        <v>254</v>
      </c>
      <c r="H15" s="114">
        <v>265</v>
      </c>
      <c r="I15" s="140">
        <v>339</v>
      </c>
      <c r="J15" s="115">
        <v>-15</v>
      </c>
      <c r="K15" s="116">
        <v>-4.4247787610619467</v>
      </c>
    </row>
    <row r="16" spans="1:15" ht="15.95" customHeight="1" x14ac:dyDescent="0.2">
      <c r="A16" s="306" t="s">
        <v>232</v>
      </c>
      <c r="B16" s="307"/>
      <c r="C16" s="308"/>
      <c r="D16" s="113">
        <v>5.717642451537106</v>
      </c>
      <c r="E16" s="115">
        <v>292</v>
      </c>
      <c r="F16" s="114">
        <v>201</v>
      </c>
      <c r="G16" s="114">
        <v>320</v>
      </c>
      <c r="H16" s="114">
        <v>221</v>
      </c>
      <c r="I16" s="140">
        <v>302</v>
      </c>
      <c r="J16" s="115">
        <v>-10</v>
      </c>
      <c r="K16" s="116">
        <v>-3.3112582781456954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1.2923438417857842</v>
      </c>
      <c r="E18" s="115">
        <v>66</v>
      </c>
      <c r="F18" s="114">
        <v>39</v>
      </c>
      <c r="G18" s="114">
        <v>115</v>
      </c>
      <c r="H18" s="114">
        <v>146</v>
      </c>
      <c r="I18" s="140">
        <v>60</v>
      </c>
      <c r="J18" s="115">
        <v>6</v>
      </c>
      <c r="K18" s="116">
        <v>10</v>
      </c>
    </row>
    <row r="19" spans="1:11" ht="14.1" customHeight="1" x14ac:dyDescent="0.2">
      <c r="A19" s="306" t="s">
        <v>235</v>
      </c>
      <c r="B19" s="307" t="s">
        <v>236</v>
      </c>
      <c r="C19" s="308"/>
      <c r="D19" s="113">
        <v>1.0182102995887996</v>
      </c>
      <c r="E19" s="115">
        <v>52</v>
      </c>
      <c r="F19" s="114">
        <v>32</v>
      </c>
      <c r="G19" s="114">
        <v>90</v>
      </c>
      <c r="H19" s="114">
        <v>133</v>
      </c>
      <c r="I19" s="140">
        <v>43</v>
      </c>
      <c r="J19" s="115">
        <v>9</v>
      </c>
      <c r="K19" s="116">
        <v>20.930232558139537</v>
      </c>
    </row>
    <row r="20" spans="1:11" ht="14.1" customHeight="1" x14ac:dyDescent="0.2">
      <c r="A20" s="306">
        <v>12</v>
      </c>
      <c r="B20" s="307" t="s">
        <v>237</v>
      </c>
      <c r="C20" s="308"/>
      <c r="D20" s="113">
        <v>1.3119248090855689</v>
      </c>
      <c r="E20" s="115">
        <v>67</v>
      </c>
      <c r="F20" s="114">
        <v>45</v>
      </c>
      <c r="G20" s="114">
        <v>59</v>
      </c>
      <c r="H20" s="114">
        <v>84</v>
      </c>
      <c r="I20" s="140">
        <v>83</v>
      </c>
      <c r="J20" s="115">
        <v>-16</v>
      </c>
      <c r="K20" s="116">
        <v>-19.277108433734941</v>
      </c>
    </row>
    <row r="21" spans="1:11" ht="14.1" customHeight="1" x14ac:dyDescent="0.2">
      <c r="A21" s="306">
        <v>21</v>
      </c>
      <c r="B21" s="307" t="s">
        <v>238</v>
      </c>
      <c r="C21" s="308"/>
      <c r="D21" s="113">
        <v>0.80281965929116894</v>
      </c>
      <c r="E21" s="115">
        <v>41</v>
      </c>
      <c r="F21" s="114">
        <v>8</v>
      </c>
      <c r="G21" s="114">
        <v>34</v>
      </c>
      <c r="H21" s="114">
        <v>19</v>
      </c>
      <c r="I21" s="140">
        <v>45</v>
      </c>
      <c r="J21" s="115">
        <v>-4</v>
      </c>
      <c r="K21" s="116">
        <v>-8.8888888888888893</v>
      </c>
    </row>
    <row r="22" spans="1:11" ht="14.1" customHeight="1" x14ac:dyDescent="0.2">
      <c r="A22" s="306">
        <v>22</v>
      </c>
      <c r="B22" s="307" t="s">
        <v>239</v>
      </c>
      <c r="C22" s="308"/>
      <c r="D22" s="113">
        <v>2.5259447816722145</v>
      </c>
      <c r="E22" s="115">
        <v>129</v>
      </c>
      <c r="F22" s="114">
        <v>50</v>
      </c>
      <c r="G22" s="114">
        <v>128</v>
      </c>
      <c r="H22" s="114">
        <v>85</v>
      </c>
      <c r="I22" s="140">
        <v>59</v>
      </c>
      <c r="J22" s="115">
        <v>70</v>
      </c>
      <c r="K22" s="116">
        <v>118.64406779661017</v>
      </c>
    </row>
    <row r="23" spans="1:11" ht="14.1" customHeight="1" x14ac:dyDescent="0.2">
      <c r="A23" s="306">
        <v>23</v>
      </c>
      <c r="B23" s="307" t="s">
        <v>240</v>
      </c>
      <c r="C23" s="308"/>
      <c r="D23" s="113">
        <v>0.27413354219698455</v>
      </c>
      <c r="E23" s="115">
        <v>14</v>
      </c>
      <c r="F23" s="114">
        <v>19</v>
      </c>
      <c r="G23" s="114">
        <v>24</v>
      </c>
      <c r="H23" s="114">
        <v>16</v>
      </c>
      <c r="I23" s="140">
        <v>16</v>
      </c>
      <c r="J23" s="115">
        <v>-2</v>
      </c>
      <c r="K23" s="116">
        <v>-12.5</v>
      </c>
    </row>
    <row r="24" spans="1:11" ht="14.1" customHeight="1" x14ac:dyDescent="0.2">
      <c r="A24" s="306">
        <v>24</v>
      </c>
      <c r="B24" s="307" t="s">
        <v>241</v>
      </c>
      <c r="C24" s="308"/>
      <c r="D24" s="113">
        <v>2.6434305854709224</v>
      </c>
      <c r="E24" s="115">
        <v>135</v>
      </c>
      <c r="F24" s="114">
        <v>93</v>
      </c>
      <c r="G24" s="114">
        <v>232</v>
      </c>
      <c r="H24" s="114">
        <v>152</v>
      </c>
      <c r="I24" s="140">
        <v>160</v>
      </c>
      <c r="J24" s="115">
        <v>-25</v>
      </c>
      <c r="K24" s="116">
        <v>-15.625</v>
      </c>
    </row>
    <row r="25" spans="1:11" ht="14.1" customHeight="1" x14ac:dyDescent="0.2">
      <c r="A25" s="306">
        <v>25</v>
      </c>
      <c r="B25" s="307" t="s">
        <v>242</v>
      </c>
      <c r="C25" s="308"/>
      <c r="D25" s="113">
        <v>6.0700998629332288</v>
      </c>
      <c r="E25" s="115">
        <v>310</v>
      </c>
      <c r="F25" s="114">
        <v>214</v>
      </c>
      <c r="G25" s="114">
        <v>347</v>
      </c>
      <c r="H25" s="114">
        <v>223</v>
      </c>
      <c r="I25" s="140">
        <v>298</v>
      </c>
      <c r="J25" s="115">
        <v>12</v>
      </c>
      <c r="K25" s="116">
        <v>4.026845637583893</v>
      </c>
    </row>
    <row r="26" spans="1:11" ht="14.1" customHeight="1" x14ac:dyDescent="0.2">
      <c r="A26" s="306">
        <v>26</v>
      </c>
      <c r="B26" s="307" t="s">
        <v>243</v>
      </c>
      <c r="C26" s="308"/>
      <c r="D26" s="113">
        <v>1.8210299588799688</v>
      </c>
      <c r="E26" s="115">
        <v>93</v>
      </c>
      <c r="F26" s="114">
        <v>112</v>
      </c>
      <c r="G26" s="114">
        <v>335</v>
      </c>
      <c r="H26" s="114">
        <v>148</v>
      </c>
      <c r="I26" s="140">
        <v>106</v>
      </c>
      <c r="J26" s="115">
        <v>-13</v>
      </c>
      <c r="K26" s="116">
        <v>-12.264150943396226</v>
      </c>
    </row>
    <row r="27" spans="1:11" ht="14.1" customHeight="1" x14ac:dyDescent="0.2">
      <c r="A27" s="306">
        <v>27</v>
      </c>
      <c r="B27" s="307" t="s">
        <v>244</v>
      </c>
      <c r="C27" s="308"/>
      <c r="D27" s="113">
        <v>1.5468964166829842</v>
      </c>
      <c r="E27" s="115">
        <v>79</v>
      </c>
      <c r="F27" s="114">
        <v>45</v>
      </c>
      <c r="G27" s="114">
        <v>59</v>
      </c>
      <c r="H27" s="114">
        <v>96</v>
      </c>
      <c r="I27" s="140">
        <v>61</v>
      </c>
      <c r="J27" s="115">
        <v>18</v>
      </c>
      <c r="K27" s="116">
        <v>29.508196721311474</v>
      </c>
    </row>
    <row r="28" spans="1:11" ht="14.1" customHeight="1" x14ac:dyDescent="0.2">
      <c r="A28" s="306">
        <v>28</v>
      </c>
      <c r="B28" s="307" t="s">
        <v>245</v>
      </c>
      <c r="C28" s="308"/>
      <c r="D28" s="113">
        <v>0.13706677109849227</v>
      </c>
      <c r="E28" s="115">
        <v>7</v>
      </c>
      <c r="F28" s="114">
        <v>5</v>
      </c>
      <c r="G28" s="114">
        <v>15</v>
      </c>
      <c r="H28" s="114">
        <v>18</v>
      </c>
      <c r="I28" s="140">
        <v>7</v>
      </c>
      <c r="J28" s="115">
        <v>0</v>
      </c>
      <c r="K28" s="116">
        <v>0</v>
      </c>
    </row>
    <row r="29" spans="1:11" ht="14.1" customHeight="1" x14ac:dyDescent="0.2">
      <c r="A29" s="306">
        <v>29</v>
      </c>
      <c r="B29" s="307" t="s">
        <v>246</v>
      </c>
      <c r="C29" s="308"/>
      <c r="D29" s="113">
        <v>3.0350499314666144</v>
      </c>
      <c r="E29" s="115">
        <v>155</v>
      </c>
      <c r="F29" s="114">
        <v>134</v>
      </c>
      <c r="G29" s="114">
        <v>195</v>
      </c>
      <c r="H29" s="114">
        <v>156</v>
      </c>
      <c r="I29" s="140">
        <v>168</v>
      </c>
      <c r="J29" s="115">
        <v>-13</v>
      </c>
      <c r="K29" s="116">
        <v>-7.7380952380952381</v>
      </c>
    </row>
    <row r="30" spans="1:11" ht="14.1" customHeight="1" x14ac:dyDescent="0.2">
      <c r="A30" s="306" t="s">
        <v>247</v>
      </c>
      <c r="B30" s="307" t="s">
        <v>248</v>
      </c>
      <c r="C30" s="308"/>
      <c r="D30" s="113">
        <v>0.68533385549246129</v>
      </c>
      <c r="E30" s="115">
        <v>35</v>
      </c>
      <c r="F30" s="114">
        <v>25</v>
      </c>
      <c r="G30" s="114" t="s">
        <v>513</v>
      </c>
      <c r="H30" s="114" t="s">
        <v>513</v>
      </c>
      <c r="I30" s="140">
        <v>44</v>
      </c>
      <c r="J30" s="115">
        <v>-9</v>
      </c>
      <c r="K30" s="116">
        <v>-20.454545454545453</v>
      </c>
    </row>
    <row r="31" spans="1:11" ht="14.1" customHeight="1" x14ac:dyDescent="0.2">
      <c r="A31" s="306" t="s">
        <v>249</v>
      </c>
      <c r="B31" s="307" t="s">
        <v>250</v>
      </c>
      <c r="C31" s="308"/>
      <c r="D31" s="113">
        <v>2.1539064029763071</v>
      </c>
      <c r="E31" s="115">
        <v>110</v>
      </c>
      <c r="F31" s="114">
        <v>105</v>
      </c>
      <c r="G31" s="114">
        <v>141</v>
      </c>
      <c r="H31" s="114">
        <v>128</v>
      </c>
      <c r="I31" s="140">
        <v>121</v>
      </c>
      <c r="J31" s="115">
        <v>-11</v>
      </c>
      <c r="K31" s="116">
        <v>-9.0909090909090917</v>
      </c>
    </row>
    <row r="32" spans="1:11" ht="14.1" customHeight="1" x14ac:dyDescent="0.2">
      <c r="A32" s="306">
        <v>31</v>
      </c>
      <c r="B32" s="307" t="s">
        <v>251</v>
      </c>
      <c r="C32" s="308"/>
      <c r="D32" s="113">
        <v>0.37203837869590756</v>
      </c>
      <c r="E32" s="115">
        <v>19</v>
      </c>
      <c r="F32" s="114">
        <v>14</v>
      </c>
      <c r="G32" s="114">
        <v>17</v>
      </c>
      <c r="H32" s="114">
        <v>24</v>
      </c>
      <c r="I32" s="140">
        <v>28</v>
      </c>
      <c r="J32" s="115">
        <v>-9</v>
      </c>
      <c r="K32" s="116">
        <v>-32.142857142857146</v>
      </c>
    </row>
    <row r="33" spans="1:11" ht="14.1" customHeight="1" x14ac:dyDescent="0.2">
      <c r="A33" s="306">
        <v>32</v>
      </c>
      <c r="B33" s="307" t="s">
        <v>252</v>
      </c>
      <c r="C33" s="308"/>
      <c r="D33" s="113">
        <v>3.4658312120618757</v>
      </c>
      <c r="E33" s="115">
        <v>177</v>
      </c>
      <c r="F33" s="114">
        <v>87</v>
      </c>
      <c r="G33" s="114">
        <v>186</v>
      </c>
      <c r="H33" s="114">
        <v>152</v>
      </c>
      <c r="I33" s="140">
        <v>165</v>
      </c>
      <c r="J33" s="115">
        <v>12</v>
      </c>
      <c r="K33" s="116">
        <v>7.2727272727272725</v>
      </c>
    </row>
    <row r="34" spans="1:11" ht="14.1" customHeight="1" x14ac:dyDescent="0.2">
      <c r="A34" s="306">
        <v>33</v>
      </c>
      <c r="B34" s="307" t="s">
        <v>253</v>
      </c>
      <c r="C34" s="308"/>
      <c r="D34" s="113">
        <v>1.8993538280791071</v>
      </c>
      <c r="E34" s="115">
        <v>97</v>
      </c>
      <c r="F34" s="114">
        <v>39</v>
      </c>
      <c r="G34" s="114">
        <v>150</v>
      </c>
      <c r="H34" s="114">
        <v>89</v>
      </c>
      <c r="I34" s="140">
        <v>101</v>
      </c>
      <c r="J34" s="115">
        <v>-4</v>
      </c>
      <c r="K34" s="116">
        <v>-3.9603960396039604</v>
      </c>
    </row>
    <row r="35" spans="1:11" ht="14.1" customHeight="1" x14ac:dyDescent="0.2">
      <c r="A35" s="306">
        <v>34</v>
      </c>
      <c r="B35" s="307" t="s">
        <v>254</v>
      </c>
      <c r="C35" s="308"/>
      <c r="D35" s="113">
        <v>4.4644605443508913</v>
      </c>
      <c r="E35" s="115">
        <v>228</v>
      </c>
      <c r="F35" s="114">
        <v>170</v>
      </c>
      <c r="G35" s="114">
        <v>174</v>
      </c>
      <c r="H35" s="114">
        <v>99</v>
      </c>
      <c r="I35" s="140">
        <v>142</v>
      </c>
      <c r="J35" s="115">
        <v>86</v>
      </c>
      <c r="K35" s="116">
        <v>60.563380281690144</v>
      </c>
    </row>
    <row r="36" spans="1:11" ht="14.1" customHeight="1" x14ac:dyDescent="0.2">
      <c r="A36" s="306">
        <v>41</v>
      </c>
      <c r="B36" s="307" t="s">
        <v>255</v>
      </c>
      <c r="C36" s="308"/>
      <c r="D36" s="113">
        <v>0.27413354219698455</v>
      </c>
      <c r="E36" s="115">
        <v>14</v>
      </c>
      <c r="F36" s="114">
        <v>11</v>
      </c>
      <c r="G36" s="114">
        <v>13</v>
      </c>
      <c r="H36" s="114">
        <v>12</v>
      </c>
      <c r="I36" s="140">
        <v>18</v>
      </c>
      <c r="J36" s="115">
        <v>-4</v>
      </c>
      <c r="K36" s="116">
        <v>-22.222222222222221</v>
      </c>
    </row>
    <row r="37" spans="1:11" ht="14.1" customHeight="1" x14ac:dyDescent="0.2">
      <c r="A37" s="306">
        <v>42</v>
      </c>
      <c r="B37" s="307" t="s">
        <v>256</v>
      </c>
      <c r="C37" s="308"/>
      <c r="D37" s="113">
        <v>5.8742901899353828E-2</v>
      </c>
      <c r="E37" s="115">
        <v>3</v>
      </c>
      <c r="F37" s="114">
        <v>3</v>
      </c>
      <c r="G37" s="114">
        <v>11</v>
      </c>
      <c r="H37" s="114">
        <v>12</v>
      </c>
      <c r="I37" s="140">
        <v>16</v>
      </c>
      <c r="J37" s="115">
        <v>-13</v>
      </c>
      <c r="K37" s="116">
        <v>-81.25</v>
      </c>
    </row>
    <row r="38" spans="1:11" ht="14.1" customHeight="1" x14ac:dyDescent="0.2">
      <c r="A38" s="306">
        <v>43</v>
      </c>
      <c r="B38" s="307" t="s">
        <v>257</v>
      </c>
      <c r="C38" s="308"/>
      <c r="D38" s="113">
        <v>0.62659095359310746</v>
      </c>
      <c r="E38" s="115">
        <v>32</v>
      </c>
      <c r="F38" s="114">
        <v>17</v>
      </c>
      <c r="G38" s="114">
        <v>29</v>
      </c>
      <c r="H38" s="114">
        <v>22</v>
      </c>
      <c r="I38" s="140">
        <v>29</v>
      </c>
      <c r="J38" s="115">
        <v>3</v>
      </c>
      <c r="K38" s="116">
        <v>10.344827586206897</v>
      </c>
    </row>
    <row r="39" spans="1:11" ht="14.1" customHeight="1" x14ac:dyDescent="0.2">
      <c r="A39" s="306">
        <v>51</v>
      </c>
      <c r="B39" s="307" t="s">
        <v>258</v>
      </c>
      <c r="C39" s="308"/>
      <c r="D39" s="113">
        <v>9.98629332289015</v>
      </c>
      <c r="E39" s="115">
        <v>510</v>
      </c>
      <c r="F39" s="114">
        <v>609</v>
      </c>
      <c r="G39" s="114">
        <v>755</v>
      </c>
      <c r="H39" s="114">
        <v>501</v>
      </c>
      <c r="I39" s="140">
        <v>434</v>
      </c>
      <c r="J39" s="115">
        <v>76</v>
      </c>
      <c r="K39" s="116">
        <v>17.511520737327189</v>
      </c>
    </row>
    <row r="40" spans="1:11" ht="14.1" customHeight="1" x14ac:dyDescent="0.2">
      <c r="A40" s="306" t="s">
        <v>259</v>
      </c>
      <c r="B40" s="307" t="s">
        <v>260</v>
      </c>
      <c r="C40" s="308"/>
      <c r="D40" s="113">
        <v>8.9876639906011349</v>
      </c>
      <c r="E40" s="115">
        <v>459</v>
      </c>
      <c r="F40" s="114">
        <v>575</v>
      </c>
      <c r="G40" s="114">
        <v>691</v>
      </c>
      <c r="H40" s="114">
        <v>458</v>
      </c>
      <c r="I40" s="140">
        <v>373</v>
      </c>
      <c r="J40" s="115">
        <v>86</v>
      </c>
      <c r="K40" s="116">
        <v>23.056300268096514</v>
      </c>
    </row>
    <row r="41" spans="1:11" ht="14.1" customHeight="1" x14ac:dyDescent="0.2">
      <c r="A41" s="306"/>
      <c r="B41" s="307" t="s">
        <v>261</v>
      </c>
      <c r="C41" s="308"/>
      <c r="D41" s="113">
        <v>4.7385940865478755</v>
      </c>
      <c r="E41" s="115">
        <v>242</v>
      </c>
      <c r="F41" s="114">
        <v>298</v>
      </c>
      <c r="G41" s="114">
        <v>428</v>
      </c>
      <c r="H41" s="114">
        <v>334</v>
      </c>
      <c r="I41" s="140">
        <v>262</v>
      </c>
      <c r="J41" s="115">
        <v>-20</v>
      </c>
      <c r="K41" s="116">
        <v>-7.6335877862595423</v>
      </c>
    </row>
    <row r="42" spans="1:11" ht="14.1" customHeight="1" x14ac:dyDescent="0.2">
      <c r="A42" s="306">
        <v>52</v>
      </c>
      <c r="B42" s="307" t="s">
        <v>262</v>
      </c>
      <c r="C42" s="308"/>
      <c r="D42" s="113">
        <v>10.710789112982182</v>
      </c>
      <c r="E42" s="115">
        <v>547</v>
      </c>
      <c r="F42" s="114">
        <v>495</v>
      </c>
      <c r="G42" s="114">
        <v>417</v>
      </c>
      <c r="H42" s="114">
        <v>409</v>
      </c>
      <c r="I42" s="140">
        <v>511</v>
      </c>
      <c r="J42" s="115">
        <v>36</v>
      </c>
      <c r="K42" s="116">
        <v>7.0450097847358117</v>
      </c>
    </row>
    <row r="43" spans="1:11" ht="14.1" customHeight="1" x14ac:dyDescent="0.2">
      <c r="A43" s="306" t="s">
        <v>263</v>
      </c>
      <c r="B43" s="307" t="s">
        <v>264</v>
      </c>
      <c r="C43" s="308"/>
      <c r="D43" s="113">
        <v>10.025455257489719</v>
      </c>
      <c r="E43" s="115">
        <v>512</v>
      </c>
      <c r="F43" s="114">
        <v>476</v>
      </c>
      <c r="G43" s="114">
        <v>398</v>
      </c>
      <c r="H43" s="114">
        <v>370</v>
      </c>
      <c r="I43" s="140">
        <v>490</v>
      </c>
      <c r="J43" s="115">
        <v>22</v>
      </c>
      <c r="K43" s="116">
        <v>4.4897959183673466</v>
      </c>
    </row>
    <row r="44" spans="1:11" ht="14.1" customHeight="1" x14ac:dyDescent="0.2">
      <c r="A44" s="306">
        <v>53</v>
      </c>
      <c r="B44" s="307" t="s">
        <v>265</v>
      </c>
      <c r="C44" s="308"/>
      <c r="D44" s="113">
        <v>0.70491482279224593</v>
      </c>
      <c r="E44" s="115">
        <v>36</v>
      </c>
      <c r="F44" s="114">
        <v>12</v>
      </c>
      <c r="G44" s="114">
        <v>38</v>
      </c>
      <c r="H44" s="114">
        <v>34</v>
      </c>
      <c r="I44" s="140">
        <v>26</v>
      </c>
      <c r="J44" s="115">
        <v>10</v>
      </c>
      <c r="K44" s="116">
        <v>38.46153846153846</v>
      </c>
    </row>
    <row r="45" spans="1:11" ht="14.1" customHeight="1" x14ac:dyDescent="0.2">
      <c r="A45" s="306" t="s">
        <v>266</v>
      </c>
      <c r="B45" s="307" t="s">
        <v>267</v>
      </c>
      <c r="C45" s="308"/>
      <c r="D45" s="113">
        <v>0.66575288819267675</v>
      </c>
      <c r="E45" s="115">
        <v>34</v>
      </c>
      <c r="F45" s="114">
        <v>12</v>
      </c>
      <c r="G45" s="114">
        <v>36</v>
      </c>
      <c r="H45" s="114">
        <v>32</v>
      </c>
      <c r="I45" s="140">
        <v>26</v>
      </c>
      <c r="J45" s="115">
        <v>8</v>
      </c>
      <c r="K45" s="116">
        <v>30.76923076923077</v>
      </c>
    </row>
    <row r="46" spans="1:11" ht="14.1" customHeight="1" x14ac:dyDescent="0.2">
      <c r="A46" s="306">
        <v>54</v>
      </c>
      <c r="B46" s="307" t="s">
        <v>268</v>
      </c>
      <c r="C46" s="308"/>
      <c r="D46" s="113">
        <v>5.9330330918347363</v>
      </c>
      <c r="E46" s="115">
        <v>303</v>
      </c>
      <c r="F46" s="114">
        <v>163</v>
      </c>
      <c r="G46" s="114">
        <v>246</v>
      </c>
      <c r="H46" s="114">
        <v>217</v>
      </c>
      <c r="I46" s="140">
        <v>206</v>
      </c>
      <c r="J46" s="115">
        <v>97</v>
      </c>
      <c r="K46" s="116">
        <v>47.087378640776699</v>
      </c>
    </row>
    <row r="47" spans="1:11" ht="14.1" customHeight="1" x14ac:dyDescent="0.2">
      <c r="A47" s="306">
        <v>61</v>
      </c>
      <c r="B47" s="307" t="s">
        <v>269</v>
      </c>
      <c r="C47" s="308"/>
      <c r="D47" s="113">
        <v>1.6252202858821225</v>
      </c>
      <c r="E47" s="115">
        <v>83</v>
      </c>
      <c r="F47" s="114">
        <v>80</v>
      </c>
      <c r="G47" s="114">
        <v>76</v>
      </c>
      <c r="H47" s="114">
        <v>57</v>
      </c>
      <c r="I47" s="140">
        <v>88</v>
      </c>
      <c r="J47" s="115">
        <v>-5</v>
      </c>
      <c r="K47" s="116">
        <v>-5.6818181818181817</v>
      </c>
    </row>
    <row r="48" spans="1:11" ht="14.1" customHeight="1" x14ac:dyDescent="0.2">
      <c r="A48" s="306">
        <v>62</v>
      </c>
      <c r="B48" s="307" t="s">
        <v>270</v>
      </c>
      <c r="C48" s="308"/>
      <c r="D48" s="113">
        <v>6.7554337184256905</v>
      </c>
      <c r="E48" s="115">
        <v>345</v>
      </c>
      <c r="F48" s="114">
        <v>329</v>
      </c>
      <c r="G48" s="114">
        <v>519</v>
      </c>
      <c r="H48" s="114">
        <v>361</v>
      </c>
      <c r="I48" s="140">
        <v>367</v>
      </c>
      <c r="J48" s="115">
        <v>-22</v>
      </c>
      <c r="K48" s="116">
        <v>-5.9945504087193457</v>
      </c>
    </row>
    <row r="49" spans="1:11" ht="14.1" customHeight="1" x14ac:dyDescent="0.2">
      <c r="A49" s="306">
        <v>63</v>
      </c>
      <c r="B49" s="307" t="s">
        <v>271</v>
      </c>
      <c r="C49" s="308"/>
      <c r="D49" s="113">
        <v>2.212649304875661</v>
      </c>
      <c r="E49" s="115">
        <v>113</v>
      </c>
      <c r="F49" s="114">
        <v>98</v>
      </c>
      <c r="G49" s="114">
        <v>119</v>
      </c>
      <c r="H49" s="114">
        <v>121</v>
      </c>
      <c r="I49" s="140">
        <v>114</v>
      </c>
      <c r="J49" s="115">
        <v>-1</v>
      </c>
      <c r="K49" s="116">
        <v>-0.8771929824561403</v>
      </c>
    </row>
    <row r="50" spans="1:11" ht="14.1" customHeight="1" x14ac:dyDescent="0.2">
      <c r="A50" s="306" t="s">
        <v>272</v>
      </c>
      <c r="B50" s="307" t="s">
        <v>273</v>
      </c>
      <c r="C50" s="308"/>
      <c r="D50" s="113">
        <v>0.41120031329547679</v>
      </c>
      <c r="E50" s="115">
        <v>21</v>
      </c>
      <c r="F50" s="114">
        <v>18</v>
      </c>
      <c r="G50" s="114">
        <v>33</v>
      </c>
      <c r="H50" s="114">
        <v>22</v>
      </c>
      <c r="I50" s="140">
        <v>22</v>
      </c>
      <c r="J50" s="115">
        <v>-1</v>
      </c>
      <c r="K50" s="116">
        <v>-4.5454545454545459</v>
      </c>
    </row>
    <row r="51" spans="1:11" ht="14.1" customHeight="1" x14ac:dyDescent="0.2">
      <c r="A51" s="306" t="s">
        <v>274</v>
      </c>
      <c r="B51" s="307" t="s">
        <v>275</v>
      </c>
      <c r="C51" s="308"/>
      <c r="D51" s="113">
        <v>1.5664773839827688</v>
      </c>
      <c r="E51" s="115">
        <v>80</v>
      </c>
      <c r="F51" s="114">
        <v>73</v>
      </c>
      <c r="G51" s="114">
        <v>72</v>
      </c>
      <c r="H51" s="114">
        <v>90</v>
      </c>
      <c r="I51" s="140">
        <v>75</v>
      </c>
      <c r="J51" s="115">
        <v>5</v>
      </c>
      <c r="K51" s="116">
        <v>6.666666666666667</v>
      </c>
    </row>
    <row r="52" spans="1:11" ht="14.1" customHeight="1" x14ac:dyDescent="0.2">
      <c r="A52" s="306">
        <v>71</v>
      </c>
      <c r="B52" s="307" t="s">
        <v>276</v>
      </c>
      <c r="C52" s="308"/>
      <c r="D52" s="113">
        <v>6.5596240454278441</v>
      </c>
      <c r="E52" s="115">
        <v>335</v>
      </c>
      <c r="F52" s="114">
        <v>270</v>
      </c>
      <c r="G52" s="114">
        <v>299</v>
      </c>
      <c r="H52" s="114">
        <v>273</v>
      </c>
      <c r="I52" s="140">
        <v>327</v>
      </c>
      <c r="J52" s="115">
        <v>8</v>
      </c>
      <c r="K52" s="116">
        <v>2.4464831804281344</v>
      </c>
    </row>
    <row r="53" spans="1:11" ht="14.1" customHeight="1" x14ac:dyDescent="0.2">
      <c r="A53" s="306" t="s">
        <v>277</v>
      </c>
      <c r="B53" s="307" t="s">
        <v>278</v>
      </c>
      <c r="C53" s="308"/>
      <c r="D53" s="113">
        <v>2.0168396318778146</v>
      </c>
      <c r="E53" s="115">
        <v>103</v>
      </c>
      <c r="F53" s="114">
        <v>87</v>
      </c>
      <c r="G53" s="114">
        <v>112</v>
      </c>
      <c r="H53" s="114">
        <v>94</v>
      </c>
      <c r="I53" s="140">
        <v>113</v>
      </c>
      <c r="J53" s="115">
        <v>-10</v>
      </c>
      <c r="K53" s="116">
        <v>-8.8495575221238933</v>
      </c>
    </row>
    <row r="54" spans="1:11" ht="14.1" customHeight="1" x14ac:dyDescent="0.2">
      <c r="A54" s="306" t="s">
        <v>279</v>
      </c>
      <c r="B54" s="307" t="s">
        <v>280</v>
      </c>
      <c r="C54" s="308"/>
      <c r="D54" s="113">
        <v>4.0140982964558445</v>
      </c>
      <c r="E54" s="115">
        <v>205</v>
      </c>
      <c r="F54" s="114">
        <v>165</v>
      </c>
      <c r="G54" s="114">
        <v>173</v>
      </c>
      <c r="H54" s="114">
        <v>161</v>
      </c>
      <c r="I54" s="140">
        <v>197</v>
      </c>
      <c r="J54" s="115">
        <v>8</v>
      </c>
      <c r="K54" s="116">
        <v>4.0609137055837561</v>
      </c>
    </row>
    <row r="55" spans="1:11" ht="14.1" customHeight="1" x14ac:dyDescent="0.2">
      <c r="A55" s="306">
        <v>72</v>
      </c>
      <c r="B55" s="307" t="s">
        <v>281</v>
      </c>
      <c r="C55" s="308"/>
      <c r="D55" s="113">
        <v>1.2336009398864305</v>
      </c>
      <c r="E55" s="115">
        <v>63</v>
      </c>
      <c r="F55" s="114">
        <v>36</v>
      </c>
      <c r="G55" s="114">
        <v>87</v>
      </c>
      <c r="H55" s="114">
        <v>49</v>
      </c>
      <c r="I55" s="140">
        <v>84</v>
      </c>
      <c r="J55" s="115">
        <v>-21</v>
      </c>
      <c r="K55" s="116">
        <v>-25</v>
      </c>
    </row>
    <row r="56" spans="1:11" ht="14.1" customHeight="1" x14ac:dyDescent="0.2">
      <c r="A56" s="306" t="s">
        <v>282</v>
      </c>
      <c r="B56" s="307" t="s">
        <v>283</v>
      </c>
      <c r="C56" s="308"/>
      <c r="D56" s="113">
        <v>0.46994321519483062</v>
      </c>
      <c r="E56" s="115">
        <v>24</v>
      </c>
      <c r="F56" s="114">
        <v>9</v>
      </c>
      <c r="G56" s="114">
        <v>34</v>
      </c>
      <c r="H56" s="114">
        <v>16</v>
      </c>
      <c r="I56" s="140">
        <v>34</v>
      </c>
      <c r="J56" s="115">
        <v>-10</v>
      </c>
      <c r="K56" s="116">
        <v>-29.411764705882351</v>
      </c>
    </row>
    <row r="57" spans="1:11" ht="14.1" customHeight="1" x14ac:dyDescent="0.2">
      <c r="A57" s="306" t="s">
        <v>284</v>
      </c>
      <c r="B57" s="307" t="s">
        <v>285</v>
      </c>
      <c r="C57" s="308"/>
      <c r="D57" s="113">
        <v>0.46994321519483062</v>
      </c>
      <c r="E57" s="115">
        <v>24</v>
      </c>
      <c r="F57" s="114">
        <v>17</v>
      </c>
      <c r="G57" s="114">
        <v>21</v>
      </c>
      <c r="H57" s="114">
        <v>22</v>
      </c>
      <c r="I57" s="140">
        <v>33</v>
      </c>
      <c r="J57" s="115">
        <v>-9</v>
      </c>
      <c r="K57" s="116">
        <v>-27.272727272727273</v>
      </c>
    </row>
    <row r="58" spans="1:11" ht="14.1" customHeight="1" x14ac:dyDescent="0.2">
      <c r="A58" s="306">
        <v>73</v>
      </c>
      <c r="B58" s="307" t="s">
        <v>286</v>
      </c>
      <c r="C58" s="308"/>
      <c r="D58" s="113">
        <v>1.3119248090855689</v>
      </c>
      <c r="E58" s="115">
        <v>67</v>
      </c>
      <c r="F58" s="114">
        <v>44</v>
      </c>
      <c r="G58" s="114">
        <v>90</v>
      </c>
      <c r="H58" s="114">
        <v>54</v>
      </c>
      <c r="I58" s="140">
        <v>44</v>
      </c>
      <c r="J58" s="115">
        <v>23</v>
      </c>
      <c r="K58" s="116">
        <v>52.272727272727273</v>
      </c>
    </row>
    <row r="59" spans="1:11" ht="14.1" customHeight="1" x14ac:dyDescent="0.2">
      <c r="A59" s="306" t="s">
        <v>287</v>
      </c>
      <c r="B59" s="307" t="s">
        <v>288</v>
      </c>
      <c r="C59" s="308"/>
      <c r="D59" s="113">
        <v>1.1552770706872919</v>
      </c>
      <c r="E59" s="115">
        <v>59</v>
      </c>
      <c r="F59" s="114">
        <v>39</v>
      </c>
      <c r="G59" s="114">
        <v>74</v>
      </c>
      <c r="H59" s="114">
        <v>51</v>
      </c>
      <c r="I59" s="140">
        <v>34</v>
      </c>
      <c r="J59" s="115">
        <v>25</v>
      </c>
      <c r="K59" s="116">
        <v>73.529411764705884</v>
      </c>
    </row>
    <row r="60" spans="1:11" ht="14.1" customHeight="1" x14ac:dyDescent="0.2">
      <c r="A60" s="306">
        <v>81</v>
      </c>
      <c r="B60" s="307" t="s">
        <v>289</v>
      </c>
      <c r="C60" s="308"/>
      <c r="D60" s="113">
        <v>7.6757391815155671</v>
      </c>
      <c r="E60" s="115">
        <v>392</v>
      </c>
      <c r="F60" s="114">
        <v>371</v>
      </c>
      <c r="G60" s="114">
        <v>418</v>
      </c>
      <c r="H60" s="114">
        <v>314</v>
      </c>
      <c r="I60" s="140">
        <v>341</v>
      </c>
      <c r="J60" s="115">
        <v>51</v>
      </c>
      <c r="K60" s="116">
        <v>14.956011730205278</v>
      </c>
    </row>
    <row r="61" spans="1:11" ht="14.1" customHeight="1" x14ac:dyDescent="0.2">
      <c r="A61" s="306" t="s">
        <v>290</v>
      </c>
      <c r="B61" s="307" t="s">
        <v>291</v>
      </c>
      <c r="C61" s="308"/>
      <c r="D61" s="113">
        <v>2.6042686508713531</v>
      </c>
      <c r="E61" s="115">
        <v>133</v>
      </c>
      <c r="F61" s="114">
        <v>85</v>
      </c>
      <c r="G61" s="114">
        <v>151</v>
      </c>
      <c r="H61" s="114">
        <v>103</v>
      </c>
      <c r="I61" s="140">
        <v>81</v>
      </c>
      <c r="J61" s="115">
        <v>52</v>
      </c>
      <c r="K61" s="116">
        <v>64.197530864197532</v>
      </c>
    </row>
    <row r="62" spans="1:11" ht="14.1" customHeight="1" x14ac:dyDescent="0.2">
      <c r="A62" s="306" t="s">
        <v>292</v>
      </c>
      <c r="B62" s="307" t="s">
        <v>293</v>
      </c>
      <c r="C62" s="308"/>
      <c r="D62" s="113">
        <v>2.663011552770707</v>
      </c>
      <c r="E62" s="115">
        <v>136</v>
      </c>
      <c r="F62" s="114">
        <v>218</v>
      </c>
      <c r="G62" s="114">
        <v>172</v>
      </c>
      <c r="H62" s="114">
        <v>132</v>
      </c>
      <c r="I62" s="140">
        <v>130</v>
      </c>
      <c r="J62" s="115">
        <v>6</v>
      </c>
      <c r="K62" s="116">
        <v>4.615384615384615</v>
      </c>
    </row>
    <row r="63" spans="1:11" ht="14.1" customHeight="1" x14ac:dyDescent="0.2">
      <c r="A63" s="306"/>
      <c r="B63" s="307" t="s">
        <v>294</v>
      </c>
      <c r="C63" s="308"/>
      <c r="D63" s="113">
        <v>2.0951635010769531</v>
      </c>
      <c r="E63" s="115">
        <v>107</v>
      </c>
      <c r="F63" s="114">
        <v>195</v>
      </c>
      <c r="G63" s="114">
        <v>130</v>
      </c>
      <c r="H63" s="114">
        <v>114</v>
      </c>
      <c r="I63" s="140">
        <v>106</v>
      </c>
      <c r="J63" s="115">
        <v>1</v>
      </c>
      <c r="K63" s="116">
        <v>0.94339622641509435</v>
      </c>
    </row>
    <row r="64" spans="1:11" ht="14.1" customHeight="1" x14ac:dyDescent="0.2">
      <c r="A64" s="306" t="s">
        <v>295</v>
      </c>
      <c r="B64" s="307" t="s">
        <v>296</v>
      </c>
      <c r="C64" s="308"/>
      <c r="D64" s="113">
        <v>0.80281965929116894</v>
      </c>
      <c r="E64" s="115">
        <v>41</v>
      </c>
      <c r="F64" s="114">
        <v>14</v>
      </c>
      <c r="G64" s="114">
        <v>34</v>
      </c>
      <c r="H64" s="114">
        <v>29</v>
      </c>
      <c r="I64" s="140">
        <v>31</v>
      </c>
      <c r="J64" s="115">
        <v>10</v>
      </c>
      <c r="K64" s="116">
        <v>32.258064516129032</v>
      </c>
    </row>
    <row r="65" spans="1:11" ht="14.1" customHeight="1" x14ac:dyDescent="0.2">
      <c r="A65" s="306" t="s">
        <v>297</v>
      </c>
      <c r="B65" s="307" t="s">
        <v>298</v>
      </c>
      <c r="C65" s="308"/>
      <c r="D65" s="113">
        <v>0.66575288819267675</v>
      </c>
      <c r="E65" s="115">
        <v>34</v>
      </c>
      <c r="F65" s="114">
        <v>27</v>
      </c>
      <c r="G65" s="114">
        <v>21</v>
      </c>
      <c r="H65" s="114">
        <v>26</v>
      </c>
      <c r="I65" s="140">
        <v>34</v>
      </c>
      <c r="J65" s="115">
        <v>0</v>
      </c>
      <c r="K65" s="116">
        <v>0</v>
      </c>
    </row>
    <row r="66" spans="1:11" ht="14.1" customHeight="1" x14ac:dyDescent="0.2">
      <c r="A66" s="306">
        <v>82</v>
      </c>
      <c r="B66" s="307" t="s">
        <v>299</v>
      </c>
      <c r="C66" s="308"/>
      <c r="D66" s="113">
        <v>5.3847660074407679</v>
      </c>
      <c r="E66" s="115">
        <v>275</v>
      </c>
      <c r="F66" s="114">
        <v>362</v>
      </c>
      <c r="G66" s="114">
        <v>364</v>
      </c>
      <c r="H66" s="114">
        <v>266</v>
      </c>
      <c r="I66" s="140">
        <v>249</v>
      </c>
      <c r="J66" s="115">
        <v>26</v>
      </c>
      <c r="K66" s="116">
        <v>10.441767068273093</v>
      </c>
    </row>
    <row r="67" spans="1:11" ht="14.1" customHeight="1" x14ac:dyDescent="0.2">
      <c r="A67" s="306" t="s">
        <v>300</v>
      </c>
      <c r="B67" s="307" t="s">
        <v>301</v>
      </c>
      <c r="C67" s="308"/>
      <c r="D67" s="113">
        <v>4.151165067554337</v>
      </c>
      <c r="E67" s="115">
        <v>212</v>
      </c>
      <c r="F67" s="114">
        <v>329</v>
      </c>
      <c r="G67" s="114">
        <v>296</v>
      </c>
      <c r="H67" s="114">
        <v>224</v>
      </c>
      <c r="I67" s="140">
        <v>197</v>
      </c>
      <c r="J67" s="115">
        <v>15</v>
      </c>
      <c r="K67" s="116">
        <v>7.6142131979695433</v>
      </c>
    </row>
    <row r="68" spans="1:11" ht="14.1" customHeight="1" x14ac:dyDescent="0.2">
      <c r="A68" s="306" t="s">
        <v>302</v>
      </c>
      <c r="B68" s="307" t="s">
        <v>303</v>
      </c>
      <c r="C68" s="308"/>
      <c r="D68" s="113">
        <v>0.78323869199138441</v>
      </c>
      <c r="E68" s="115">
        <v>40</v>
      </c>
      <c r="F68" s="114">
        <v>25</v>
      </c>
      <c r="G68" s="114">
        <v>42</v>
      </c>
      <c r="H68" s="114">
        <v>27</v>
      </c>
      <c r="I68" s="140">
        <v>28</v>
      </c>
      <c r="J68" s="115">
        <v>12</v>
      </c>
      <c r="K68" s="116">
        <v>42.857142857142854</v>
      </c>
    </row>
    <row r="69" spans="1:11" ht="14.1" customHeight="1" x14ac:dyDescent="0.2">
      <c r="A69" s="306">
        <v>83</v>
      </c>
      <c r="B69" s="307" t="s">
        <v>304</v>
      </c>
      <c r="C69" s="308"/>
      <c r="D69" s="113">
        <v>5.2672802036420601</v>
      </c>
      <c r="E69" s="115">
        <v>269</v>
      </c>
      <c r="F69" s="114">
        <v>176</v>
      </c>
      <c r="G69" s="114">
        <v>340</v>
      </c>
      <c r="H69" s="114">
        <v>170</v>
      </c>
      <c r="I69" s="140">
        <v>202</v>
      </c>
      <c r="J69" s="115">
        <v>67</v>
      </c>
      <c r="K69" s="116">
        <v>33.168316831683171</v>
      </c>
    </row>
    <row r="70" spans="1:11" ht="14.1" customHeight="1" x14ac:dyDescent="0.2">
      <c r="A70" s="306" t="s">
        <v>305</v>
      </c>
      <c r="B70" s="307" t="s">
        <v>306</v>
      </c>
      <c r="C70" s="308"/>
      <c r="D70" s="113">
        <v>3.6420599177599375</v>
      </c>
      <c r="E70" s="115">
        <v>186</v>
      </c>
      <c r="F70" s="114">
        <v>125</v>
      </c>
      <c r="G70" s="114">
        <v>296</v>
      </c>
      <c r="H70" s="114">
        <v>109</v>
      </c>
      <c r="I70" s="140">
        <v>143</v>
      </c>
      <c r="J70" s="115">
        <v>43</v>
      </c>
      <c r="K70" s="116">
        <v>30.06993006993007</v>
      </c>
    </row>
    <row r="71" spans="1:11" ht="14.1" customHeight="1" x14ac:dyDescent="0.2">
      <c r="A71" s="306"/>
      <c r="B71" s="307" t="s">
        <v>307</v>
      </c>
      <c r="C71" s="308"/>
      <c r="D71" s="113">
        <v>1.8014489915801841</v>
      </c>
      <c r="E71" s="115">
        <v>92</v>
      </c>
      <c r="F71" s="114">
        <v>71</v>
      </c>
      <c r="G71" s="114">
        <v>198</v>
      </c>
      <c r="H71" s="114">
        <v>47</v>
      </c>
      <c r="I71" s="140">
        <v>72</v>
      </c>
      <c r="J71" s="115">
        <v>20</v>
      </c>
      <c r="K71" s="116">
        <v>27.777777777777779</v>
      </c>
    </row>
    <row r="72" spans="1:11" ht="14.1" customHeight="1" x14ac:dyDescent="0.2">
      <c r="A72" s="306">
        <v>84</v>
      </c>
      <c r="B72" s="307" t="s">
        <v>308</v>
      </c>
      <c r="C72" s="308"/>
      <c r="D72" s="113">
        <v>1.0573722341883689</v>
      </c>
      <c r="E72" s="115">
        <v>54</v>
      </c>
      <c r="F72" s="114">
        <v>42</v>
      </c>
      <c r="G72" s="114">
        <v>140</v>
      </c>
      <c r="H72" s="114">
        <v>34</v>
      </c>
      <c r="I72" s="140">
        <v>76</v>
      </c>
      <c r="J72" s="115">
        <v>-22</v>
      </c>
      <c r="K72" s="116">
        <v>-28.94736842105263</v>
      </c>
    </row>
    <row r="73" spans="1:11" ht="14.1" customHeight="1" x14ac:dyDescent="0.2">
      <c r="A73" s="306" t="s">
        <v>309</v>
      </c>
      <c r="B73" s="307" t="s">
        <v>310</v>
      </c>
      <c r="C73" s="308"/>
      <c r="D73" s="113">
        <v>0.82240062659095359</v>
      </c>
      <c r="E73" s="115">
        <v>42</v>
      </c>
      <c r="F73" s="114">
        <v>24</v>
      </c>
      <c r="G73" s="114">
        <v>116</v>
      </c>
      <c r="H73" s="114">
        <v>17</v>
      </c>
      <c r="I73" s="140">
        <v>54</v>
      </c>
      <c r="J73" s="115">
        <v>-12</v>
      </c>
      <c r="K73" s="116">
        <v>-22.222222222222221</v>
      </c>
    </row>
    <row r="74" spans="1:11" ht="14.1" customHeight="1" x14ac:dyDescent="0.2">
      <c r="A74" s="306" t="s">
        <v>311</v>
      </c>
      <c r="B74" s="307" t="s">
        <v>312</v>
      </c>
      <c r="C74" s="308"/>
      <c r="D74" s="113" t="s">
        <v>513</v>
      </c>
      <c r="E74" s="115" t="s">
        <v>513</v>
      </c>
      <c r="F74" s="114">
        <v>5</v>
      </c>
      <c r="G74" s="114" t="s">
        <v>513</v>
      </c>
      <c r="H74" s="114" t="s">
        <v>513</v>
      </c>
      <c r="I74" s="140">
        <v>5</v>
      </c>
      <c r="J74" s="115" t="s">
        <v>513</v>
      </c>
      <c r="K74" s="116" t="s">
        <v>513</v>
      </c>
    </row>
    <row r="75" spans="1:11" ht="14.1" customHeight="1" x14ac:dyDescent="0.2">
      <c r="A75" s="306" t="s">
        <v>313</v>
      </c>
      <c r="B75" s="307" t="s">
        <v>314</v>
      </c>
      <c r="C75" s="308"/>
      <c r="D75" s="113" t="s">
        <v>513</v>
      </c>
      <c r="E75" s="115" t="s">
        <v>513</v>
      </c>
      <c r="F75" s="114" t="s">
        <v>513</v>
      </c>
      <c r="G75" s="114">
        <v>0</v>
      </c>
      <c r="H75" s="114">
        <v>0</v>
      </c>
      <c r="I75" s="140">
        <v>0</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v>4</v>
      </c>
      <c r="J76" s="115" t="s">
        <v>513</v>
      </c>
      <c r="K76" s="116" t="s">
        <v>513</v>
      </c>
    </row>
    <row r="77" spans="1:11" ht="14.1" customHeight="1" x14ac:dyDescent="0.2">
      <c r="A77" s="306">
        <v>92</v>
      </c>
      <c r="B77" s="307" t="s">
        <v>316</v>
      </c>
      <c r="C77" s="308"/>
      <c r="D77" s="113">
        <v>0.37203837869590756</v>
      </c>
      <c r="E77" s="115">
        <v>19</v>
      </c>
      <c r="F77" s="114">
        <v>12</v>
      </c>
      <c r="G77" s="114">
        <v>16</v>
      </c>
      <c r="H77" s="114">
        <v>17</v>
      </c>
      <c r="I77" s="140">
        <v>11</v>
      </c>
      <c r="J77" s="115">
        <v>8</v>
      </c>
      <c r="K77" s="116">
        <v>72.727272727272734</v>
      </c>
    </row>
    <row r="78" spans="1:11" ht="14.1" customHeight="1" x14ac:dyDescent="0.2">
      <c r="A78" s="306">
        <v>93</v>
      </c>
      <c r="B78" s="307" t="s">
        <v>317</v>
      </c>
      <c r="C78" s="308"/>
      <c r="D78" s="113">
        <v>0.11748580379870766</v>
      </c>
      <c r="E78" s="115">
        <v>6</v>
      </c>
      <c r="F78" s="114" t="s">
        <v>513</v>
      </c>
      <c r="G78" s="114" t="s">
        <v>513</v>
      </c>
      <c r="H78" s="114" t="s">
        <v>513</v>
      </c>
      <c r="I78" s="140">
        <v>4</v>
      </c>
      <c r="J78" s="115">
        <v>2</v>
      </c>
      <c r="K78" s="116">
        <v>50</v>
      </c>
    </row>
    <row r="79" spans="1:11" ht="14.1" customHeight="1" x14ac:dyDescent="0.2">
      <c r="A79" s="306">
        <v>94</v>
      </c>
      <c r="B79" s="307" t="s">
        <v>318</v>
      </c>
      <c r="C79" s="308"/>
      <c r="D79" s="113">
        <v>0.41120031329547679</v>
      </c>
      <c r="E79" s="115">
        <v>21</v>
      </c>
      <c r="F79" s="114">
        <v>15</v>
      </c>
      <c r="G79" s="114">
        <v>26</v>
      </c>
      <c r="H79" s="114">
        <v>20</v>
      </c>
      <c r="I79" s="140">
        <v>27</v>
      </c>
      <c r="J79" s="115">
        <v>-6</v>
      </c>
      <c r="K79" s="116">
        <v>-22.222222222222221</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5487</v>
      </c>
      <c r="E11" s="114">
        <v>4697</v>
      </c>
      <c r="F11" s="114">
        <v>4781</v>
      </c>
      <c r="G11" s="114">
        <v>4536</v>
      </c>
      <c r="H11" s="140">
        <v>4985</v>
      </c>
      <c r="I11" s="115">
        <v>502</v>
      </c>
      <c r="J11" s="116">
        <v>10.070210631895687</v>
      </c>
    </row>
    <row r="12" spans="1:15" s="110" customFormat="1" ht="24.95" customHeight="1" x14ac:dyDescent="0.2">
      <c r="A12" s="193" t="s">
        <v>132</v>
      </c>
      <c r="B12" s="194" t="s">
        <v>133</v>
      </c>
      <c r="C12" s="113">
        <v>0.82012028430836525</v>
      </c>
      <c r="D12" s="115">
        <v>45</v>
      </c>
      <c r="E12" s="114">
        <v>62</v>
      </c>
      <c r="F12" s="114">
        <v>106</v>
      </c>
      <c r="G12" s="114">
        <v>82</v>
      </c>
      <c r="H12" s="140">
        <v>54</v>
      </c>
      <c r="I12" s="115">
        <v>-9</v>
      </c>
      <c r="J12" s="116">
        <v>-16.666666666666668</v>
      </c>
    </row>
    <row r="13" spans="1:15" s="110" customFormat="1" ht="24.95" customHeight="1" x14ac:dyDescent="0.2">
      <c r="A13" s="193" t="s">
        <v>134</v>
      </c>
      <c r="B13" s="199" t="s">
        <v>214</v>
      </c>
      <c r="C13" s="113">
        <v>4.9571714962638964</v>
      </c>
      <c r="D13" s="115">
        <v>272</v>
      </c>
      <c r="E13" s="114">
        <v>231</v>
      </c>
      <c r="F13" s="114">
        <v>42</v>
      </c>
      <c r="G13" s="114">
        <v>57</v>
      </c>
      <c r="H13" s="140">
        <v>66</v>
      </c>
      <c r="I13" s="115">
        <v>206</v>
      </c>
      <c r="J13" s="116" t="s">
        <v>514</v>
      </c>
    </row>
    <row r="14" spans="1:15" s="287" customFormat="1" ht="24.95" customHeight="1" x14ac:dyDescent="0.2">
      <c r="A14" s="193" t="s">
        <v>215</v>
      </c>
      <c r="B14" s="199" t="s">
        <v>137</v>
      </c>
      <c r="C14" s="113">
        <v>15.400036449790413</v>
      </c>
      <c r="D14" s="115">
        <v>845</v>
      </c>
      <c r="E14" s="114">
        <v>723</v>
      </c>
      <c r="F14" s="114">
        <v>846</v>
      </c>
      <c r="G14" s="114">
        <v>923</v>
      </c>
      <c r="H14" s="140">
        <v>1052</v>
      </c>
      <c r="I14" s="115">
        <v>-207</v>
      </c>
      <c r="J14" s="116">
        <v>-19.676806083650192</v>
      </c>
      <c r="K14" s="110"/>
      <c r="L14" s="110"/>
      <c r="M14" s="110"/>
      <c r="N14" s="110"/>
      <c r="O14" s="110"/>
    </row>
    <row r="15" spans="1:15" s="110" customFormat="1" ht="24.95" customHeight="1" x14ac:dyDescent="0.2">
      <c r="A15" s="193" t="s">
        <v>216</v>
      </c>
      <c r="B15" s="199" t="s">
        <v>217</v>
      </c>
      <c r="C15" s="113">
        <v>1.9682886823400765</v>
      </c>
      <c r="D15" s="115">
        <v>108</v>
      </c>
      <c r="E15" s="114">
        <v>141</v>
      </c>
      <c r="F15" s="114">
        <v>142</v>
      </c>
      <c r="G15" s="114">
        <v>116</v>
      </c>
      <c r="H15" s="140">
        <v>141</v>
      </c>
      <c r="I15" s="115">
        <v>-33</v>
      </c>
      <c r="J15" s="116">
        <v>-23.404255319148938</v>
      </c>
    </row>
    <row r="16" spans="1:15" s="287" customFormat="1" ht="24.95" customHeight="1" x14ac:dyDescent="0.2">
      <c r="A16" s="193" t="s">
        <v>218</v>
      </c>
      <c r="B16" s="199" t="s">
        <v>141</v>
      </c>
      <c r="C16" s="113">
        <v>11.991981046108984</v>
      </c>
      <c r="D16" s="115">
        <v>658</v>
      </c>
      <c r="E16" s="114">
        <v>514</v>
      </c>
      <c r="F16" s="114">
        <v>646</v>
      </c>
      <c r="G16" s="114">
        <v>755</v>
      </c>
      <c r="H16" s="140">
        <v>787</v>
      </c>
      <c r="I16" s="115">
        <v>-129</v>
      </c>
      <c r="J16" s="116">
        <v>-16.391359593392629</v>
      </c>
      <c r="K16" s="110"/>
      <c r="L16" s="110"/>
      <c r="M16" s="110"/>
      <c r="N16" s="110"/>
      <c r="O16" s="110"/>
    </row>
    <row r="17" spans="1:15" s="110" customFormat="1" ht="24.95" customHeight="1" x14ac:dyDescent="0.2">
      <c r="A17" s="193" t="s">
        <v>142</v>
      </c>
      <c r="B17" s="199" t="s">
        <v>220</v>
      </c>
      <c r="C17" s="113">
        <v>1.4397667213413523</v>
      </c>
      <c r="D17" s="115">
        <v>79</v>
      </c>
      <c r="E17" s="114">
        <v>68</v>
      </c>
      <c r="F17" s="114">
        <v>58</v>
      </c>
      <c r="G17" s="114">
        <v>52</v>
      </c>
      <c r="H17" s="140">
        <v>124</v>
      </c>
      <c r="I17" s="115">
        <v>-45</v>
      </c>
      <c r="J17" s="116">
        <v>-36.29032258064516</v>
      </c>
    </row>
    <row r="18" spans="1:15" s="287" customFormat="1" ht="24.95" customHeight="1" x14ac:dyDescent="0.2">
      <c r="A18" s="201" t="s">
        <v>144</v>
      </c>
      <c r="B18" s="202" t="s">
        <v>145</v>
      </c>
      <c r="C18" s="113">
        <v>5.485693457262621</v>
      </c>
      <c r="D18" s="115">
        <v>301</v>
      </c>
      <c r="E18" s="114">
        <v>277</v>
      </c>
      <c r="F18" s="114">
        <v>311</v>
      </c>
      <c r="G18" s="114">
        <v>245</v>
      </c>
      <c r="H18" s="140">
        <v>325</v>
      </c>
      <c r="I18" s="115">
        <v>-24</v>
      </c>
      <c r="J18" s="116">
        <v>-7.384615384615385</v>
      </c>
      <c r="K18" s="110"/>
      <c r="L18" s="110"/>
      <c r="M18" s="110"/>
      <c r="N18" s="110"/>
      <c r="O18" s="110"/>
    </row>
    <row r="19" spans="1:15" s="110" customFormat="1" ht="24.95" customHeight="1" x14ac:dyDescent="0.2">
      <c r="A19" s="193" t="s">
        <v>146</v>
      </c>
      <c r="B19" s="199" t="s">
        <v>147</v>
      </c>
      <c r="C19" s="113">
        <v>14.397667213413524</v>
      </c>
      <c r="D19" s="115">
        <v>790</v>
      </c>
      <c r="E19" s="114">
        <v>670</v>
      </c>
      <c r="F19" s="114">
        <v>620</v>
      </c>
      <c r="G19" s="114">
        <v>561</v>
      </c>
      <c r="H19" s="140">
        <v>734</v>
      </c>
      <c r="I19" s="115">
        <v>56</v>
      </c>
      <c r="J19" s="116">
        <v>7.6294277929155312</v>
      </c>
    </row>
    <row r="20" spans="1:15" s="287" customFormat="1" ht="24.95" customHeight="1" x14ac:dyDescent="0.2">
      <c r="A20" s="193" t="s">
        <v>148</v>
      </c>
      <c r="B20" s="199" t="s">
        <v>149</v>
      </c>
      <c r="C20" s="113">
        <v>13.632221614725715</v>
      </c>
      <c r="D20" s="115">
        <v>748</v>
      </c>
      <c r="E20" s="114">
        <v>531</v>
      </c>
      <c r="F20" s="114">
        <v>575</v>
      </c>
      <c r="G20" s="114">
        <v>636</v>
      </c>
      <c r="H20" s="140">
        <v>699</v>
      </c>
      <c r="I20" s="115">
        <v>49</v>
      </c>
      <c r="J20" s="116">
        <v>7.0100143061516453</v>
      </c>
      <c r="K20" s="110"/>
      <c r="L20" s="110"/>
      <c r="M20" s="110"/>
      <c r="N20" s="110"/>
      <c r="O20" s="110"/>
    </row>
    <row r="21" spans="1:15" s="110" customFormat="1" ht="24.95" customHeight="1" x14ac:dyDescent="0.2">
      <c r="A21" s="201" t="s">
        <v>150</v>
      </c>
      <c r="B21" s="202" t="s">
        <v>151</v>
      </c>
      <c r="C21" s="113">
        <v>4.0823765263349738</v>
      </c>
      <c r="D21" s="115">
        <v>224</v>
      </c>
      <c r="E21" s="114">
        <v>242</v>
      </c>
      <c r="F21" s="114">
        <v>207</v>
      </c>
      <c r="G21" s="114">
        <v>193</v>
      </c>
      <c r="H21" s="140">
        <v>206</v>
      </c>
      <c r="I21" s="115">
        <v>18</v>
      </c>
      <c r="J21" s="116">
        <v>8.7378640776699026</v>
      </c>
    </row>
    <row r="22" spans="1:15" s="110" customFormat="1" ht="24.95" customHeight="1" x14ac:dyDescent="0.2">
      <c r="A22" s="201" t="s">
        <v>152</v>
      </c>
      <c r="B22" s="199" t="s">
        <v>153</v>
      </c>
      <c r="C22" s="113">
        <v>0.47384727537816657</v>
      </c>
      <c r="D22" s="115">
        <v>26</v>
      </c>
      <c r="E22" s="114">
        <v>20</v>
      </c>
      <c r="F22" s="114">
        <v>26</v>
      </c>
      <c r="G22" s="114">
        <v>27</v>
      </c>
      <c r="H22" s="140">
        <v>26</v>
      </c>
      <c r="I22" s="115">
        <v>0</v>
      </c>
      <c r="J22" s="116">
        <v>0</v>
      </c>
    </row>
    <row r="23" spans="1:15" s="110" customFormat="1" ht="24.95" customHeight="1" x14ac:dyDescent="0.2">
      <c r="A23" s="193" t="s">
        <v>154</v>
      </c>
      <c r="B23" s="199" t="s">
        <v>155</v>
      </c>
      <c r="C23" s="113">
        <v>0.85657007472207036</v>
      </c>
      <c r="D23" s="115">
        <v>47</v>
      </c>
      <c r="E23" s="114">
        <v>22</v>
      </c>
      <c r="F23" s="114">
        <v>31</v>
      </c>
      <c r="G23" s="114">
        <v>31</v>
      </c>
      <c r="H23" s="140">
        <v>72</v>
      </c>
      <c r="I23" s="115">
        <v>-25</v>
      </c>
      <c r="J23" s="116">
        <v>-34.722222222222221</v>
      </c>
    </row>
    <row r="24" spans="1:15" s="110" customFormat="1" ht="24.95" customHeight="1" x14ac:dyDescent="0.2">
      <c r="A24" s="193" t="s">
        <v>156</v>
      </c>
      <c r="B24" s="199" t="s">
        <v>221</v>
      </c>
      <c r="C24" s="113">
        <v>2.7884089666484417</v>
      </c>
      <c r="D24" s="115">
        <v>153</v>
      </c>
      <c r="E24" s="114">
        <v>152</v>
      </c>
      <c r="F24" s="114">
        <v>175</v>
      </c>
      <c r="G24" s="114">
        <v>186</v>
      </c>
      <c r="H24" s="140">
        <v>184</v>
      </c>
      <c r="I24" s="115">
        <v>-31</v>
      </c>
      <c r="J24" s="116">
        <v>-16.847826086956523</v>
      </c>
    </row>
    <row r="25" spans="1:15" s="110" customFormat="1" ht="24.95" customHeight="1" x14ac:dyDescent="0.2">
      <c r="A25" s="193" t="s">
        <v>222</v>
      </c>
      <c r="B25" s="204" t="s">
        <v>159</v>
      </c>
      <c r="C25" s="113">
        <v>6.7249863313285951</v>
      </c>
      <c r="D25" s="115">
        <v>369</v>
      </c>
      <c r="E25" s="114">
        <v>349</v>
      </c>
      <c r="F25" s="114">
        <v>318</v>
      </c>
      <c r="G25" s="114">
        <v>294</v>
      </c>
      <c r="H25" s="140">
        <v>345</v>
      </c>
      <c r="I25" s="115">
        <v>24</v>
      </c>
      <c r="J25" s="116">
        <v>6.9565217391304346</v>
      </c>
    </row>
    <row r="26" spans="1:15" s="110" customFormat="1" ht="24.95" customHeight="1" x14ac:dyDescent="0.2">
      <c r="A26" s="201">
        <v>782.78300000000002</v>
      </c>
      <c r="B26" s="203" t="s">
        <v>160</v>
      </c>
      <c r="C26" s="113">
        <v>4.9571714962638964</v>
      </c>
      <c r="D26" s="115">
        <v>272</v>
      </c>
      <c r="E26" s="114">
        <v>231</v>
      </c>
      <c r="F26" s="114">
        <v>302</v>
      </c>
      <c r="G26" s="114">
        <v>195</v>
      </c>
      <c r="H26" s="140">
        <v>164</v>
      </c>
      <c r="I26" s="115">
        <v>108</v>
      </c>
      <c r="J26" s="116">
        <v>65.853658536585371</v>
      </c>
    </row>
    <row r="27" spans="1:15" s="110" customFormat="1" ht="24.95" customHeight="1" x14ac:dyDescent="0.2">
      <c r="A27" s="193" t="s">
        <v>161</v>
      </c>
      <c r="B27" s="199" t="s">
        <v>162</v>
      </c>
      <c r="C27" s="113">
        <v>2.8613085474758519</v>
      </c>
      <c r="D27" s="115">
        <v>157</v>
      </c>
      <c r="E27" s="114">
        <v>114</v>
      </c>
      <c r="F27" s="114">
        <v>162</v>
      </c>
      <c r="G27" s="114">
        <v>111</v>
      </c>
      <c r="H27" s="140">
        <v>115</v>
      </c>
      <c r="I27" s="115">
        <v>42</v>
      </c>
      <c r="J27" s="116">
        <v>36.521739130434781</v>
      </c>
    </row>
    <row r="28" spans="1:15" s="110" customFormat="1" ht="24.95" customHeight="1" x14ac:dyDescent="0.2">
      <c r="A28" s="193" t="s">
        <v>163</v>
      </c>
      <c r="B28" s="199" t="s">
        <v>164</v>
      </c>
      <c r="C28" s="113">
        <v>2.0411882631674869</v>
      </c>
      <c r="D28" s="115">
        <v>112</v>
      </c>
      <c r="E28" s="114">
        <v>73</v>
      </c>
      <c r="F28" s="114">
        <v>145</v>
      </c>
      <c r="G28" s="114">
        <v>150</v>
      </c>
      <c r="H28" s="140">
        <v>122</v>
      </c>
      <c r="I28" s="115">
        <v>-10</v>
      </c>
      <c r="J28" s="116">
        <v>-8.1967213114754092</v>
      </c>
    </row>
    <row r="29" spans="1:15" s="110" customFormat="1" ht="24.95" customHeight="1" x14ac:dyDescent="0.2">
      <c r="A29" s="193">
        <v>86</v>
      </c>
      <c r="B29" s="199" t="s">
        <v>165</v>
      </c>
      <c r="C29" s="113">
        <v>4.9389466010570438</v>
      </c>
      <c r="D29" s="115">
        <v>271</v>
      </c>
      <c r="E29" s="114">
        <v>241</v>
      </c>
      <c r="F29" s="114">
        <v>249</v>
      </c>
      <c r="G29" s="114">
        <v>216</v>
      </c>
      <c r="H29" s="140">
        <v>205</v>
      </c>
      <c r="I29" s="115">
        <v>66</v>
      </c>
      <c r="J29" s="116">
        <v>32.195121951219512</v>
      </c>
    </row>
    <row r="30" spans="1:15" s="110" customFormat="1" ht="24.95" customHeight="1" x14ac:dyDescent="0.2">
      <c r="A30" s="193">
        <v>87.88</v>
      </c>
      <c r="B30" s="204" t="s">
        <v>166</v>
      </c>
      <c r="C30" s="113">
        <v>12.192454893384364</v>
      </c>
      <c r="D30" s="115">
        <v>669</v>
      </c>
      <c r="E30" s="114">
        <v>639</v>
      </c>
      <c r="F30" s="114">
        <v>514</v>
      </c>
      <c r="G30" s="114">
        <v>487</v>
      </c>
      <c r="H30" s="140">
        <v>444</v>
      </c>
      <c r="I30" s="115">
        <v>225</v>
      </c>
      <c r="J30" s="116">
        <v>50.675675675675677</v>
      </c>
    </row>
    <row r="31" spans="1:15" s="110" customFormat="1" ht="24.95" customHeight="1" x14ac:dyDescent="0.2">
      <c r="A31" s="193" t="s">
        <v>167</v>
      </c>
      <c r="B31" s="199" t="s">
        <v>168</v>
      </c>
      <c r="C31" s="113">
        <v>3.3898305084745761</v>
      </c>
      <c r="D31" s="115">
        <v>186</v>
      </c>
      <c r="E31" s="114">
        <v>120</v>
      </c>
      <c r="F31" s="114">
        <v>152</v>
      </c>
      <c r="G31" s="114">
        <v>142</v>
      </c>
      <c r="H31" s="140">
        <v>172</v>
      </c>
      <c r="I31" s="115">
        <v>14</v>
      </c>
      <c r="J31" s="116">
        <v>8.1395348837209305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0.82012028430836525</v>
      </c>
      <c r="D34" s="115">
        <v>45</v>
      </c>
      <c r="E34" s="114">
        <v>62</v>
      </c>
      <c r="F34" s="114">
        <v>106</v>
      </c>
      <c r="G34" s="114">
        <v>82</v>
      </c>
      <c r="H34" s="140">
        <v>54</v>
      </c>
      <c r="I34" s="115">
        <v>-9</v>
      </c>
      <c r="J34" s="116">
        <v>-16.666666666666668</v>
      </c>
    </row>
    <row r="35" spans="1:10" s="110" customFormat="1" ht="24.95" customHeight="1" x14ac:dyDescent="0.2">
      <c r="A35" s="292" t="s">
        <v>171</v>
      </c>
      <c r="B35" s="293" t="s">
        <v>172</v>
      </c>
      <c r="C35" s="113">
        <v>25.84290140331693</v>
      </c>
      <c r="D35" s="115">
        <v>1418</v>
      </c>
      <c r="E35" s="114">
        <v>1231</v>
      </c>
      <c r="F35" s="114">
        <v>1199</v>
      </c>
      <c r="G35" s="114">
        <v>1225</v>
      </c>
      <c r="H35" s="140">
        <v>1443</v>
      </c>
      <c r="I35" s="115">
        <v>-25</v>
      </c>
      <c r="J35" s="116">
        <v>-1.7325017325017324</v>
      </c>
    </row>
    <row r="36" spans="1:10" s="110" customFormat="1" ht="24.95" customHeight="1" x14ac:dyDescent="0.2">
      <c r="A36" s="294" t="s">
        <v>173</v>
      </c>
      <c r="B36" s="295" t="s">
        <v>174</v>
      </c>
      <c r="C36" s="125">
        <v>73.336978312374697</v>
      </c>
      <c r="D36" s="143">
        <v>4024</v>
      </c>
      <c r="E36" s="144">
        <v>3404</v>
      </c>
      <c r="F36" s="144">
        <v>3476</v>
      </c>
      <c r="G36" s="144">
        <v>3229</v>
      </c>
      <c r="H36" s="145">
        <v>3488</v>
      </c>
      <c r="I36" s="143">
        <v>536</v>
      </c>
      <c r="J36" s="146">
        <v>15.36697247706422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5487</v>
      </c>
      <c r="F11" s="264">
        <v>4697</v>
      </c>
      <c r="G11" s="264">
        <v>4781</v>
      </c>
      <c r="H11" s="264">
        <v>4536</v>
      </c>
      <c r="I11" s="265">
        <v>4985</v>
      </c>
      <c r="J11" s="263">
        <v>502</v>
      </c>
      <c r="K11" s="266">
        <v>10.070210631895687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26.735921268452707</v>
      </c>
      <c r="E13" s="115">
        <v>1467</v>
      </c>
      <c r="F13" s="114">
        <v>1574</v>
      </c>
      <c r="G13" s="114">
        <v>1555</v>
      </c>
      <c r="H13" s="114">
        <v>1150</v>
      </c>
      <c r="I13" s="140">
        <v>1128</v>
      </c>
      <c r="J13" s="115">
        <v>339</v>
      </c>
      <c r="K13" s="116">
        <v>30.053191489361701</v>
      </c>
    </row>
    <row r="14" spans="1:17" ht="15.95" customHeight="1" x14ac:dyDescent="0.2">
      <c r="A14" s="306" t="s">
        <v>230</v>
      </c>
      <c r="B14" s="307"/>
      <c r="C14" s="308"/>
      <c r="D14" s="113">
        <v>62.456715873883724</v>
      </c>
      <c r="E14" s="115">
        <v>3427</v>
      </c>
      <c r="F14" s="114">
        <v>2704</v>
      </c>
      <c r="G14" s="114">
        <v>2757</v>
      </c>
      <c r="H14" s="114">
        <v>2853</v>
      </c>
      <c r="I14" s="140">
        <v>3254</v>
      </c>
      <c r="J14" s="115">
        <v>173</v>
      </c>
      <c r="K14" s="116">
        <v>5.3165334972341736</v>
      </c>
    </row>
    <row r="15" spans="1:17" ht="15.95" customHeight="1" x14ac:dyDescent="0.2">
      <c r="A15" s="306" t="s">
        <v>231</v>
      </c>
      <c r="B15" s="307"/>
      <c r="C15" s="308"/>
      <c r="D15" s="113">
        <v>5.5950428285037361</v>
      </c>
      <c r="E15" s="115">
        <v>307</v>
      </c>
      <c r="F15" s="114">
        <v>236</v>
      </c>
      <c r="G15" s="114">
        <v>226</v>
      </c>
      <c r="H15" s="114">
        <v>255</v>
      </c>
      <c r="I15" s="140">
        <v>315</v>
      </c>
      <c r="J15" s="115">
        <v>-8</v>
      </c>
      <c r="K15" s="116">
        <v>-2.5396825396825395</v>
      </c>
    </row>
    <row r="16" spans="1:17" ht="15.95" customHeight="1" x14ac:dyDescent="0.2">
      <c r="A16" s="306" t="s">
        <v>232</v>
      </c>
      <c r="B16" s="307"/>
      <c r="C16" s="308"/>
      <c r="D16" s="113">
        <v>5.2123200291598319</v>
      </c>
      <c r="E16" s="115">
        <v>286</v>
      </c>
      <c r="F16" s="114">
        <v>183</v>
      </c>
      <c r="G16" s="114">
        <v>243</v>
      </c>
      <c r="H16" s="114">
        <v>278</v>
      </c>
      <c r="I16" s="140">
        <v>288</v>
      </c>
      <c r="J16" s="115">
        <v>-2</v>
      </c>
      <c r="K16" s="116">
        <v>-0.69444444444444442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0.67432112265354471</v>
      </c>
      <c r="E18" s="115">
        <v>37</v>
      </c>
      <c r="F18" s="114">
        <v>112</v>
      </c>
      <c r="G18" s="114">
        <v>122</v>
      </c>
      <c r="H18" s="114">
        <v>85</v>
      </c>
      <c r="I18" s="140">
        <v>39</v>
      </c>
      <c r="J18" s="115">
        <v>-2</v>
      </c>
      <c r="K18" s="116">
        <v>-5.1282051282051286</v>
      </c>
    </row>
    <row r="19" spans="1:11" ht="14.1" customHeight="1" x14ac:dyDescent="0.2">
      <c r="A19" s="306" t="s">
        <v>235</v>
      </c>
      <c r="B19" s="307" t="s">
        <v>236</v>
      </c>
      <c r="C19" s="308"/>
      <c r="D19" s="113">
        <v>0.4191725897576089</v>
      </c>
      <c r="E19" s="115">
        <v>23</v>
      </c>
      <c r="F19" s="114">
        <v>101</v>
      </c>
      <c r="G19" s="114">
        <v>103</v>
      </c>
      <c r="H19" s="114">
        <v>68</v>
      </c>
      <c r="I19" s="140">
        <v>25</v>
      </c>
      <c r="J19" s="115">
        <v>-2</v>
      </c>
      <c r="K19" s="116">
        <v>-8</v>
      </c>
    </row>
    <row r="20" spans="1:11" ht="14.1" customHeight="1" x14ac:dyDescent="0.2">
      <c r="A20" s="306">
        <v>12</v>
      </c>
      <c r="B20" s="307" t="s">
        <v>237</v>
      </c>
      <c r="C20" s="308"/>
      <c r="D20" s="113">
        <v>1.2939675596865319</v>
      </c>
      <c r="E20" s="115">
        <v>71</v>
      </c>
      <c r="F20" s="114">
        <v>86</v>
      </c>
      <c r="G20" s="114">
        <v>59</v>
      </c>
      <c r="H20" s="114">
        <v>46</v>
      </c>
      <c r="I20" s="140">
        <v>77</v>
      </c>
      <c r="J20" s="115">
        <v>-6</v>
      </c>
      <c r="K20" s="116">
        <v>-7.7922077922077921</v>
      </c>
    </row>
    <row r="21" spans="1:11" ht="14.1" customHeight="1" x14ac:dyDescent="0.2">
      <c r="A21" s="306">
        <v>21</v>
      </c>
      <c r="B21" s="307" t="s">
        <v>238</v>
      </c>
      <c r="C21" s="308"/>
      <c r="D21" s="113">
        <v>0.6014215418261345</v>
      </c>
      <c r="E21" s="115">
        <v>33</v>
      </c>
      <c r="F21" s="114">
        <v>34</v>
      </c>
      <c r="G21" s="114">
        <v>29</v>
      </c>
      <c r="H21" s="114">
        <v>4</v>
      </c>
      <c r="I21" s="140">
        <v>29</v>
      </c>
      <c r="J21" s="115">
        <v>4</v>
      </c>
      <c r="K21" s="116">
        <v>13.793103448275861</v>
      </c>
    </row>
    <row r="22" spans="1:11" ht="14.1" customHeight="1" x14ac:dyDescent="0.2">
      <c r="A22" s="306">
        <v>22</v>
      </c>
      <c r="B22" s="307" t="s">
        <v>239</v>
      </c>
      <c r="C22" s="308"/>
      <c r="D22" s="113">
        <v>3.0982321851649353</v>
      </c>
      <c r="E22" s="115">
        <v>170</v>
      </c>
      <c r="F22" s="114">
        <v>106</v>
      </c>
      <c r="G22" s="114">
        <v>105</v>
      </c>
      <c r="H22" s="114">
        <v>133</v>
      </c>
      <c r="I22" s="140">
        <v>95</v>
      </c>
      <c r="J22" s="115">
        <v>75</v>
      </c>
      <c r="K22" s="116">
        <v>78.94736842105263</v>
      </c>
    </row>
    <row r="23" spans="1:11" ht="14.1" customHeight="1" x14ac:dyDescent="0.2">
      <c r="A23" s="306">
        <v>23</v>
      </c>
      <c r="B23" s="307" t="s">
        <v>240</v>
      </c>
      <c r="C23" s="308"/>
      <c r="D23" s="113">
        <v>0.18224895206852559</v>
      </c>
      <c r="E23" s="115">
        <v>10</v>
      </c>
      <c r="F23" s="114">
        <v>14</v>
      </c>
      <c r="G23" s="114">
        <v>15</v>
      </c>
      <c r="H23" s="114">
        <v>13</v>
      </c>
      <c r="I23" s="140">
        <v>15</v>
      </c>
      <c r="J23" s="115">
        <v>-5</v>
      </c>
      <c r="K23" s="116">
        <v>-33.333333333333336</v>
      </c>
    </row>
    <row r="24" spans="1:11" ht="14.1" customHeight="1" x14ac:dyDescent="0.2">
      <c r="A24" s="306">
        <v>24</v>
      </c>
      <c r="B24" s="307" t="s">
        <v>241</v>
      </c>
      <c r="C24" s="308"/>
      <c r="D24" s="113">
        <v>4.8295972298159286</v>
      </c>
      <c r="E24" s="115">
        <v>265</v>
      </c>
      <c r="F24" s="114">
        <v>160</v>
      </c>
      <c r="G24" s="114">
        <v>248</v>
      </c>
      <c r="H24" s="114">
        <v>165</v>
      </c>
      <c r="I24" s="140">
        <v>264</v>
      </c>
      <c r="J24" s="115">
        <v>1</v>
      </c>
      <c r="K24" s="116">
        <v>0.37878787878787878</v>
      </c>
    </row>
    <row r="25" spans="1:11" ht="14.1" customHeight="1" x14ac:dyDescent="0.2">
      <c r="A25" s="306">
        <v>25</v>
      </c>
      <c r="B25" s="307" t="s">
        <v>242</v>
      </c>
      <c r="C25" s="308"/>
      <c r="D25" s="113">
        <v>6.2146892655367232</v>
      </c>
      <c r="E25" s="115">
        <v>341</v>
      </c>
      <c r="F25" s="114">
        <v>321</v>
      </c>
      <c r="G25" s="114">
        <v>325</v>
      </c>
      <c r="H25" s="114">
        <v>350</v>
      </c>
      <c r="I25" s="140">
        <v>398</v>
      </c>
      <c r="J25" s="115">
        <v>-57</v>
      </c>
      <c r="K25" s="116">
        <v>-14.321608040201005</v>
      </c>
    </row>
    <row r="26" spans="1:11" ht="14.1" customHeight="1" x14ac:dyDescent="0.2">
      <c r="A26" s="306">
        <v>26</v>
      </c>
      <c r="B26" s="307" t="s">
        <v>243</v>
      </c>
      <c r="C26" s="308"/>
      <c r="D26" s="113">
        <v>2.6426098049936213</v>
      </c>
      <c r="E26" s="115">
        <v>145</v>
      </c>
      <c r="F26" s="114">
        <v>93</v>
      </c>
      <c r="G26" s="114">
        <v>122</v>
      </c>
      <c r="H26" s="114">
        <v>152</v>
      </c>
      <c r="I26" s="140">
        <v>142</v>
      </c>
      <c r="J26" s="115">
        <v>3</v>
      </c>
      <c r="K26" s="116">
        <v>2.112676056338028</v>
      </c>
    </row>
    <row r="27" spans="1:11" ht="14.1" customHeight="1" x14ac:dyDescent="0.2">
      <c r="A27" s="306">
        <v>27</v>
      </c>
      <c r="B27" s="307" t="s">
        <v>244</v>
      </c>
      <c r="C27" s="308"/>
      <c r="D27" s="113">
        <v>1.2939675596865319</v>
      </c>
      <c r="E27" s="115">
        <v>71</v>
      </c>
      <c r="F27" s="114">
        <v>66</v>
      </c>
      <c r="G27" s="114">
        <v>51</v>
      </c>
      <c r="H27" s="114">
        <v>73</v>
      </c>
      <c r="I27" s="140">
        <v>81</v>
      </c>
      <c r="J27" s="115">
        <v>-10</v>
      </c>
      <c r="K27" s="116">
        <v>-12.345679012345679</v>
      </c>
    </row>
    <row r="28" spans="1:11" ht="14.1" customHeight="1" x14ac:dyDescent="0.2">
      <c r="A28" s="306">
        <v>28</v>
      </c>
      <c r="B28" s="307" t="s">
        <v>245</v>
      </c>
      <c r="C28" s="308"/>
      <c r="D28" s="113">
        <v>0.32804811372334608</v>
      </c>
      <c r="E28" s="115">
        <v>18</v>
      </c>
      <c r="F28" s="114">
        <v>11</v>
      </c>
      <c r="G28" s="114">
        <v>9</v>
      </c>
      <c r="H28" s="114">
        <v>7</v>
      </c>
      <c r="I28" s="140">
        <v>9</v>
      </c>
      <c r="J28" s="115">
        <v>9</v>
      </c>
      <c r="K28" s="116">
        <v>100</v>
      </c>
    </row>
    <row r="29" spans="1:11" ht="14.1" customHeight="1" x14ac:dyDescent="0.2">
      <c r="A29" s="306">
        <v>29</v>
      </c>
      <c r="B29" s="307" t="s">
        <v>246</v>
      </c>
      <c r="C29" s="308"/>
      <c r="D29" s="113">
        <v>3.0617823947512304</v>
      </c>
      <c r="E29" s="115">
        <v>168</v>
      </c>
      <c r="F29" s="114">
        <v>140</v>
      </c>
      <c r="G29" s="114">
        <v>162</v>
      </c>
      <c r="H29" s="114">
        <v>153</v>
      </c>
      <c r="I29" s="140">
        <v>164</v>
      </c>
      <c r="J29" s="115">
        <v>4</v>
      </c>
      <c r="K29" s="116">
        <v>2.4390243902439024</v>
      </c>
    </row>
    <row r="30" spans="1:11" ht="14.1" customHeight="1" x14ac:dyDescent="0.2">
      <c r="A30" s="306" t="s">
        <v>247</v>
      </c>
      <c r="B30" s="307" t="s">
        <v>248</v>
      </c>
      <c r="C30" s="308"/>
      <c r="D30" s="113">
        <v>0.61964643703298705</v>
      </c>
      <c r="E30" s="115">
        <v>34</v>
      </c>
      <c r="F30" s="114">
        <v>26</v>
      </c>
      <c r="G30" s="114" t="s">
        <v>513</v>
      </c>
      <c r="H30" s="114" t="s">
        <v>513</v>
      </c>
      <c r="I30" s="140" t="s">
        <v>513</v>
      </c>
      <c r="J30" s="115" t="s">
        <v>513</v>
      </c>
      <c r="K30" s="116" t="s">
        <v>513</v>
      </c>
    </row>
    <row r="31" spans="1:11" ht="14.1" customHeight="1" x14ac:dyDescent="0.2">
      <c r="A31" s="306" t="s">
        <v>249</v>
      </c>
      <c r="B31" s="307" t="s">
        <v>250</v>
      </c>
      <c r="C31" s="308"/>
      <c r="D31" s="113">
        <v>2.4421359577182433</v>
      </c>
      <c r="E31" s="115">
        <v>134</v>
      </c>
      <c r="F31" s="114">
        <v>114</v>
      </c>
      <c r="G31" s="114">
        <v>128</v>
      </c>
      <c r="H31" s="114">
        <v>117</v>
      </c>
      <c r="I31" s="140">
        <v>122</v>
      </c>
      <c r="J31" s="115">
        <v>12</v>
      </c>
      <c r="K31" s="116">
        <v>9.8360655737704921</v>
      </c>
    </row>
    <row r="32" spans="1:11" ht="14.1" customHeight="1" x14ac:dyDescent="0.2">
      <c r="A32" s="306">
        <v>31</v>
      </c>
      <c r="B32" s="307" t="s">
        <v>251</v>
      </c>
      <c r="C32" s="308"/>
      <c r="D32" s="113">
        <v>0.30982321851649353</v>
      </c>
      <c r="E32" s="115">
        <v>17</v>
      </c>
      <c r="F32" s="114">
        <v>14</v>
      </c>
      <c r="G32" s="114">
        <v>11</v>
      </c>
      <c r="H32" s="114">
        <v>17</v>
      </c>
      <c r="I32" s="140">
        <v>24</v>
      </c>
      <c r="J32" s="115">
        <v>-7</v>
      </c>
      <c r="K32" s="116">
        <v>-29.166666666666668</v>
      </c>
    </row>
    <row r="33" spans="1:11" ht="14.1" customHeight="1" x14ac:dyDescent="0.2">
      <c r="A33" s="306">
        <v>32</v>
      </c>
      <c r="B33" s="307" t="s">
        <v>252</v>
      </c>
      <c r="C33" s="308"/>
      <c r="D33" s="113">
        <v>2.6243849097867686</v>
      </c>
      <c r="E33" s="115">
        <v>144</v>
      </c>
      <c r="F33" s="114">
        <v>163</v>
      </c>
      <c r="G33" s="114">
        <v>142</v>
      </c>
      <c r="H33" s="114">
        <v>112</v>
      </c>
      <c r="I33" s="140">
        <v>111</v>
      </c>
      <c r="J33" s="115">
        <v>33</v>
      </c>
      <c r="K33" s="116">
        <v>29.72972972972973</v>
      </c>
    </row>
    <row r="34" spans="1:11" ht="14.1" customHeight="1" x14ac:dyDescent="0.2">
      <c r="A34" s="306">
        <v>33</v>
      </c>
      <c r="B34" s="307" t="s">
        <v>253</v>
      </c>
      <c r="C34" s="308"/>
      <c r="D34" s="113">
        <v>1.5126663021687625</v>
      </c>
      <c r="E34" s="115">
        <v>83</v>
      </c>
      <c r="F34" s="114">
        <v>87</v>
      </c>
      <c r="G34" s="114">
        <v>105</v>
      </c>
      <c r="H34" s="114">
        <v>67</v>
      </c>
      <c r="I34" s="140">
        <v>96</v>
      </c>
      <c r="J34" s="115">
        <v>-13</v>
      </c>
      <c r="K34" s="116">
        <v>-13.541666666666666</v>
      </c>
    </row>
    <row r="35" spans="1:11" ht="14.1" customHeight="1" x14ac:dyDescent="0.2">
      <c r="A35" s="306">
        <v>34</v>
      </c>
      <c r="B35" s="307" t="s">
        <v>254</v>
      </c>
      <c r="C35" s="308"/>
      <c r="D35" s="113">
        <v>4.1006014215418265</v>
      </c>
      <c r="E35" s="115">
        <v>225</v>
      </c>
      <c r="F35" s="114">
        <v>181</v>
      </c>
      <c r="G35" s="114">
        <v>110</v>
      </c>
      <c r="H35" s="114">
        <v>101</v>
      </c>
      <c r="I35" s="140">
        <v>163</v>
      </c>
      <c r="J35" s="115">
        <v>62</v>
      </c>
      <c r="K35" s="116">
        <v>38.036809815950917</v>
      </c>
    </row>
    <row r="36" spans="1:11" ht="14.1" customHeight="1" x14ac:dyDescent="0.2">
      <c r="A36" s="306">
        <v>41</v>
      </c>
      <c r="B36" s="307" t="s">
        <v>255</v>
      </c>
      <c r="C36" s="308"/>
      <c r="D36" s="113">
        <v>0.27337342810278842</v>
      </c>
      <c r="E36" s="115">
        <v>15</v>
      </c>
      <c r="F36" s="114">
        <v>18</v>
      </c>
      <c r="G36" s="114">
        <v>10</v>
      </c>
      <c r="H36" s="114">
        <v>11</v>
      </c>
      <c r="I36" s="140">
        <v>13</v>
      </c>
      <c r="J36" s="115">
        <v>2</v>
      </c>
      <c r="K36" s="116">
        <v>15.384615384615385</v>
      </c>
    </row>
    <row r="37" spans="1:11" ht="14.1" customHeight="1" x14ac:dyDescent="0.2">
      <c r="A37" s="306">
        <v>42</v>
      </c>
      <c r="B37" s="307" t="s">
        <v>256</v>
      </c>
      <c r="C37" s="308"/>
      <c r="D37" s="113">
        <v>0.14579916165482049</v>
      </c>
      <c r="E37" s="115">
        <v>8</v>
      </c>
      <c r="F37" s="114">
        <v>5</v>
      </c>
      <c r="G37" s="114">
        <v>9</v>
      </c>
      <c r="H37" s="114">
        <v>11</v>
      </c>
      <c r="I37" s="140">
        <v>11</v>
      </c>
      <c r="J37" s="115">
        <v>-3</v>
      </c>
      <c r="K37" s="116">
        <v>-27.272727272727273</v>
      </c>
    </row>
    <row r="38" spans="1:11" ht="14.1" customHeight="1" x14ac:dyDescent="0.2">
      <c r="A38" s="306">
        <v>43</v>
      </c>
      <c r="B38" s="307" t="s">
        <v>257</v>
      </c>
      <c r="C38" s="308"/>
      <c r="D38" s="113">
        <v>0.3827227993439038</v>
      </c>
      <c r="E38" s="115">
        <v>21</v>
      </c>
      <c r="F38" s="114">
        <v>13</v>
      </c>
      <c r="G38" s="114">
        <v>16</v>
      </c>
      <c r="H38" s="114">
        <v>21</v>
      </c>
      <c r="I38" s="140">
        <v>37</v>
      </c>
      <c r="J38" s="115">
        <v>-16</v>
      </c>
      <c r="K38" s="116">
        <v>-43.243243243243242</v>
      </c>
    </row>
    <row r="39" spans="1:11" ht="14.1" customHeight="1" x14ac:dyDescent="0.2">
      <c r="A39" s="306">
        <v>51</v>
      </c>
      <c r="B39" s="307" t="s">
        <v>258</v>
      </c>
      <c r="C39" s="308"/>
      <c r="D39" s="113">
        <v>10.53398942956078</v>
      </c>
      <c r="E39" s="115">
        <v>578</v>
      </c>
      <c r="F39" s="114">
        <v>502</v>
      </c>
      <c r="G39" s="114">
        <v>477</v>
      </c>
      <c r="H39" s="114">
        <v>484</v>
      </c>
      <c r="I39" s="140">
        <v>482</v>
      </c>
      <c r="J39" s="115">
        <v>96</v>
      </c>
      <c r="K39" s="116">
        <v>19.91701244813278</v>
      </c>
    </row>
    <row r="40" spans="1:11" ht="14.1" customHeight="1" x14ac:dyDescent="0.2">
      <c r="A40" s="306" t="s">
        <v>259</v>
      </c>
      <c r="B40" s="307" t="s">
        <v>260</v>
      </c>
      <c r="C40" s="308"/>
      <c r="D40" s="113">
        <v>9.1488973938399862</v>
      </c>
      <c r="E40" s="115">
        <v>502</v>
      </c>
      <c r="F40" s="114">
        <v>465</v>
      </c>
      <c r="G40" s="114">
        <v>420</v>
      </c>
      <c r="H40" s="114">
        <v>429</v>
      </c>
      <c r="I40" s="140">
        <v>422</v>
      </c>
      <c r="J40" s="115">
        <v>80</v>
      </c>
      <c r="K40" s="116">
        <v>18.957345971563981</v>
      </c>
    </row>
    <row r="41" spans="1:11" ht="14.1" customHeight="1" x14ac:dyDescent="0.2">
      <c r="A41" s="306"/>
      <c r="B41" s="307" t="s">
        <v>261</v>
      </c>
      <c r="C41" s="308"/>
      <c r="D41" s="113">
        <v>5.6132677237105888</v>
      </c>
      <c r="E41" s="115">
        <v>308</v>
      </c>
      <c r="F41" s="114">
        <v>342</v>
      </c>
      <c r="G41" s="114">
        <v>300</v>
      </c>
      <c r="H41" s="114">
        <v>281</v>
      </c>
      <c r="I41" s="140">
        <v>303</v>
      </c>
      <c r="J41" s="115">
        <v>5</v>
      </c>
      <c r="K41" s="116">
        <v>1.6501650165016502</v>
      </c>
    </row>
    <row r="42" spans="1:11" ht="14.1" customHeight="1" x14ac:dyDescent="0.2">
      <c r="A42" s="306">
        <v>52</v>
      </c>
      <c r="B42" s="307" t="s">
        <v>262</v>
      </c>
      <c r="C42" s="308"/>
      <c r="D42" s="113">
        <v>10.479314743940222</v>
      </c>
      <c r="E42" s="115">
        <v>575</v>
      </c>
      <c r="F42" s="114">
        <v>486</v>
      </c>
      <c r="G42" s="114">
        <v>407</v>
      </c>
      <c r="H42" s="114">
        <v>459</v>
      </c>
      <c r="I42" s="140">
        <v>563</v>
      </c>
      <c r="J42" s="115">
        <v>12</v>
      </c>
      <c r="K42" s="116">
        <v>2.1314387211367674</v>
      </c>
    </row>
    <row r="43" spans="1:11" ht="14.1" customHeight="1" x14ac:dyDescent="0.2">
      <c r="A43" s="306" t="s">
        <v>263</v>
      </c>
      <c r="B43" s="307" t="s">
        <v>264</v>
      </c>
      <c r="C43" s="308"/>
      <c r="D43" s="113">
        <v>10.005467468562056</v>
      </c>
      <c r="E43" s="115">
        <v>549</v>
      </c>
      <c r="F43" s="114">
        <v>461</v>
      </c>
      <c r="G43" s="114">
        <v>386</v>
      </c>
      <c r="H43" s="114">
        <v>426</v>
      </c>
      <c r="I43" s="140">
        <v>531</v>
      </c>
      <c r="J43" s="115">
        <v>18</v>
      </c>
      <c r="K43" s="116">
        <v>3.3898305084745761</v>
      </c>
    </row>
    <row r="44" spans="1:11" ht="14.1" customHeight="1" x14ac:dyDescent="0.2">
      <c r="A44" s="306">
        <v>53</v>
      </c>
      <c r="B44" s="307" t="s">
        <v>265</v>
      </c>
      <c r="C44" s="308"/>
      <c r="D44" s="113">
        <v>0.49207217058501912</v>
      </c>
      <c r="E44" s="115">
        <v>27</v>
      </c>
      <c r="F44" s="114">
        <v>25</v>
      </c>
      <c r="G44" s="114">
        <v>22</v>
      </c>
      <c r="H44" s="114">
        <v>22</v>
      </c>
      <c r="I44" s="140">
        <v>26</v>
      </c>
      <c r="J44" s="115">
        <v>1</v>
      </c>
      <c r="K44" s="116">
        <v>3.8461538461538463</v>
      </c>
    </row>
    <row r="45" spans="1:11" ht="14.1" customHeight="1" x14ac:dyDescent="0.2">
      <c r="A45" s="306" t="s">
        <v>266</v>
      </c>
      <c r="B45" s="307" t="s">
        <v>267</v>
      </c>
      <c r="C45" s="308"/>
      <c r="D45" s="113">
        <v>0.43739748496446146</v>
      </c>
      <c r="E45" s="115">
        <v>24</v>
      </c>
      <c r="F45" s="114">
        <v>24</v>
      </c>
      <c r="G45" s="114">
        <v>22</v>
      </c>
      <c r="H45" s="114">
        <v>22</v>
      </c>
      <c r="I45" s="140">
        <v>23</v>
      </c>
      <c r="J45" s="115">
        <v>1</v>
      </c>
      <c r="K45" s="116">
        <v>4.3478260869565215</v>
      </c>
    </row>
    <row r="46" spans="1:11" ht="14.1" customHeight="1" x14ac:dyDescent="0.2">
      <c r="A46" s="306">
        <v>54</v>
      </c>
      <c r="B46" s="307" t="s">
        <v>268</v>
      </c>
      <c r="C46" s="308"/>
      <c r="D46" s="113">
        <v>4.3193001640240567</v>
      </c>
      <c r="E46" s="115">
        <v>237</v>
      </c>
      <c r="F46" s="114">
        <v>239</v>
      </c>
      <c r="G46" s="114">
        <v>217</v>
      </c>
      <c r="H46" s="114">
        <v>193</v>
      </c>
      <c r="I46" s="140">
        <v>211</v>
      </c>
      <c r="J46" s="115">
        <v>26</v>
      </c>
      <c r="K46" s="116">
        <v>12.322274881516588</v>
      </c>
    </row>
    <row r="47" spans="1:11" ht="14.1" customHeight="1" x14ac:dyDescent="0.2">
      <c r="A47" s="306">
        <v>61</v>
      </c>
      <c r="B47" s="307" t="s">
        <v>269</v>
      </c>
      <c r="C47" s="308"/>
      <c r="D47" s="113">
        <v>2.1140878439948971</v>
      </c>
      <c r="E47" s="115">
        <v>116</v>
      </c>
      <c r="F47" s="114">
        <v>70</v>
      </c>
      <c r="G47" s="114">
        <v>57</v>
      </c>
      <c r="H47" s="114">
        <v>46</v>
      </c>
      <c r="I47" s="140">
        <v>92</v>
      </c>
      <c r="J47" s="115">
        <v>24</v>
      </c>
      <c r="K47" s="116">
        <v>26.086956521739129</v>
      </c>
    </row>
    <row r="48" spans="1:11" ht="14.1" customHeight="1" x14ac:dyDescent="0.2">
      <c r="A48" s="306">
        <v>62</v>
      </c>
      <c r="B48" s="307" t="s">
        <v>270</v>
      </c>
      <c r="C48" s="308"/>
      <c r="D48" s="113">
        <v>6.7432112265354478</v>
      </c>
      <c r="E48" s="115">
        <v>370</v>
      </c>
      <c r="F48" s="114">
        <v>345</v>
      </c>
      <c r="G48" s="114">
        <v>414</v>
      </c>
      <c r="H48" s="114">
        <v>348</v>
      </c>
      <c r="I48" s="140">
        <v>376</v>
      </c>
      <c r="J48" s="115">
        <v>-6</v>
      </c>
      <c r="K48" s="116">
        <v>-1.5957446808510638</v>
      </c>
    </row>
    <row r="49" spans="1:11" ht="14.1" customHeight="1" x14ac:dyDescent="0.2">
      <c r="A49" s="306">
        <v>63</v>
      </c>
      <c r="B49" s="307" t="s">
        <v>271</v>
      </c>
      <c r="C49" s="308"/>
      <c r="D49" s="113">
        <v>1.9318388919263714</v>
      </c>
      <c r="E49" s="115">
        <v>106</v>
      </c>
      <c r="F49" s="114">
        <v>119</v>
      </c>
      <c r="G49" s="114">
        <v>96</v>
      </c>
      <c r="H49" s="114">
        <v>95</v>
      </c>
      <c r="I49" s="140">
        <v>97</v>
      </c>
      <c r="J49" s="115">
        <v>9</v>
      </c>
      <c r="K49" s="116">
        <v>9.2783505154639183</v>
      </c>
    </row>
    <row r="50" spans="1:11" ht="14.1" customHeight="1" x14ac:dyDescent="0.2">
      <c r="A50" s="306" t="s">
        <v>272</v>
      </c>
      <c r="B50" s="307" t="s">
        <v>273</v>
      </c>
      <c r="C50" s="308"/>
      <c r="D50" s="113">
        <v>0.34627300893019863</v>
      </c>
      <c r="E50" s="115">
        <v>19</v>
      </c>
      <c r="F50" s="114">
        <v>27</v>
      </c>
      <c r="G50" s="114">
        <v>18</v>
      </c>
      <c r="H50" s="114">
        <v>17</v>
      </c>
      <c r="I50" s="140">
        <v>19</v>
      </c>
      <c r="J50" s="115">
        <v>0</v>
      </c>
      <c r="K50" s="116">
        <v>0</v>
      </c>
    </row>
    <row r="51" spans="1:11" ht="14.1" customHeight="1" x14ac:dyDescent="0.2">
      <c r="A51" s="306" t="s">
        <v>274</v>
      </c>
      <c r="B51" s="307" t="s">
        <v>275</v>
      </c>
      <c r="C51" s="308"/>
      <c r="D51" s="113">
        <v>1.4033169309276472</v>
      </c>
      <c r="E51" s="115">
        <v>77</v>
      </c>
      <c r="F51" s="114">
        <v>78</v>
      </c>
      <c r="G51" s="114">
        <v>68</v>
      </c>
      <c r="H51" s="114">
        <v>71</v>
      </c>
      <c r="I51" s="140">
        <v>69</v>
      </c>
      <c r="J51" s="115">
        <v>8</v>
      </c>
      <c r="K51" s="116">
        <v>11.594202898550725</v>
      </c>
    </row>
    <row r="52" spans="1:11" ht="14.1" customHeight="1" x14ac:dyDescent="0.2">
      <c r="A52" s="306">
        <v>71</v>
      </c>
      <c r="B52" s="307" t="s">
        <v>276</v>
      </c>
      <c r="C52" s="308"/>
      <c r="D52" s="113">
        <v>6.1235647895024607</v>
      </c>
      <c r="E52" s="115">
        <v>336</v>
      </c>
      <c r="F52" s="114">
        <v>279</v>
      </c>
      <c r="G52" s="114">
        <v>291</v>
      </c>
      <c r="H52" s="114">
        <v>296</v>
      </c>
      <c r="I52" s="140">
        <v>360</v>
      </c>
      <c r="J52" s="115">
        <v>-24</v>
      </c>
      <c r="K52" s="116">
        <v>-6.666666666666667</v>
      </c>
    </row>
    <row r="53" spans="1:11" ht="14.1" customHeight="1" x14ac:dyDescent="0.2">
      <c r="A53" s="306" t="s">
        <v>277</v>
      </c>
      <c r="B53" s="307" t="s">
        <v>278</v>
      </c>
      <c r="C53" s="308"/>
      <c r="D53" s="113">
        <v>2.1140878439948971</v>
      </c>
      <c r="E53" s="115">
        <v>116</v>
      </c>
      <c r="F53" s="114">
        <v>81</v>
      </c>
      <c r="G53" s="114">
        <v>97</v>
      </c>
      <c r="H53" s="114">
        <v>92</v>
      </c>
      <c r="I53" s="140">
        <v>115</v>
      </c>
      <c r="J53" s="115">
        <v>1</v>
      </c>
      <c r="K53" s="116">
        <v>0.86956521739130432</v>
      </c>
    </row>
    <row r="54" spans="1:11" ht="14.1" customHeight="1" x14ac:dyDescent="0.2">
      <c r="A54" s="306" t="s">
        <v>279</v>
      </c>
      <c r="B54" s="307" t="s">
        <v>280</v>
      </c>
      <c r="C54" s="308"/>
      <c r="D54" s="113">
        <v>3.6267541461636594</v>
      </c>
      <c r="E54" s="115">
        <v>199</v>
      </c>
      <c r="F54" s="114">
        <v>181</v>
      </c>
      <c r="G54" s="114">
        <v>173</v>
      </c>
      <c r="H54" s="114">
        <v>182</v>
      </c>
      <c r="I54" s="140">
        <v>219</v>
      </c>
      <c r="J54" s="115">
        <v>-20</v>
      </c>
      <c r="K54" s="116">
        <v>-9.1324200913242013</v>
      </c>
    </row>
    <row r="55" spans="1:11" ht="14.1" customHeight="1" x14ac:dyDescent="0.2">
      <c r="A55" s="306">
        <v>72</v>
      </c>
      <c r="B55" s="307" t="s">
        <v>281</v>
      </c>
      <c r="C55" s="308"/>
      <c r="D55" s="113">
        <v>1.4033169309276472</v>
      </c>
      <c r="E55" s="115">
        <v>77</v>
      </c>
      <c r="F55" s="114">
        <v>47</v>
      </c>
      <c r="G55" s="114">
        <v>63</v>
      </c>
      <c r="H55" s="114">
        <v>77</v>
      </c>
      <c r="I55" s="140">
        <v>103</v>
      </c>
      <c r="J55" s="115">
        <v>-26</v>
      </c>
      <c r="K55" s="116">
        <v>-25.242718446601941</v>
      </c>
    </row>
    <row r="56" spans="1:11" ht="14.1" customHeight="1" x14ac:dyDescent="0.2">
      <c r="A56" s="306" t="s">
        <v>282</v>
      </c>
      <c r="B56" s="307" t="s">
        <v>283</v>
      </c>
      <c r="C56" s="308"/>
      <c r="D56" s="113">
        <v>0.61964643703298705</v>
      </c>
      <c r="E56" s="115">
        <v>34</v>
      </c>
      <c r="F56" s="114">
        <v>16</v>
      </c>
      <c r="G56" s="114">
        <v>24</v>
      </c>
      <c r="H56" s="114">
        <v>25</v>
      </c>
      <c r="I56" s="140">
        <v>54</v>
      </c>
      <c r="J56" s="115">
        <v>-20</v>
      </c>
      <c r="K56" s="116">
        <v>-37.037037037037038</v>
      </c>
    </row>
    <row r="57" spans="1:11" ht="14.1" customHeight="1" x14ac:dyDescent="0.2">
      <c r="A57" s="306" t="s">
        <v>284</v>
      </c>
      <c r="B57" s="307" t="s">
        <v>285</v>
      </c>
      <c r="C57" s="308"/>
      <c r="D57" s="113">
        <v>0.52852196099872428</v>
      </c>
      <c r="E57" s="115">
        <v>29</v>
      </c>
      <c r="F57" s="114">
        <v>19</v>
      </c>
      <c r="G57" s="114">
        <v>21</v>
      </c>
      <c r="H57" s="114">
        <v>31</v>
      </c>
      <c r="I57" s="140">
        <v>24</v>
      </c>
      <c r="J57" s="115">
        <v>5</v>
      </c>
      <c r="K57" s="116">
        <v>20.833333333333332</v>
      </c>
    </row>
    <row r="58" spans="1:11" ht="14.1" customHeight="1" x14ac:dyDescent="0.2">
      <c r="A58" s="306">
        <v>73</v>
      </c>
      <c r="B58" s="307" t="s">
        <v>286</v>
      </c>
      <c r="C58" s="308"/>
      <c r="D58" s="113">
        <v>1.4033169309276472</v>
      </c>
      <c r="E58" s="115">
        <v>77</v>
      </c>
      <c r="F58" s="114">
        <v>43</v>
      </c>
      <c r="G58" s="114">
        <v>63</v>
      </c>
      <c r="H58" s="114">
        <v>64</v>
      </c>
      <c r="I58" s="140">
        <v>53</v>
      </c>
      <c r="J58" s="115">
        <v>24</v>
      </c>
      <c r="K58" s="116">
        <v>45.283018867924525</v>
      </c>
    </row>
    <row r="59" spans="1:11" ht="14.1" customHeight="1" x14ac:dyDescent="0.2">
      <c r="A59" s="306" t="s">
        <v>287</v>
      </c>
      <c r="B59" s="307" t="s">
        <v>288</v>
      </c>
      <c r="C59" s="308"/>
      <c r="D59" s="113">
        <v>1.1481683980317112</v>
      </c>
      <c r="E59" s="115">
        <v>63</v>
      </c>
      <c r="F59" s="114">
        <v>33</v>
      </c>
      <c r="G59" s="114">
        <v>49</v>
      </c>
      <c r="H59" s="114">
        <v>57</v>
      </c>
      <c r="I59" s="140">
        <v>42</v>
      </c>
      <c r="J59" s="115">
        <v>21</v>
      </c>
      <c r="K59" s="116">
        <v>50</v>
      </c>
    </row>
    <row r="60" spans="1:11" ht="14.1" customHeight="1" x14ac:dyDescent="0.2">
      <c r="A60" s="306">
        <v>81</v>
      </c>
      <c r="B60" s="307" t="s">
        <v>289</v>
      </c>
      <c r="C60" s="308"/>
      <c r="D60" s="113">
        <v>7.0530344450519413</v>
      </c>
      <c r="E60" s="115">
        <v>387</v>
      </c>
      <c r="F60" s="114">
        <v>344</v>
      </c>
      <c r="G60" s="114">
        <v>340</v>
      </c>
      <c r="H60" s="114">
        <v>326</v>
      </c>
      <c r="I60" s="140">
        <v>288</v>
      </c>
      <c r="J60" s="115">
        <v>99</v>
      </c>
      <c r="K60" s="116">
        <v>34.375</v>
      </c>
    </row>
    <row r="61" spans="1:11" ht="14.1" customHeight="1" x14ac:dyDescent="0.2">
      <c r="A61" s="306" t="s">
        <v>290</v>
      </c>
      <c r="B61" s="307" t="s">
        <v>291</v>
      </c>
      <c r="C61" s="308"/>
      <c r="D61" s="113">
        <v>2.6243849097867686</v>
      </c>
      <c r="E61" s="115">
        <v>144</v>
      </c>
      <c r="F61" s="114">
        <v>99</v>
      </c>
      <c r="G61" s="114">
        <v>104</v>
      </c>
      <c r="H61" s="114">
        <v>109</v>
      </c>
      <c r="I61" s="140">
        <v>91</v>
      </c>
      <c r="J61" s="115">
        <v>53</v>
      </c>
      <c r="K61" s="116">
        <v>58.241758241758241</v>
      </c>
    </row>
    <row r="62" spans="1:11" ht="14.1" customHeight="1" x14ac:dyDescent="0.2">
      <c r="A62" s="306" t="s">
        <v>292</v>
      </c>
      <c r="B62" s="307" t="s">
        <v>293</v>
      </c>
      <c r="C62" s="308"/>
      <c r="D62" s="113">
        <v>2.2963367960634224</v>
      </c>
      <c r="E62" s="115">
        <v>126</v>
      </c>
      <c r="F62" s="114">
        <v>160</v>
      </c>
      <c r="G62" s="114">
        <v>164</v>
      </c>
      <c r="H62" s="114">
        <v>135</v>
      </c>
      <c r="I62" s="140">
        <v>102</v>
      </c>
      <c r="J62" s="115">
        <v>24</v>
      </c>
      <c r="K62" s="116">
        <v>23.529411764705884</v>
      </c>
    </row>
    <row r="63" spans="1:11" ht="14.1" customHeight="1" x14ac:dyDescent="0.2">
      <c r="A63" s="306"/>
      <c r="B63" s="307" t="s">
        <v>294</v>
      </c>
      <c r="C63" s="308"/>
      <c r="D63" s="113">
        <v>1.8589393110989612</v>
      </c>
      <c r="E63" s="115">
        <v>102</v>
      </c>
      <c r="F63" s="114">
        <v>137</v>
      </c>
      <c r="G63" s="114">
        <v>125</v>
      </c>
      <c r="H63" s="114">
        <v>121</v>
      </c>
      <c r="I63" s="140">
        <v>82</v>
      </c>
      <c r="J63" s="115">
        <v>20</v>
      </c>
      <c r="K63" s="116">
        <v>24.390243902439025</v>
      </c>
    </row>
    <row r="64" spans="1:11" ht="14.1" customHeight="1" x14ac:dyDescent="0.2">
      <c r="A64" s="306" t="s">
        <v>295</v>
      </c>
      <c r="B64" s="307" t="s">
        <v>296</v>
      </c>
      <c r="C64" s="308"/>
      <c r="D64" s="113">
        <v>0.63787133223983961</v>
      </c>
      <c r="E64" s="115">
        <v>35</v>
      </c>
      <c r="F64" s="114">
        <v>25</v>
      </c>
      <c r="G64" s="114">
        <v>25</v>
      </c>
      <c r="H64" s="114">
        <v>24</v>
      </c>
      <c r="I64" s="140">
        <v>19</v>
      </c>
      <c r="J64" s="115">
        <v>16</v>
      </c>
      <c r="K64" s="116">
        <v>84.21052631578948</v>
      </c>
    </row>
    <row r="65" spans="1:11" ht="14.1" customHeight="1" x14ac:dyDescent="0.2">
      <c r="A65" s="306" t="s">
        <v>297</v>
      </c>
      <c r="B65" s="307" t="s">
        <v>298</v>
      </c>
      <c r="C65" s="308"/>
      <c r="D65" s="113">
        <v>0.61964643703298705</v>
      </c>
      <c r="E65" s="115">
        <v>34</v>
      </c>
      <c r="F65" s="114">
        <v>33</v>
      </c>
      <c r="G65" s="114">
        <v>27</v>
      </c>
      <c r="H65" s="114">
        <v>26</v>
      </c>
      <c r="I65" s="140">
        <v>20</v>
      </c>
      <c r="J65" s="115">
        <v>14</v>
      </c>
      <c r="K65" s="116">
        <v>70</v>
      </c>
    </row>
    <row r="66" spans="1:11" ht="14.1" customHeight="1" x14ac:dyDescent="0.2">
      <c r="A66" s="306">
        <v>82</v>
      </c>
      <c r="B66" s="307" t="s">
        <v>299</v>
      </c>
      <c r="C66" s="308"/>
      <c r="D66" s="113">
        <v>6.961909969017678</v>
      </c>
      <c r="E66" s="115">
        <v>382</v>
      </c>
      <c r="F66" s="114">
        <v>344</v>
      </c>
      <c r="G66" s="114">
        <v>287</v>
      </c>
      <c r="H66" s="114">
        <v>281</v>
      </c>
      <c r="I66" s="140">
        <v>264</v>
      </c>
      <c r="J66" s="115">
        <v>118</v>
      </c>
      <c r="K66" s="116">
        <v>44.696969696969695</v>
      </c>
    </row>
    <row r="67" spans="1:11" ht="14.1" customHeight="1" x14ac:dyDescent="0.2">
      <c r="A67" s="306" t="s">
        <v>300</v>
      </c>
      <c r="B67" s="307" t="s">
        <v>301</v>
      </c>
      <c r="C67" s="308"/>
      <c r="D67" s="113">
        <v>5.376344086021505</v>
      </c>
      <c r="E67" s="115">
        <v>295</v>
      </c>
      <c r="F67" s="114">
        <v>306</v>
      </c>
      <c r="G67" s="114">
        <v>236</v>
      </c>
      <c r="H67" s="114">
        <v>228</v>
      </c>
      <c r="I67" s="140">
        <v>191</v>
      </c>
      <c r="J67" s="115">
        <v>104</v>
      </c>
      <c r="K67" s="116">
        <v>54.450261780104711</v>
      </c>
    </row>
    <row r="68" spans="1:11" ht="14.1" customHeight="1" x14ac:dyDescent="0.2">
      <c r="A68" s="306" t="s">
        <v>302</v>
      </c>
      <c r="B68" s="307" t="s">
        <v>303</v>
      </c>
      <c r="C68" s="308"/>
      <c r="D68" s="113">
        <v>0.94769455075633313</v>
      </c>
      <c r="E68" s="115">
        <v>52</v>
      </c>
      <c r="F68" s="114">
        <v>26</v>
      </c>
      <c r="G68" s="114">
        <v>29</v>
      </c>
      <c r="H68" s="114">
        <v>39</v>
      </c>
      <c r="I68" s="140">
        <v>36</v>
      </c>
      <c r="J68" s="115">
        <v>16</v>
      </c>
      <c r="K68" s="116">
        <v>44.444444444444443</v>
      </c>
    </row>
    <row r="69" spans="1:11" ht="14.1" customHeight="1" x14ac:dyDescent="0.2">
      <c r="A69" s="306">
        <v>83</v>
      </c>
      <c r="B69" s="307" t="s">
        <v>304</v>
      </c>
      <c r="C69" s="308"/>
      <c r="D69" s="113">
        <v>4.9571714962638964</v>
      </c>
      <c r="E69" s="115">
        <v>272</v>
      </c>
      <c r="F69" s="114">
        <v>164</v>
      </c>
      <c r="G69" s="114">
        <v>294</v>
      </c>
      <c r="H69" s="114">
        <v>169</v>
      </c>
      <c r="I69" s="140">
        <v>213</v>
      </c>
      <c r="J69" s="115">
        <v>59</v>
      </c>
      <c r="K69" s="116">
        <v>27.699530516431924</v>
      </c>
    </row>
    <row r="70" spans="1:11" ht="14.1" customHeight="1" x14ac:dyDescent="0.2">
      <c r="A70" s="306" t="s">
        <v>305</v>
      </c>
      <c r="B70" s="307" t="s">
        <v>306</v>
      </c>
      <c r="C70" s="308"/>
      <c r="D70" s="113">
        <v>3.6085292509568072</v>
      </c>
      <c r="E70" s="115">
        <v>198</v>
      </c>
      <c r="F70" s="114">
        <v>119</v>
      </c>
      <c r="G70" s="114">
        <v>248</v>
      </c>
      <c r="H70" s="114">
        <v>122</v>
      </c>
      <c r="I70" s="140">
        <v>155</v>
      </c>
      <c r="J70" s="115">
        <v>43</v>
      </c>
      <c r="K70" s="116">
        <v>27.741935483870968</v>
      </c>
    </row>
    <row r="71" spans="1:11" ht="14.1" customHeight="1" x14ac:dyDescent="0.2">
      <c r="A71" s="306"/>
      <c r="B71" s="307" t="s">
        <v>307</v>
      </c>
      <c r="C71" s="308"/>
      <c r="D71" s="113">
        <v>1.658465463823583</v>
      </c>
      <c r="E71" s="115">
        <v>91</v>
      </c>
      <c r="F71" s="114">
        <v>61</v>
      </c>
      <c r="G71" s="114">
        <v>148</v>
      </c>
      <c r="H71" s="114">
        <v>56</v>
      </c>
      <c r="I71" s="140">
        <v>74</v>
      </c>
      <c r="J71" s="115">
        <v>17</v>
      </c>
      <c r="K71" s="116">
        <v>22.972972972972972</v>
      </c>
    </row>
    <row r="72" spans="1:11" ht="14.1" customHeight="1" x14ac:dyDescent="0.2">
      <c r="A72" s="306">
        <v>84</v>
      </c>
      <c r="B72" s="307" t="s">
        <v>308</v>
      </c>
      <c r="C72" s="308"/>
      <c r="D72" s="113">
        <v>1.0388190267905959</v>
      </c>
      <c r="E72" s="115">
        <v>57</v>
      </c>
      <c r="F72" s="114">
        <v>31</v>
      </c>
      <c r="G72" s="114">
        <v>55</v>
      </c>
      <c r="H72" s="114">
        <v>121</v>
      </c>
      <c r="I72" s="140">
        <v>57</v>
      </c>
      <c r="J72" s="115">
        <v>0</v>
      </c>
      <c r="K72" s="116">
        <v>0</v>
      </c>
    </row>
    <row r="73" spans="1:11" ht="14.1" customHeight="1" x14ac:dyDescent="0.2">
      <c r="A73" s="306" t="s">
        <v>309</v>
      </c>
      <c r="B73" s="307" t="s">
        <v>310</v>
      </c>
      <c r="C73" s="308"/>
      <c r="D73" s="113">
        <v>0.65609622744669216</v>
      </c>
      <c r="E73" s="115">
        <v>36</v>
      </c>
      <c r="F73" s="114">
        <v>18</v>
      </c>
      <c r="G73" s="114">
        <v>28</v>
      </c>
      <c r="H73" s="114">
        <v>103</v>
      </c>
      <c r="I73" s="140">
        <v>40</v>
      </c>
      <c r="J73" s="115">
        <v>-4</v>
      </c>
      <c r="K73" s="116">
        <v>-10</v>
      </c>
    </row>
    <row r="74" spans="1:11" ht="14.1" customHeight="1" x14ac:dyDescent="0.2">
      <c r="A74" s="306" t="s">
        <v>311</v>
      </c>
      <c r="B74" s="307" t="s">
        <v>312</v>
      </c>
      <c r="C74" s="308"/>
      <c r="D74" s="113">
        <v>7.2899580827410243E-2</v>
      </c>
      <c r="E74" s="115">
        <v>4</v>
      </c>
      <c r="F74" s="114">
        <v>4</v>
      </c>
      <c r="G74" s="114">
        <v>5</v>
      </c>
      <c r="H74" s="114">
        <v>4</v>
      </c>
      <c r="I74" s="140">
        <v>3</v>
      </c>
      <c r="J74" s="115">
        <v>1</v>
      </c>
      <c r="K74" s="116">
        <v>33.333333333333336</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5.4674685620557682E-2</v>
      </c>
      <c r="E76" s="115">
        <v>3</v>
      </c>
      <c r="F76" s="114">
        <v>3</v>
      </c>
      <c r="G76" s="114">
        <v>5</v>
      </c>
      <c r="H76" s="114">
        <v>0</v>
      </c>
      <c r="I76" s="140">
        <v>4</v>
      </c>
      <c r="J76" s="115">
        <v>-1</v>
      </c>
      <c r="K76" s="116">
        <v>-25</v>
      </c>
    </row>
    <row r="77" spans="1:11" ht="14.1" customHeight="1" x14ac:dyDescent="0.2">
      <c r="A77" s="306">
        <v>92</v>
      </c>
      <c r="B77" s="307" t="s">
        <v>316</v>
      </c>
      <c r="C77" s="308"/>
      <c r="D77" s="113">
        <v>0.20047384727537818</v>
      </c>
      <c r="E77" s="115">
        <v>11</v>
      </c>
      <c r="F77" s="114">
        <v>18</v>
      </c>
      <c r="G77" s="114">
        <v>17</v>
      </c>
      <c r="H77" s="114">
        <v>13</v>
      </c>
      <c r="I77" s="140">
        <v>11</v>
      </c>
      <c r="J77" s="115">
        <v>0</v>
      </c>
      <c r="K77" s="116">
        <v>0</v>
      </c>
    </row>
    <row r="78" spans="1:11" ht="14.1" customHeight="1" x14ac:dyDescent="0.2">
      <c r="A78" s="306">
        <v>93</v>
      </c>
      <c r="B78" s="307" t="s">
        <v>317</v>
      </c>
      <c r="C78" s="308"/>
      <c r="D78" s="113">
        <v>0.16402405686167304</v>
      </c>
      <c r="E78" s="115">
        <v>9</v>
      </c>
      <c r="F78" s="114">
        <v>6</v>
      </c>
      <c r="G78" s="114">
        <v>10</v>
      </c>
      <c r="H78" s="114">
        <v>6</v>
      </c>
      <c r="I78" s="140">
        <v>3</v>
      </c>
      <c r="J78" s="115">
        <v>6</v>
      </c>
      <c r="K78" s="116">
        <v>200</v>
      </c>
    </row>
    <row r="79" spans="1:11" ht="14.1" customHeight="1" x14ac:dyDescent="0.2">
      <c r="A79" s="306">
        <v>94</v>
      </c>
      <c r="B79" s="307" t="s">
        <v>318</v>
      </c>
      <c r="C79" s="308"/>
      <c r="D79" s="113">
        <v>0.45562238017131401</v>
      </c>
      <c r="E79" s="115">
        <v>25</v>
      </c>
      <c r="F79" s="114">
        <v>8</v>
      </c>
      <c r="G79" s="114">
        <v>16</v>
      </c>
      <c r="H79" s="114">
        <v>15</v>
      </c>
      <c r="I79" s="140">
        <v>14</v>
      </c>
      <c r="J79" s="115">
        <v>11</v>
      </c>
      <c r="K79" s="116">
        <v>78.571428571428569</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64096</v>
      </c>
      <c r="C10" s="114">
        <v>38928</v>
      </c>
      <c r="D10" s="114">
        <v>25168</v>
      </c>
      <c r="E10" s="114">
        <v>48831</v>
      </c>
      <c r="F10" s="114">
        <v>13897</v>
      </c>
      <c r="G10" s="114">
        <v>7046</v>
      </c>
      <c r="H10" s="114">
        <v>16794</v>
      </c>
      <c r="I10" s="115">
        <v>17390</v>
      </c>
      <c r="J10" s="114">
        <v>13105</v>
      </c>
      <c r="K10" s="114">
        <v>4285</v>
      </c>
      <c r="L10" s="423">
        <v>4244</v>
      </c>
      <c r="M10" s="424">
        <v>4438</v>
      </c>
    </row>
    <row r="11" spans="1:13" ht="11.1" customHeight="1" x14ac:dyDescent="0.2">
      <c r="A11" s="422" t="s">
        <v>387</v>
      </c>
      <c r="B11" s="115">
        <v>65210</v>
      </c>
      <c r="C11" s="114">
        <v>39833</v>
      </c>
      <c r="D11" s="114">
        <v>25377</v>
      </c>
      <c r="E11" s="114">
        <v>49764</v>
      </c>
      <c r="F11" s="114">
        <v>14076</v>
      </c>
      <c r="G11" s="114">
        <v>6924</v>
      </c>
      <c r="H11" s="114">
        <v>17342</v>
      </c>
      <c r="I11" s="115">
        <v>18049</v>
      </c>
      <c r="J11" s="114">
        <v>13478</v>
      </c>
      <c r="K11" s="114">
        <v>4571</v>
      </c>
      <c r="L11" s="423">
        <v>4353</v>
      </c>
      <c r="M11" s="424">
        <v>3269</v>
      </c>
    </row>
    <row r="12" spans="1:13" ht="11.1" customHeight="1" x14ac:dyDescent="0.2">
      <c r="A12" s="422" t="s">
        <v>388</v>
      </c>
      <c r="B12" s="115">
        <v>66681</v>
      </c>
      <c r="C12" s="114">
        <v>40870</v>
      </c>
      <c r="D12" s="114">
        <v>25811</v>
      </c>
      <c r="E12" s="114">
        <v>51049</v>
      </c>
      <c r="F12" s="114">
        <v>14247</v>
      </c>
      <c r="G12" s="114">
        <v>7784</v>
      </c>
      <c r="H12" s="114">
        <v>17701</v>
      </c>
      <c r="I12" s="115">
        <v>17726</v>
      </c>
      <c r="J12" s="114">
        <v>13050</v>
      </c>
      <c r="K12" s="114">
        <v>4676</v>
      </c>
      <c r="L12" s="423">
        <v>5244</v>
      </c>
      <c r="M12" s="424">
        <v>4014</v>
      </c>
    </row>
    <row r="13" spans="1:13" s="110" customFormat="1" ht="11.1" customHeight="1" x14ac:dyDescent="0.2">
      <c r="A13" s="422" t="s">
        <v>389</v>
      </c>
      <c r="B13" s="115">
        <v>66824</v>
      </c>
      <c r="C13" s="114">
        <v>40753</v>
      </c>
      <c r="D13" s="114">
        <v>26071</v>
      </c>
      <c r="E13" s="114">
        <v>50862</v>
      </c>
      <c r="F13" s="114">
        <v>14574</v>
      </c>
      <c r="G13" s="114">
        <v>7553</v>
      </c>
      <c r="H13" s="114">
        <v>17963</v>
      </c>
      <c r="I13" s="115">
        <v>17684</v>
      </c>
      <c r="J13" s="114">
        <v>13035</v>
      </c>
      <c r="K13" s="114">
        <v>4649</v>
      </c>
      <c r="L13" s="423">
        <v>3519</v>
      </c>
      <c r="M13" s="424">
        <v>3726</v>
      </c>
    </row>
    <row r="14" spans="1:13" ht="15" customHeight="1" x14ac:dyDescent="0.2">
      <c r="A14" s="422" t="s">
        <v>390</v>
      </c>
      <c r="B14" s="115">
        <v>66880</v>
      </c>
      <c r="C14" s="114">
        <v>40778</v>
      </c>
      <c r="D14" s="114">
        <v>26102</v>
      </c>
      <c r="E14" s="114">
        <v>49372</v>
      </c>
      <c r="F14" s="114">
        <v>16228</v>
      </c>
      <c r="G14" s="114">
        <v>7303</v>
      </c>
      <c r="H14" s="114">
        <v>18214</v>
      </c>
      <c r="I14" s="115">
        <v>17556</v>
      </c>
      <c r="J14" s="114">
        <v>12887</v>
      </c>
      <c r="K14" s="114">
        <v>4669</v>
      </c>
      <c r="L14" s="423">
        <v>4654</v>
      </c>
      <c r="M14" s="424">
        <v>4369</v>
      </c>
    </row>
    <row r="15" spans="1:13" ht="11.1" customHeight="1" x14ac:dyDescent="0.2">
      <c r="A15" s="422" t="s">
        <v>387</v>
      </c>
      <c r="B15" s="115">
        <v>67437</v>
      </c>
      <c r="C15" s="114">
        <v>41240</v>
      </c>
      <c r="D15" s="114">
        <v>26197</v>
      </c>
      <c r="E15" s="114">
        <v>49529</v>
      </c>
      <c r="F15" s="114">
        <v>16647</v>
      </c>
      <c r="G15" s="114">
        <v>7012</v>
      </c>
      <c r="H15" s="114">
        <v>18636</v>
      </c>
      <c r="I15" s="115">
        <v>17882</v>
      </c>
      <c r="J15" s="114">
        <v>13118</v>
      </c>
      <c r="K15" s="114">
        <v>4764</v>
      </c>
      <c r="L15" s="423">
        <v>4516</v>
      </c>
      <c r="M15" s="424">
        <v>3915</v>
      </c>
    </row>
    <row r="16" spans="1:13" ht="11.1" customHeight="1" x14ac:dyDescent="0.2">
      <c r="A16" s="422" t="s">
        <v>388</v>
      </c>
      <c r="B16" s="115">
        <v>69277</v>
      </c>
      <c r="C16" s="114">
        <v>42474</v>
      </c>
      <c r="D16" s="114">
        <v>26803</v>
      </c>
      <c r="E16" s="114">
        <v>51148</v>
      </c>
      <c r="F16" s="114">
        <v>16959</v>
      </c>
      <c r="G16" s="114">
        <v>7981</v>
      </c>
      <c r="H16" s="114">
        <v>19023</v>
      </c>
      <c r="I16" s="115">
        <v>17940</v>
      </c>
      <c r="J16" s="114">
        <v>12910</v>
      </c>
      <c r="K16" s="114">
        <v>5030</v>
      </c>
      <c r="L16" s="423">
        <v>5800</v>
      </c>
      <c r="M16" s="424">
        <v>4046</v>
      </c>
    </row>
    <row r="17" spans="1:13" s="110" customFormat="1" ht="11.1" customHeight="1" x14ac:dyDescent="0.2">
      <c r="A17" s="422" t="s">
        <v>389</v>
      </c>
      <c r="B17" s="115">
        <v>67371</v>
      </c>
      <c r="C17" s="114">
        <v>41001</v>
      </c>
      <c r="D17" s="114">
        <v>26370</v>
      </c>
      <c r="E17" s="114">
        <v>50375</v>
      </c>
      <c r="F17" s="114">
        <v>16936</v>
      </c>
      <c r="G17" s="114">
        <v>7495</v>
      </c>
      <c r="H17" s="114">
        <v>19069</v>
      </c>
      <c r="I17" s="115">
        <v>17664</v>
      </c>
      <c r="J17" s="114">
        <v>12791</v>
      </c>
      <c r="K17" s="114">
        <v>4873</v>
      </c>
      <c r="L17" s="423">
        <v>3484</v>
      </c>
      <c r="M17" s="424">
        <v>3740</v>
      </c>
    </row>
    <row r="18" spans="1:13" ht="15" customHeight="1" x14ac:dyDescent="0.2">
      <c r="A18" s="422" t="s">
        <v>391</v>
      </c>
      <c r="B18" s="115">
        <v>67352</v>
      </c>
      <c r="C18" s="114">
        <v>40901</v>
      </c>
      <c r="D18" s="114">
        <v>26451</v>
      </c>
      <c r="E18" s="114">
        <v>49821</v>
      </c>
      <c r="F18" s="114">
        <v>17332</v>
      </c>
      <c r="G18" s="114">
        <v>7248</v>
      </c>
      <c r="H18" s="114">
        <v>19444</v>
      </c>
      <c r="I18" s="115">
        <v>17215</v>
      </c>
      <c r="J18" s="114">
        <v>12471</v>
      </c>
      <c r="K18" s="114">
        <v>4744</v>
      </c>
      <c r="L18" s="423">
        <v>4365</v>
      </c>
      <c r="M18" s="424">
        <v>4356</v>
      </c>
    </row>
    <row r="19" spans="1:13" ht="11.1" customHeight="1" x14ac:dyDescent="0.2">
      <c r="A19" s="422" t="s">
        <v>387</v>
      </c>
      <c r="B19" s="115">
        <v>67716</v>
      </c>
      <c r="C19" s="114">
        <v>41204</v>
      </c>
      <c r="D19" s="114">
        <v>26512</v>
      </c>
      <c r="E19" s="114">
        <v>49801</v>
      </c>
      <c r="F19" s="114">
        <v>17703</v>
      </c>
      <c r="G19" s="114">
        <v>6882</v>
      </c>
      <c r="H19" s="114">
        <v>19970</v>
      </c>
      <c r="I19" s="115">
        <v>17542</v>
      </c>
      <c r="J19" s="114">
        <v>12690</v>
      </c>
      <c r="K19" s="114">
        <v>4852</v>
      </c>
      <c r="L19" s="423">
        <v>4133</v>
      </c>
      <c r="M19" s="424">
        <v>3969</v>
      </c>
    </row>
    <row r="20" spans="1:13" ht="11.1" customHeight="1" x14ac:dyDescent="0.2">
      <c r="A20" s="422" t="s">
        <v>388</v>
      </c>
      <c r="B20" s="115">
        <v>68924</v>
      </c>
      <c r="C20" s="114">
        <v>42056</v>
      </c>
      <c r="D20" s="114">
        <v>26868</v>
      </c>
      <c r="E20" s="114">
        <v>50879</v>
      </c>
      <c r="F20" s="114">
        <v>17781</v>
      </c>
      <c r="G20" s="114">
        <v>7679</v>
      </c>
      <c r="H20" s="114">
        <v>20413</v>
      </c>
      <c r="I20" s="115">
        <v>17804</v>
      </c>
      <c r="J20" s="114">
        <v>12678</v>
      </c>
      <c r="K20" s="114">
        <v>5126</v>
      </c>
      <c r="L20" s="423">
        <v>5119</v>
      </c>
      <c r="M20" s="424">
        <v>4144</v>
      </c>
    </row>
    <row r="21" spans="1:13" s="110" customFormat="1" ht="11.1" customHeight="1" x14ac:dyDescent="0.2">
      <c r="A21" s="422" t="s">
        <v>389</v>
      </c>
      <c r="B21" s="115">
        <v>68320</v>
      </c>
      <c r="C21" s="114">
        <v>41587</v>
      </c>
      <c r="D21" s="114">
        <v>26733</v>
      </c>
      <c r="E21" s="114">
        <v>50743</v>
      </c>
      <c r="F21" s="114">
        <v>17528</v>
      </c>
      <c r="G21" s="114">
        <v>7352</v>
      </c>
      <c r="H21" s="114">
        <v>20552</v>
      </c>
      <c r="I21" s="115">
        <v>17873</v>
      </c>
      <c r="J21" s="114">
        <v>12762</v>
      </c>
      <c r="K21" s="114">
        <v>5111</v>
      </c>
      <c r="L21" s="423">
        <v>3016</v>
      </c>
      <c r="M21" s="424">
        <v>3818</v>
      </c>
    </row>
    <row r="22" spans="1:13" ht="15" customHeight="1" x14ac:dyDescent="0.2">
      <c r="A22" s="422" t="s">
        <v>392</v>
      </c>
      <c r="B22" s="115">
        <v>68316</v>
      </c>
      <c r="C22" s="114">
        <v>41647</v>
      </c>
      <c r="D22" s="114">
        <v>26669</v>
      </c>
      <c r="E22" s="114">
        <v>50504</v>
      </c>
      <c r="F22" s="114">
        <v>17637</v>
      </c>
      <c r="G22" s="114">
        <v>7061</v>
      </c>
      <c r="H22" s="114">
        <v>21000</v>
      </c>
      <c r="I22" s="115">
        <v>17871</v>
      </c>
      <c r="J22" s="114">
        <v>12815</v>
      </c>
      <c r="K22" s="114">
        <v>5056</v>
      </c>
      <c r="L22" s="423">
        <v>4409</v>
      </c>
      <c r="M22" s="424">
        <v>4514</v>
      </c>
    </row>
    <row r="23" spans="1:13" ht="11.1" customHeight="1" x14ac:dyDescent="0.2">
      <c r="A23" s="422" t="s">
        <v>387</v>
      </c>
      <c r="B23" s="115">
        <v>68609</v>
      </c>
      <c r="C23" s="114">
        <v>41956</v>
      </c>
      <c r="D23" s="114">
        <v>26653</v>
      </c>
      <c r="E23" s="114">
        <v>50506</v>
      </c>
      <c r="F23" s="114">
        <v>17883</v>
      </c>
      <c r="G23" s="114">
        <v>6669</v>
      </c>
      <c r="H23" s="114">
        <v>21472</v>
      </c>
      <c r="I23" s="115">
        <v>18289</v>
      </c>
      <c r="J23" s="114">
        <v>13131</v>
      </c>
      <c r="K23" s="114">
        <v>5158</v>
      </c>
      <c r="L23" s="423">
        <v>4015</v>
      </c>
      <c r="M23" s="424">
        <v>3617</v>
      </c>
    </row>
    <row r="24" spans="1:13" ht="11.1" customHeight="1" x14ac:dyDescent="0.2">
      <c r="A24" s="422" t="s">
        <v>388</v>
      </c>
      <c r="B24" s="115">
        <v>69824</v>
      </c>
      <c r="C24" s="114">
        <v>42705</v>
      </c>
      <c r="D24" s="114">
        <v>27119</v>
      </c>
      <c r="E24" s="114">
        <v>50378</v>
      </c>
      <c r="F24" s="114">
        <v>18079</v>
      </c>
      <c r="G24" s="114">
        <v>7453</v>
      </c>
      <c r="H24" s="114">
        <v>21878</v>
      </c>
      <c r="I24" s="115">
        <v>18512</v>
      </c>
      <c r="J24" s="114">
        <v>13150</v>
      </c>
      <c r="K24" s="114">
        <v>5362</v>
      </c>
      <c r="L24" s="423">
        <v>5034</v>
      </c>
      <c r="M24" s="424">
        <v>3979</v>
      </c>
    </row>
    <row r="25" spans="1:13" s="110" customFormat="1" ht="11.1" customHeight="1" x14ac:dyDescent="0.2">
      <c r="A25" s="422" t="s">
        <v>389</v>
      </c>
      <c r="B25" s="115">
        <v>69328</v>
      </c>
      <c r="C25" s="114">
        <v>42331</v>
      </c>
      <c r="D25" s="114">
        <v>26997</v>
      </c>
      <c r="E25" s="114">
        <v>49916</v>
      </c>
      <c r="F25" s="114">
        <v>18042</v>
      </c>
      <c r="G25" s="114">
        <v>7177</v>
      </c>
      <c r="H25" s="114">
        <v>22148</v>
      </c>
      <c r="I25" s="115">
        <v>18447</v>
      </c>
      <c r="J25" s="114">
        <v>13133</v>
      </c>
      <c r="K25" s="114">
        <v>5314</v>
      </c>
      <c r="L25" s="423">
        <v>3994</v>
      </c>
      <c r="M25" s="424">
        <v>4579</v>
      </c>
    </row>
    <row r="26" spans="1:13" ht="15" customHeight="1" x14ac:dyDescent="0.2">
      <c r="A26" s="422" t="s">
        <v>393</v>
      </c>
      <c r="B26" s="115">
        <v>69141</v>
      </c>
      <c r="C26" s="114">
        <v>42182</v>
      </c>
      <c r="D26" s="114">
        <v>26959</v>
      </c>
      <c r="E26" s="114">
        <v>49604</v>
      </c>
      <c r="F26" s="114">
        <v>18172</v>
      </c>
      <c r="G26" s="114">
        <v>6849</v>
      </c>
      <c r="H26" s="114">
        <v>22483</v>
      </c>
      <c r="I26" s="115">
        <v>18319</v>
      </c>
      <c r="J26" s="114">
        <v>13046</v>
      </c>
      <c r="K26" s="114">
        <v>5273</v>
      </c>
      <c r="L26" s="423">
        <v>4242</v>
      </c>
      <c r="M26" s="424">
        <v>4398</v>
      </c>
    </row>
    <row r="27" spans="1:13" ht="11.1" customHeight="1" x14ac:dyDescent="0.2">
      <c r="A27" s="422" t="s">
        <v>387</v>
      </c>
      <c r="B27" s="115">
        <v>69560</v>
      </c>
      <c r="C27" s="114">
        <v>42487</v>
      </c>
      <c r="D27" s="114">
        <v>27073</v>
      </c>
      <c r="E27" s="114">
        <v>49831</v>
      </c>
      <c r="F27" s="114">
        <v>18362</v>
      </c>
      <c r="G27" s="114">
        <v>6583</v>
      </c>
      <c r="H27" s="114">
        <v>22942</v>
      </c>
      <c r="I27" s="115">
        <v>17765</v>
      </c>
      <c r="J27" s="114">
        <v>12533</v>
      </c>
      <c r="K27" s="114">
        <v>5232</v>
      </c>
      <c r="L27" s="423">
        <v>4071</v>
      </c>
      <c r="M27" s="424">
        <v>3618</v>
      </c>
    </row>
    <row r="28" spans="1:13" ht="11.1" customHeight="1" x14ac:dyDescent="0.2">
      <c r="A28" s="422" t="s">
        <v>388</v>
      </c>
      <c r="B28" s="115">
        <v>70229</v>
      </c>
      <c r="C28" s="114">
        <v>42848</v>
      </c>
      <c r="D28" s="114">
        <v>27381</v>
      </c>
      <c r="E28" s="114">
        <v>51733</v>
      </c>
      <c r="F28" s="114">
        <v>18401</v>
      </c>
      <c r="G28" s="114">
        <v>7232</v>
      </c>
      <c r="H28" s="114">
        <v>23048</v>
      </c>
      <c r="I28" s="115">
        <v>17565</v>
      </c>
      <c r="J28" s="114">
        <v>12252</v>
      </c>
      <c r="K28" s="114">
        <v>5313</v>
      </c>
      <c r="L28" s="423">
        <v>5537</v>
      </c>
      <c r="M28" s="424">
        <v>4584</v>
      </c>
    </row>
    <row r="29" spans="1:13" s="110" customFormat="1" ht="11.1" customHeight="1" x14ac:dyDescent="0.2">
      <c r="A29" s="422" t="s">
        <v>389</v>
      </c>
      <c r="B29" s="115">
        <v>70020</v>
      </c>
      <c r="C29" s="114">
        <v>42655</v>
      </c>
      <c r="D29" s="114">
        <v>27365</v>
      </c>
      <c r="E29" s="114">
        <v>51547</v>
      </c>
      <c r="F29" s="114">
        <v>18469</v>
      </c>
      <c r="G29" s="114">
        <v>7017</v>
      </c>
      <c r="H29" s="114">
        <v>23154</v>
      </c>
      <c r="I29" s="115">
        <v>17285</v>
      </c>
      <c r="J29" s="114">
        <v>12039</v>
      </c>
      <c r="K29" s="114">
        <v>5246</v>
      </c>
      <c r="L29" s="423">
        <v>3666</v>
      </c>
      <c r="M29" s="424">
        <v>3951</v>
      </c>
    </row>
    <row r="30" spans="1:13" ht="15" customHeight="1" x14ac:dyDescent="0.2">
      <c r="A30" s="422" t="s">
        <v>394</v>
      </c>
      <c r="B30" s="115">
        <v>71465</v>
      </c>
      <c r="C30" s="114">
        <v>43889</v>
      </c>
      <c r="D30" s="114">
        <v>27576</v>
      </c>
      <c r="E30" s="114">
        <v>52731</v>
      </c>
      <c r="F30" s="114">
        <v>18731</v>
      </c>
      <c r="G30" s="114">
        <v>7011</v>
      </c>
      <c r="H30" s="114">
        <v>23602</v>
      </c>
      <c r="I30" s="115">
        <v>16864</v>
      </c>
      <c r="J30" s="114">
        <v>11692</v>
      </c>
      <c r="K30" s="114">
        <v>5172</v>
      </c>
      <c r="L30" s="423">
        <v>4578</v>
      </c>
      <c r="M30" s="424">
        <v>4672</v>
      </c>
    </row>
    <row r="31" spans="1:13" ht="11.1" customHeight="1" x14ac:dyDescent="0.2">
      <c r="A31" s="422" t="s">
        <v>387</v>
      </c>
      <c r="B31" s="115">
        <v>71817</v>
      </c>
      <c r="C31" s="114">
        <v>44154</v>
      </c>
      <c r="D31" s="114">
        <v>27663</v>
      </c>
      <c r="E31" s="114">
        <v>52815</v>
      </c>
      <c r="F31" s="114">
        <v>19000</v>
      </c>
      <c r="G31" s="114">
        <v>6807</v>
      </c>
      <c r="H31" s="114">
        <v>24090</v>
      </c>
      <c r="I31" s="115">
        <v>17137</v>
      </c>
      <c r="J31" s="114">
        <v>11800</v>
      </c>
      <c r="K31" s="114">
        <v>5337</v>
      </c>
      <c r="L31" s="423">
        <v>4119</v>
      </c>
      <c r="M31" s="424">
        <v>3621</v>
      </c>
    </row>
    <row r="32" spans="1:13" ht="11.1" customHeight="1" x14ac:dyDescent="0.2">
      <c r="A32" s="422" t="s">
        <v>388</v>
      </c>
      <c r="B32" s="115">
        <v>72921</v>
      </c>
      <c r="C32" s="114">
        <v>44816</v>
      </c>
      <c r="D32" s="114">
        <v>28105</v>
      </c>
      <c r="E32" s="114">
        <v>53404</v>
      </c>
      <c r="F32" s="114">
        <v>19516</v>
      </c>
      <c r="G32" s="114">
        <v>7384</v>
      </c>
      <c r="H32" s="114">
        <v>24412</v>
      </c>
      <c r="I32" s="115">
        <v>17274</v>
      </c>
      <c r="J32" s="114">
        <v>11750</v>
      </c>
      <c r="K32" s="114">
        <v>5524</v>
      </c>
      <c r="L32" s="423">
        <v>5701</v>
      </c>
      <c r="M32" s="424">
        <v>4969</v>
      </c>
    </row>
    <row r="33" spans="1:13" s="110" customFormat="1" ht="11.1" customHeight="1" x14ac:dyDescent="0.2">
      <c r="A33" s="422" t="s">
        <v>389</v>
      </c>
      <c r="B33" s="115">
        <v>72506</v>
      </c>
      <c r="C33" s="114">
        <v>44447</v>
      </c>
      <c r="D33" s="114">
        <v>28059</v>
      </c>
      <c r="E33" s="114">
        <v>52924</v>
      </c>
      <c r="F33" s="114">
        <v>19582</v>
      </c>
      <c r="G33" s="114">
        <v>7115</v>
      </c>
      <c r="H33" s="114">
        <v>24614</v>
      </c>
      <c r="I33" s="115">
        <v>17348</v>
      </c>
      <c r="J33" s="114">
        <v>11848</v>
      </c>
      <c r="K33" s="114">
        <v>5500</v>
      </c>
      <c r="L33" s="423">
        <v>3327</v>
      </c>
      <c r="M33" s="424">
        <v>3886</v>
      </c>
    </row>
    <row r="34" spans="1:13" ht="15" customHeight="1" x14ac:dyDescent="0.2">
      <c r="A34" s="422" t="s">
        <v>395</v>
      </c>
      <c r="B34" s="115">
        <v>72297</v>
      </c>
      <c r="C34" s="114">
        <v>44289</v>
      </c>
      <c r="D34" s="114">
        <v>28008</v>
      </c>
      <c r="E34" s="114">
        <v>52673</v>
      </c>
      <c r="F34" s="114">
        <v>19624</v>
      </c>
      <c r="G34" s="114">
        <v>6759</v>
      </c>
      <c r="H34" s="114">
        <v>24892</v>
      </c>
      <c r="I34" s="115">
        <v>17327</v>
      </c>
      <c r="J34" s="114">
        <v>11806</v>
      </c>
      <c r="K34" s="114">
        <v>5521</v>
      </c>
      <c r="L34" s="423">
        <v>3969</v>
      </c>
      <c r="M34" s="424">
        <v>4251</v>
      </c>
    </row>
    <row r="35" spans="1:13" ht="11.1" customHeight="1" x14ac:dyDescent="0.2">
      <c r="A35" s="422" t="s">
        <v>387</v>
      </c>
      <c r="B35" s="115">
        <v>72396</v>
      </c>
      <c r="C35" s="114">
        <v>44317</v>
      </c>
      <c r="D35" s="114">
        <v>28079</v>
      </c>
      <c r="E35" s="114">
        <v>52487</v>
      </c>
      <c r="F35" s="114">
        <v>19909</v>
      </c>
      <c r="G35" s="114">
        <v>6500</v>
      </c>
      <c r="H35" s="114">
        <v>25340</v>
      </c>
      <c r="I35" s="115">
        <v>17497</v>
      </c>
      <c r="J35" s="114">
        <v>11943</v>
      </c>
      <c r="K35" s="114">
        <v>5554</v>
      </c>
      <c r="L35" s="423">
        <v>3599</v>
      </c>
      <c r="M35" s="424">
        <v>3575</v>
      </c>
    </row>
    <row r="36" spans="1:13" ht="11.1" customHeight="1" x14ac:dyDescent="0.2">
      <c r="A36" s="422" t="s">
        <v>388</v>
      </c>
      <c r="B36" s="115">
        <v>73586</v>
      </c>
      <c r="C36" s="114">
        <v>45128</v>
      </c>
      <c r="D36" s="114">
        <v>28458</v>
      </c>
      <c r="E36" s="114">
        <v>53461</v>
      </c>
      <c r="F36" s="114">
        <v>20125</v>
      </c>
      <c r="G36" s="114">
        <v>7218</v>
      </c>
      <c r="H36" s="114">
        <v>25679</v>
      </c>
      <c r="I36" s="115">
        <v>17750</v>
      </c>
      <c r="J36" s="114">
        <v>11946</v>
      </c>
      <c r="K36" s="114">
        <v>5804</v>
      </c>
      <c r="L36" s="423">
        <v>5602</v>
      </c>
      <c r="M36" s="424">
        <v>4642</v>
      </c>
    </row>
    <row r="37" spans="1:13" s="110" customFormat="1" ht="11.1" customHeight="1" x14ac:dyDescent="0.2">
      <c r="A37" s="422" t="s">
        <v>389</v>
      </c>
      <c r="B37" s="115">
        <v>73035</v>
      </c>
      <c r="C37" s="114">
        <v>44702</v>
      </c>
      <c r="D37" s="114">
        <v>28333</v>
      </c>
      <c r="E37" s="114">
        <v>52920</v>
      </c>
      <c r="F37" s="114">
        <v>20115</v>
      </c>
      <c r="G37" s="114">
        <v>6936</v>
      </c>
      <c r="H37" s="114">
        <v>25800</v>
      </c>
      <c r="I37" s="115">
        <v>17628</v>
      </c>
      <c r="J37" s="114">
        <v>11866</v>
      </c>
      <c r="K37" s="114">
        <v>5762</v>
      </c>
      <c r="L37" s="423">
        <v>3637</v>
      </c>
      <c r="M37" s="424">
        <v>4183</v>
      </c>
    </row>
    <row r="38" spans="1:13" ht="15" customHeight="1" x14ac:dyDescent="0.2">
      <c r="A38" s="425" t="s">
        <v>396</v>
      </c>
      <c r="B38" s="115">
        <v>73022</v>
      </c>
      <c r="C38" s="114">
        <v>44704</v>
      </c>
      <c r="D38" s="114">
        <v>28318</v>
      </c>
      <c r="E38" s="114">
        <v>52774</v>
      </c>
      <c r="F38" s="114">
        <v>20248</v>
      </c>
      <c r="G38" s="114">
        <v>6673</v>
      </c>
      <c r="H38" s="114">
        <v>26094</v>
      </c>
      <c r="I38" s="115">
        <v>17403</v>
      </c>
      <c r="J38" s="114">
        <v>11654</v>
      </c>
      <c r="K38" s="114">
        <v>5749</v>
      </c>
      <c r="L38" s="423">
        <v>4605</v>
      </c>
      <c r="M38" s="424">
        <v>4722</v>
      </c>
    </row>
    <row r="39" spans="1:13" ht="11.1" customHeight="1" x14ac:dyDescent="0.2">
      <c r="A39" s="422" t="s">
        <v>387</v>
      </c>
      <c r="B39" s="115">
        <v>73423</v>
      </c>
      <c r="C39" s="114">
        <v>45138</v>
      </c>
      <c r="D39" s="114">
        <v>28285</v>
      </c>
      <c r="E39" s="114">
        <v>53019</v>
      </c>
      <c r="F39" s="114">
        <v>20404</v>
      </c>
      <c r="G39" s="114">
        <v>6493</v>
      </c>
      <c r="H39" s="114">
        <v>26508</v>
      </c>
      <c r="I39" s="115">
        <v>17757</v>
      </c>
      <c r="J39" s="114">
        <v>11916</v>
      </c>
      <c r="K39" s="114">
        <v>5841</v>
      </c>
      <c r="L39" s="423">
        <v>4697</v>
      </c>
      <c r="M39" s="424">
        <v>4137</v>
      </c>
    </row>
    <row r="40" spans="1:13" ht="11.1" customHeight="1" x14ac:dyDescent="0.2">
      <c r="A40" s="425" t="s">
        <v>388</v>
      </c>
      <c r="B40" s="115">
        <v>74684</v>
      </c>
      <c r="C40" s="114">
        <v>45955</v>
      </c>
      <c r="D40" s="114">
        <v>28729</v>
      </c>
      <c r="E40" s="114">
        <v>54068</v>
      </c>
      <c r="F40" s="114">
        <v>20616</v>
      </c>
      <c r="G40" s="114">
        <v>7225</v>
      </c>
      <c r="H40" s="114">
        <v>26836</v>
      </c>
      <c r="I40" s="115">
        <v>17704</v>
      </c>
      <c r="J40" s="114">
        <v>11678</v>
      </c>
      <c r="K40" s="114">
        <v>6026</v>
      </c>
      <c r="L40" s="423">
        <v>5640</v>
      </c>
      <c r="M40" s="424">
        <v>4667</v>
      </c>
    </row>
    <row r="41" spans="1:13" s="110" customFormat="1" ht="11.1" customHeight="1" x14ac:dyDescent="0.2">
      <c r="A41" s="422" t="s">
        <v>389</v>
      </c>
      <c r="B41" s="115">
        <v>74216</v>
      </c>
      <c r="C41" s="114">
        <v>45714</v>
      </c>
      <c r="D41" s="114">
        <v>28502</v>
      </c>
      <c r="E41" s="114">
        <v>53785</v>
      </c>
      <c r="F41" s="114">
        <v>20431</v>
      </c>
      <c r="G41" s="114">
        <v>6900</v>
      </c>
      <c r="H41" s="114">
        <v>26950</v>
      </c>
      <c r="I41" s="115">
        <v>17584</v>
      </c>
      <c r="J41" s="114">
        <v>11603</v>
      </c>
      <c r="K41" s="114">
        <v>5981</v>
      </c>
      <c r="L41" s="423">
        <v>4001</v>
      </c>
      <c r="M41" s="424">
        <v>4267</v>
      </c>
    </row>
    <row r="42" spans="1:13" ht="15" customHeight="1" x14ac:dyDescent="0.2">
      <c r="A42" s="422" t="s">
        <v>397</v>
      </c>
      <c r="B42" s="115">
        <v>74214</v>
      </c>
      <c r="C42" s="114">
        <v>45769</v>
      </c>
      <c r="D42" s="114">
        <v>28445</v>
      </c>
      <c r="E42" s="114">
        <v>53688</v>
      </c>
      <c r="F42" s="114">
        <v>20526</v>
      </c>
      <c r="G42" s="114">
        <v>6740</v>
      </c>
      <c r="H42" s="114">
        <v>27104</v>
      </c>
      <c r="I42" s="115">
        <v>17429</v>
      </c>
      <c r="J42" s="114">
        <v>11442</v>
      </c>
      <c r="K42" s="114">
        <v>5987</v>
      </c>
      <c r="L42" s="423">
        <v>4937</v>
      </c>
      <c r="M42" s="424">
        <v>5026</v>
      </c>
    </row>
    <row r="43" spans="1:13" ht="11.1" customHeight="1" x14ac:dyDescent="0.2">
      <c r="A43" s="422" t="s">
        <v>387</v>
      </c>
      <c r="B43" s="115">
        <v>74676</v>
      </c>
      <c r="C43" s="114">
        <v>46212</v>
      </c>
      <c r="D43" s="114">
        <v>28464</v>
      </c>
      <c r="E43" s="114">
        <v>54015</v>
      </c>
      <c r="F43" s="114">
        <v>20661</v>
      </c>
      <c r="G43" s="114">
        <v>6560</v>
      </c>
      <c r="H43" s="114">
        <v>27486</v>
      </c>
      <c r="I43" s="115">
        <v>17771</v>
      </c>
      <c r="J43" s="114">
        <v>11678</v>
      </c>
      <c r="K43" s="114">
        <v>6093</v>
      </c>
      <c r="L43" s="423">
        <v>4895</v>
      </c>
      <c r="M43" s="424">
        <v>4461</v>
      </c>
    </row>
    <row r="44" spans="1:13" ht="11.1" customHeight="1" x14ac:dyDescent="0.2">
      <c r="A44" s="422" t="s">
        <v>388</v>
      </c>
      <c r="B44" s="115">
        <v>75649</v>
      </c>
      <c r="C44" s="114">
        <v>46684</v>
      </c>
      <c r="D44" s="114">
        <v>28965</v>
      </c>
      <c r="E44" s="114">
        <v>54684</v>
      </c>
      <c r="F44" s="114">
        <v>20965</v>
      </c>
      <c r="G44" s="114">
        <v>7311</v>
      </c>
      <c r="H44" s="114">
        <v>27638</v>
      </c>
      <c r="I44" s="115">
        <v>17799</v>
      </c>
      <c r="J44" s="114">
        <v>11549</v>
      </c>
      <c r="K44" s="114">
        <v>6250</v>
      </c>
      <c r="L44" s="423">
        <v>5973</v>
      </c>
      <c r="M44" s="424">
        <v>4945</v>
      </c>
    </row>
    <row r="45" spans="1:13" s="110" customFormat="1" ht="11.1" customHeight="1" x14ac:dyDescent="0.2">
      <c r="A45" s="422" t="s">
        <v>389</v>
      </c>
      <c r="B45" s="115">
        <v>75216</v>
      </c>
      <c r="C45" s="114">
        <v>46304</v>
      </c>
      <c r="D45" s="114">
        <v>28912</v>
      </c>
      <c r="E45" s="114">
        <v>54199</v>
      </c>
      <c r="F45" s="114">
        <v>21017</v>
      </c>
      <c r="G45" s="114">
        <v>7054</v>
      </c>
      <c r="H45" s="114">
        <v>27689</v>
      </c>
      <c r="I45" s="115">
        <v>17801</v>
      </c>
      <c r="J45" s="114">
        <v>11553</v>
      </c>
      <c r="K45" s="114">
        <v>6248</v>
      </c>
      <c r="L45" s="423">
        <v>3932</v>
      </c>
      <c r="M45" s="424">
        <v>4502</v>
      </c>
    </row>
    <row r="46" spans="1:13" ht="15" customHeight="1" x14ac:dyDescent="0.2">
      <c r="A46" s="422" t="s">
        <v>398</v>
      </c>
      <c r="B46" s="115">
        <v>75070</v>
      </c>
      <c r="C46" s="114">
        <v>46159</v>
      </c>
      <c r="D46" s="114">
        <v>28911</v>
      </c>
      <c r="E46" s="114">
        <v>53932</v>
      </c>
      <c r="F46" s="114">
        <v>21138</v>
      </c>
      <c r="G46" s="114">
        <v>6835</v>
      </c>
      <c r="H46" s="114">
        <v>27900</v>
      </c>
      <c r="I46" s="115">
        <v>17793</v>
      </c>
      <c r="J46" s="114">
        <v>11478</v>
      </c>
      <c r="K46" s="114">
        <v>6315</v>
      </c>
      <c r="L46" s="423">
        <v>4677</v>
      </c>
      <c r="M46" s="424">
        <v>4985</v>
      </c>
    </row>
    <row r="47" spans="1:13" ht="11.1" customHeight="1" x14ac:dyDescent="0.2">
      <c r="A47" s="422" t="s">
        <v>387</v>
      </c>
      <c r="B47" s="115">
        <v>74877</v>
      </c>
      <c r="C47" s="114">
        <v>46163</v>
      </c>
      <c r="D47" s="114">
        <v>28714</v>
      </c>
      <c r="E47" s="114">
        <v>53705</v>
      </c>
      <c r="F47" s="114">
        <v>21172</v>
      </c>
      <c r="G47" s="114">
        <v>6545</v>
      </c>
      <c r="H47" s="114">
        <v>28179</v>
      </c>
      <c r="I47" s="115">
        <v>18231</v>
      </c>
      <c r="J47" s="114">
        <v>11775</v>
      </c>
      <c r="K47" s="114">
        <v>6456</v>
      </c>
      <c r="L47" s="423">
        <v>4456</v>
      </c>
      <c r="M47" s="424">
        <v>4536</v>
      </c>
    </row>
    <row r="48" spans="1:13" ht="11.1" customHeight="1" x14ac:dyDescent="0.2">
      <c r="A48" s="422" t="s">
        <v>388</v>
      </c>
      <c r="B48" s="115">
        <v>76461</v>
      </c>
      <c r="C48" s="114">
        <v>47087</v>
      </c>
      <c r="D48" s="114">
        <v>29374</v>
      </c>
      <c r="E48" s="114">
        <v>54874</v>
      </c>
      <c r="F48" s="114">
        <v>21587</v>
      </c>
      <c r="G48" s="114">
        <v>7457</v>
      </c>
      <c r="H48" s="114">
        <v>28468</v>
      </c>
      <c r="I48" s="115">
        <v>18121</v>
      </c>
      <c r="J48" s="114">
        <v>11365</v>
      </c>
      <c r="K48" s="114">
        <v>6756</v>
      </c>
      <c r="L48" s="423">
        <v>6081</v>
      </c>
      <c r="M48" s="424">
        <v>4781</v>
      </c>
    </row>
    <row r="49" spans="1:17" s="110" customFormat="1" ht="11.1" customHeight="1" x14ac:dyDescent="0.2">
      <c r="A49" s="422" t="s">
        <v>389</v>
      </c>
      <c r="B49" s="115">
        <v>76082</v>
      </c>
      <c r="C49" s="114">
        <v>46815</v>
      </c>
      <c r="D49" s="114">
        <v>29267</v>
      </c>
      <c r="E49" s="114">
        <v>54484</v>
      </c>
      <c r="F49" s="114">
        <v>21598</v>
      </c>
      <c r="G49" s="114">
        <v>7326</v>
      </c>
      <c r="H49" s="114">
        <v>28416</v>
      </c>
      <c r="I49" s="115">
        <v>18017</v>
      </c>
      <c r="J49" s="114">
        <v>11302</v>
      </c>
      <c r="K49" s="114">
        <v>6715</v>
      </c>
      <c r="L49" s="423">
        <v>4222</v>
      </c>
      <c r="M49" s="424">
        <v>4697</v>
      </c>
    </row>
    <row r="50" spans="1:17" ht="15" customHeight="1" x14ac:dyDescent="0.2">
      <c r="A50" s="422" t="s">
        <v>399</v>
      </c>
      <c r="B50" s="143">
        <v>75777</v>
      </c>
      <c r="C50" s="144">
        <v>46591</v>
      </c>
      <c r="D50" s="144">
        <v>29186</v>
      </c>
      <c r="E50" s="144">
        <v>53961</v>
      </c>
      <c r="F50" s="144">
        <v>21816</v>
      </c>
      <c r="G50" s="144">
        <v>7092</v>
      </c>
      <c r="H50" s="144">
        <v>28516</v>
      </c>
      <c r="I50" s="143">
        <v>17366</v>
      </c>
      <c r="J50" s="144">
        <v>10879</v>
      </c>
      <c r="K50" s="144">
        <v>6487</v>
      </c>
      <c r="L50" s="426">
        <v>5107</v>
      </c>
      <c r="M50" s="427">
        <v>5487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0.94178766484614362</v>
      </c>
      <c r="C6" s="480">
        <f>'Tabelle 3.3'!J11</f>
        <v>-2.3998201539931432</v>
      </c>
      <c r="D6" s="481">
        <f t="shared" ref="D6:E9" si="0">IF(OR(AND(B6&gt;=-50,B6&lt;=50),ISNUMBER(B6)=FALSE),B6,"")</f>
        <v>0.94178766484614362</v>
      </c>
      <c r="E6" s="481">
        <f t="shared" si="0"/>
        <v>-2.3998201539931432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0.94178766484614362</v>
      </c>
      <c r="C14" s="480">
        <f>'Tabelle 3.3'!J11</f>
        <v>-2.3998201539931432</v>
      </c>
      <c r="D14" s="481">
        <f>IF(OR(AND(B14&gt;=-50,B14&lt;=50),ISNUMBER(B14)=FALSE),B14,"")</f>
        <v>0.94178766484614362</v>
      </c>
      <c r="E14" s="481">
        <f>IF(OR(AND(C14&gt;=-50,C14&lt;=50),ISNUMBER(C14)=FALSE),C14,"")</f>
        <v>-2.3998201539931432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3.6016949152542375</v>
      </c>
      <c r="C15" s="480">
        <f>'Tabelle 3.3'!J12</f>
        <v>-1.0135135135135136</v>
      </c>
      <c r="D15" s="481">
        <f t="shared" ref="D15:E45" si="3">IF(OR(AND(B15&gt;=-50,B15&lt;=50),ISNUMBER(B15)=FALSE),B15,"")</f>
        <v>3.6016949152542375</v>
      </c>
      <c r="E15" s="481">
        <f t="shared" si="3"/>
        <v>-1.0135135135135136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0.39960039960039961</v>
      </c>
      <c r="C16" s="480">
        <f>'Tabelle 3.3'!J13</f>
        <v>6.9306930693069306</v>
      </c>
      <c r="D16" s="481">
        <f t="shared" si="3"/>
        <v>0.39960039960039961</v>
      </c>
      <c r="E16" s="481">
        <f t="shared" si="3"/>
        <v>6.9306930693069306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-0.73326582632075143</v>
      </c>
      <c r="C17" s="480">
        <f>'Tabelle 3.3'!J14</f>
        <v>-3.7821482602118004</v>
      </c>
      <c r="D17" s="481">
        <f t="shared" si="3"/>
        <v>-0.73326582632075143</v>
      </c>
      <c r="E17" s="481">
        <f t="shared" si="3"/>
        <v>-3.7821482602118004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4.6912114014251785</v>
      </c>
      <c r="C18" s="480">
        <f>'Tabelle 3.3'!J15</f>
        <v>-3.3333333333333335</v>
      </c>
      <c r="D18" s="481">
        <f t="shared" si="3"/>
        <v>4.6912114014251785</v>
      </c>
      <c r="E18" s="481">
        <f t="shared" si="3"/>
        <v>-3.3333333333333335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-1.0490199944788421</v>
      </c>
      <c r="C19" s="480">
        <f>'Tabelle 3.3'!J16</f>
        <v>-0.67453625632377745</v>
      </c>
      <c r="D19" s="481">
        <f t="shared" si="3"/>
        <v>-1.0490199944788421</v>
      </c>
      <c r="E19" s="481">
        <f t="shared" si="3"/>
        <v>-0.67453625632377745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-1.4392991239048811</v>
      </c>
      <c r="C20" s="480">
        <f>'Tabelle 3.3'!J17</f>
        <v>-16.981132075471699</v>
      </c>
      <c r="D20" s="481">
        <f t="shared" si="3"/>
        <v>-1.4392991239048811</v>
      </c>
      <c r="E20" s="481">
        <f t="shared" si="3"/>
        <v>-16.981132075471699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6.968641114982578</v>
      </c>
      <c r="C21" s="480">
        <f>'Tabelle 3.3'!J18</f>
        <v>0.2544529262086514</v>
      </c>
      <c r="D21" s="481">
        <f t="shared" si="3"/>
        <v>6.968641114982578</v>
      </c>
      <c r="E21" s="481">
        <f t="shared" si="3"/>
        <v>0.2544529262086514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2.7886284722222223</v>
      </c>
      <c r="C22" s="480">
        <f>'Tabelle 3.3'!J19</f>
        <v>-0.85319211532803763</v>
      </c>
      <c r="D22" s="481">
        <f t="shared" si="3"/>
        <v>2.7886284722222223</v>
      </c>
      <c r="E22" s="481">
        <f t="shared" si="3"/>
        <v>-0.85319211532803763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4.2862760519071958</v>
      </c>
      <c r="C23" s="480">
        <f>'Tabelle 3.3'!J20</f>
        <v>-3.5103510351035103</v>
      </c>
      <c r="D23" s="481">
        <f t="shared" si="3"/>
        <v>4.2862760519071958</v>
      </c>
      <c r="E23" s="481">
        <f t="shared" si="3"/>
        <v>-3.5103510351035103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1.408450704225352</v>
      </c>
      <c r="C24" s="480">
        <f>'Tabelle 3.3'!J21</f>
        <v>-6.7352185089974297</v>
      </c>
      <c r="D24" s="481">
        <f t="shared" si="3"/>
        <v>1.408450704225352</v>
      </c>
      <c r="E24" s="481">
        <f t="shared" si="3"/>
        <v>-6.7352185089974297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0.68027210884353739</v>
      </c>
      <c r="C25" s="480">
        <f>'Tabelle 3.3'!J22</f>
        <v>-4.5537340619307836</v>
      </c>
      <c r="D25" s="481">
        <f t="shared" si="3"/>
        <v>0.68027210884353739</v>
      </c>
      <c r="E25" s="481">
        <f t="shared" si="3"/>
        <v>-4.5537340619307836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2.0547945205479454</v>
      </c>
      <c r="C26" s="480">
        <f>'Tabelle 3.3'!J23</f>
        <v>-5.394190871369295</v>
      </c>
      <c r="D26" s="481">
        <f t="shared" si="3"/>
        <v>2.0547945205479454</v>
      </c>
      <c r="E26" s="481">
        <f t="shared" si="3"/>
        <v>-5.394190871369295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-14.127423822714681</v>
      </c>
      <c r="C27" s="480">
        <f>'Tabelle 3.3'!J24</f>
        <v>-0.84033613445378152</v>
      </c>
      <c r="D27" s="481">
        <f t="shared" si="3"/>
        <v>-14.127423822714681</v>
      </c>
      <c r="E27" s="481">
        <f t="shared" si="3"/>
        <v>-0.84033613445378152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5.7749627421758571</v>
      </c>
      <c r="C28" s="480">
        <f>'Tabelle 3.3'!J25</f>
        <v>-1.2104283054003724</v>
      </c>
      <c r="D28" s="481">
        <f t="shared" si="3"/>
        <v>5.7749627421758571</v>
      </c>
      <c r="E28" s="481">
        <f t="shared" si="3"/>
        <v>-1.2104283054003724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-15.067340067340067</v>
      </c>
      <c r="C29" s="480">
        <f>'Tabelle 3.3'!J26</f>
        <v>-10</v>
      </c>
      <c r="D29" s="481">
        <f t="shared" si="3"/>
        <v>-15.067340067340067</v>
      </c>
      <c r="E29" s="481">
        <f t="shared" si="3"/>
        <v>-10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0.18731602890018731</v>
      </c>
      <c r="C30" s="480">
        <f>'Tabelle 3.3'!J27</f>
        <v>-7.6704545454545459</v>
      </c>
      <c r="D30" s="481">
        <f t="shared" si="3"/>
        <v>0.18731602890018731</v>
      </c>
      <c r="E30" s="481">
        <f t="shared" si="3"/>
        <v>-7.6704545454545459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4.2724458204334361</v>
      </c>
      <c r="C31" s="480">
        <f>'Tabelle 3.3'!J28</f>
        <v>3.6885245901639343</v>
      </c>
      <c r="D31" s="481">
        <f t="shared" si="3"/>
        <v>4.2724458204334361</v>
      </c>
      <c r="E31" s="481">
        <f t="shared" si="3"/>
        <v>3.6885245901639343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2.4932249322493223</v>
      </c>
      <c r="C32" s="480">
        <f>'Tabelle 3.3'!J29</f>
        <v>3.1007751937984498</v>
      </c>
      <c r="D32" s="481">
        <f t="shared" si="3"/>
        <v>2.4932249322493223</v>
      </c>
      <c r="E32" s="481">
        <f t="shared" si="3"/>
        <v>3.1007751937984498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5.8576820914301688</v>
      </c>
      <c r="C33" s="480">
        <f>'Tabelle 3.3'!J30</f>
        <v>-0.47789725209080047</v>
      </c>
      <c r="D33" s="481">
        <f t="shared" si="3"/>
        <v>5.8576820914301688</v>
      </c>
      <c r="E33" s="481">
        <f t="shared" si="3"/>
        <v>-0.47789725209080047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0.13183915622940012</v>
      </c>
      <c r="C34" s="480">
        <f>'Tabelle 3.3'!J31</f>
        <v>-4.5037531276063385</v>
      </c>
      <c r="D34" s="481">
        <f t="shared" si="3"/>
        <v>0.13183915622940012</v>
      </c>
      <c r="E34" s="481">
        <f t="shared" si="3"/>
        <v>-4.5037531276063385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3.6016949152542375</v>
      </c>
      <c r="C37" s="480">
        <f>'Tabelle 3.3'!J34</f>
        <v>-1.0135135135135136</v>
      </c>
      <c r="D37" s="481">
        <f t="shared" si="3"/>
        <v>3.6016949152542375</v>
      </c>
      <c r="E37" s="481">
        <f t="shared" si="3"/>
        <v>-1.0135135135135136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4.2686831112601763E-2</v>
      </c>
      <c r="C38" s="480">
        <f>'Tabelle 3.3'!J35</f>
        <v>-1.8560434585785424</v>
      </c>
      <c r="D38" s="481">
        <f t="shared" si="3"/>
        <v>4.2686831112601763E-2</v>
      </c>
      <c r="E38" s="481">
        <f t="shared" si="3"/>
        <v>-1.8560434585785424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1.6172248803827751</v>
      </c>
      <c r="C39" s="480">
        <f>'Tabelle 3.3'!J36</f>
        <v>-2.5052328623757196</v>
      </c>
      <c r="D39" s="481">
        <f t="shared" si="3"/>
        <v>1.6172248803827751</v>
      </c>
      <c r="E39" s="481">
        <f t="shared" si="3"/>
        <v>-2.5052328623757196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1.6172248803827751</v>
      </c>
      <c r="C45" s="480">
        <f>'Tabelle 3.3'!J36</f>
        <v>-2.5052328623757196</v>
      </c>
      <c r="D45" s="481">
        <f t="shared" si="3"/>
        <v>1.6172248803827751</v>
      </c>
      <c r="E45" s="481">
        <f t="shared" si="3"/>
        <v>-2.5052328623757196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69141</v>
      </c>
      <c r="C51" s="487">
        <v>13046</v>
      </c>
      <c r="D51" s="487">
        <v>5273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69560</v>
      </c>
      <c r="C52" s="487">
        <v>12533</v>
      </c>
      <c r="D52" s="487">
        <v>5232</v>
      </c>
      <c r="E52" s="488">
        <f t="shared" ref="E52:G70" si="11">IF($A$51=37802,IF(COUNTBLANK(B$51:B$70)&gt;0,#N/A,B52/B$51*100),IF(COUNTBLANK(B$51:B$75)&gt;0,#N/A,B52/B$51*100))</f>
        <v>100.60600801261191</v>
      </c>
      <c r="F52" s="488">
        <f t="shared" si="11"/>
        <v>96.067760233021616</v>
      </c>
      <c r="G52" s="488">
        <f t="shared" si="11"/>
        <v>99.222454010999428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70229</v>
      </c>
      <c r="C53" s="487">
        <v>12252</v>
      </c>
      <c r="D53" s="487">
        <v>5313</v>
      </c>
      <c r="E53" s="488">
        <f t="shared" si="11"/>
        <v>101.57359598501611</v>
      </c>
      <c r="F53" s="488">
        <f t="shared" si="11"/>
        <v>93.913843323624107</v>
      </c>
      <c r="G53" s="488">
        <f t="shared" si="11"/>
        <v>100.75858145268349</v>
      </c>
      <c r="H53" s="489">
        <f>IF(ISERROR(L53)=TRUE,IF(MONTH(A53)=MONTH(MAX(A$51:A$75)),A53,""),"")</f>
        <v>41883</v>
      </c>
      <c r="I53" s="488">
        <f t="shared" si="12"/>
        <v>101.57359598501611</v>
      </c>
      <c r="J53" s="488">
        <f t="shared" si="10"/>
        <v>93.913843323624107</v>
      </c>
      <c r="K53" s="488">
        <f t="shared" si="10"/>
        <v>100.75858145268349</v>
      </c>
      <c r="L53" s="488" t="e">
        <f t="shared" si="13"/>
        <v>#N/A</v>
      </c>
    </row>
    <row r="54" spans="1:14" ht="15" customHeight="1" x14ac:dyDescent="0.2">
      <c r="A54" s="490" t="s">
        <v>462</v>
      </c>
      <c r="B54" s="487">
        <v>70020</v>
      </c>
      <c r="C54" s="487">
        <v>12039</v>
      </c>
      <c r="D54" s="487">
        <v>5246</v>
      </c>
      <c r="E54" s="488">
        <f t="shared" si="11"/>
        <v>101.27131513862975</v>
      </c>
      <c r="F54" s="488">
        <f t="shared" si="11"/>
        <v>92.281158975931319</v>
      </c>
      <c r="G54" s="488">
        <f t="shared" si="11"/>
        <v>99.487957519438652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71465</v>
      </c>
      <c r="C55" s="487">
        <v>11692</v>
      </c>
      <c r="D55" s="487">
        <v>5172</v>
      </c>
      <c r="E55" s="488">
        <f t="shared" si="11"/>
        <v>103.3612473062293</v>
      </c>
      <c r="F55" s="488">
        <f t="shared" si="11"/>
        <v>89.621339874290967</v>
      </c>
      <c r="G55" s="488">
        <f t="shared" si="11"/>
        <v>98.084581831974205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71817</v>
      </c>
      <c r="C56" s="487">
        <v>11800</v>
      </c>
      <c r="D56" s="487">
        <v>5337</v>
      </c>
      <c r="E56" s="488">
        <f t="shared" si="11"/>
        <v>103.87035188961687</v>
      </c>
      <c r="F56" s="488">
        <f t="shared" si="11"/>
        <v>90.449179825233784</v>
      </c>
      <c r="G56" s="488">
        <f t="shared" si="11"/>
        <v>101.21373032429358</v>
      </c>
      <c r="H56" s="489" t="str">
        <f t="shared" si="14"/>
        <v/>
      </c>
      <c r="I56" s="488" t="str">
        <f t="shared" si="12"/>
        <v/>
      </c>
      <c r="J56" s="488" t="str">
        <f t="shared" si="10"/>
        <v/>
      </c>
      <c r="K56" s="488" t="str">
        <f t="shared" si="10"/>
        <v/>
      </c>
      <c r="L56" s="488" t="e">
        <f t="shared" si="13"/>
        <v>#N/A</v>
      </c>
    </row>
    <row r="57" spans="1:14" ht="15" customHeight="1" x14ac:dyDescent="0.2">
      <c r="A57" s="490">
        <v>42248</v>
      </c>
      <c r="B57" s="487">
        <v>72921</v>
      </c>
      <c r="C57" s="487">
        <v>11750</v>
      </c>
      <c r="D57" s="487">
        <v>5524</v>
      </c>
      <c r="E57" s="488">
        <f t="shared" si="11"/>
        <v>105.4670889920597</v>
      </c>
      <c r="F57" s="488">
        <f t="shared" si="11"/>
        <v>90.065920588686183</v>
      </c>
      <c r="G57" s="488">
        <f t="shared" si="11"/>
        <v>104.76009861558886</v>
      </c>
      <c r="H57" s="489">
        <f t="shared" si="14"/>
        <v>42248</v>
      </c>
      <c r="I57" s="488">
        <f t="shared" si="12"/>
        <v>105.4670889920597</v>
      </c>
      <c r="J57" s="488">
        <f t="shared" si="10"/>
        <v>90.065920588686183</v>
      </c>
      <c r="K57" s="488">
        <f t="shared" si="10"/>
        <v>104.76009861558886</v>
      </c>
      <c r="L57" s="488" t="e">
        <f t="shared" si="13"/>
        <v>#N/A</v>
      </c>
    </row>
    <row r="58" spans="1:14" ht="15" customHeight="1" x14ac:dyDescent="0.2">
      <c r="A58" s="490" t="s">
        <v>465</v>
      </c>
      <c r="B58" s="487">
        <v>72506</v>
      </c>
      <c r="C58" s="487">
        <v>11848</v>
      </c>
      <c r="D58" s="487">
        <v>5500</v>
      </c>
      <c r="E58" s="488">
        <f t="shared" si="11"/>
        <v>104.86686625880448</v>
      </c>
      <c r="F58" s="488">
        <f t="shared" si="11"/>
        <v>90.817108692319479</v>
      </c>
      <c r="G58" s="488">
        <f t="shared" si="11"/>
        <v>104.30494974397877</v>
      </c>
      <c r="H58" s="489" t="str">
        <f t="shared" si="14"/>
        <v/>
      </c>
      <c r="I58" s="488" t="str">
        <f t="shared" si="12"/>
        <v/>
      </c>
      <c r="J58" s="488" t="str">
        <f t="shared" si="10"/>
        <v/>
      </c>
      <c r="K58" s="488" t="str">
        <f t="shared" si="10"/>
        <v/>
      </c>
      <c r="L58" s="488" t="e">
        <f t="shared" si="13"/>
        <v>#N/A</v>
      </c>
    </row>
    <row r="59" spans="1:14" ht="15" customHeight="1" x14ac:dyDescent="0.2">
      <c r="A59" s="490" t="s">
        <v>466</v>
      </c>
      <c r="B59" s="487">
        <v>72297</v>
      </c>
      <c r="C59" s="487">
        <v>11806</v>
      </c>
      <c r="D59" s="487">
        <v>5521</v>
      </c>
      <c r="E59" s="488">
        <f t="shared" si="11"/>
        <v>104.56458541241811</v>
      </c>
      <c r="F59" s="488">
        <f t="shared" si="11"/>
        <v>90.495170933619491</v>
      </c>
      <c r="G59" s="488">
        <f t="shared" si="11"/>
        <v>104.70320500663759</v>
      </c>
      <c r="H59" s="489" t="str">
        <f t="shared" si="14"/>
        <v/>
      </c>
      <c r="I59" s="488" t="str">
        <f t="shared" si="12"/>
        <v/>
      </c>
      <c r="J59" s="488" t="str">
        <f t="shared" si="10"/>
        <v/>
      </c>
      <c r="K59" s="488" t="str">
        <f t="shared" si="10"/>
        <v/>
      </c>
      <c r="L59" s="488" t="e">
        <f t="shared" si="13"/>
        <v>#N/A</v>
      </c>
    </row>
    <row r="60" spans="1:14" ht="15" customHeight="1" x14ac:dyDescent="0.2">
      <c r="A60" s="490" t="s">
        <v>467</v>
      </c>
      <c r="B60" s="487">
        <v>72396</v>
      </c>
      <c r="C60" s="487">
        <v>11943</v>
      </c>
      <c r="D60" s="487">
        <v>5554</v>
      </c>
      <c r="E60" s="488">
        <f t="shared" si="11"/>
        <v>104.70777107649585</v>
      </c>
      <c r="F60" s="488">
        <f t="shared" si="11"/>
        <v>91.54530124175993</v>
      </c>
      <c r="G60" s="488">
        <f t="shared" si="11"/>
        <v>105.32903470510146</v>
      </c>
      <c r="H60" s="489" t="str">
        <f t="shared" si="14"/>
        <v/>
      </c>
      <c r="I60" s="488" t="str">
        <f t="shared" si="12"/>
        <v/>
      </c>
      <c r="J60" s="488" t="str">
        <f t="shared" si="10"/>
        <v/>
      </c>
      <c r="K60" s="488" t="str">
        <f t="shared" si="10"/>
        <v/>
      </c>
      <c r="L60" s="488" t="e">
        <f t="shared" si="13"/>
        <v>#N/A</v>
      </c>
    </row>
    <row r="61" spans="1:14" ht="15" customHeight="1" x14ac:dyDescent="0.2">
      <c r="A61" s="490">
        <v>42614</v>
      </c>
      <c r="B61" s="487">
        <v>73586</v>
      </c>
      <c r="C61" s="487">
        <v>11946</v>
      </c>
      <c r="D61" s="487">
        <v>5804</v>
      </c>
      <c r="E61" s="488">
        <f t="shared" si="11"/>
        <v>106.42889168510725</v>
      </c>
      <c r="F61" s="488">
        <f t="shared" si="11"/>
        <v>91.56829679595279</v>
      </c>
      <c r="G61" s="488">
        <f t="shared" si="11"/>
        <v>110.07016878437321</v>
      </c>
      <c r="H61" s="489">
        <f t="shared" si="14"/>
        <v>42614</v>
      </c>
      <c r="I61" s="488">
        <f t="shared" si="12"/>
        <v>106.42889168510725</v>
      </c>
      <c r="J61" s="488">
        <f t="shared" si="10"/>
        <v>91.56829679595279</v>
      </c>
      <c r="K61" s="488">
        <f t="shared" si="10"/>
        <v>110.07016878437321</v>
      </c>
      <c r="L61" s="488" t="e">
        <f t="shared" si="13"/>
        <v>#N/A</v>
      </c>
    </row>
    <row r="62" spans="1:14" ht="15" customHeight="1" x14ac:dyDescent="0.2">
      <c r="A62" s="490" t="s">
        <v>468</v>
      </c>
      <c r="B62" s="487">
        <v>73035</v>
      </c>
      <c r="C62" s="487">
        <v>11866</v>
      </c>
      <c r="D62" s="487">
        <v>5762</v>
      </c>
      <c r="E62" s="488">
        <f t="shared" si="11"/>
        <v>105.63196945372499</v>
      </c>
      <c r="F62" s="488">
        <f t="shared" si="11"/>
        <v>90.955082017476613</v>
      </c>
      <c r="G62" s="488">
        <f t="shared" si="11"/>
        <v>109.27365825905557</v>
      </c>
      <c r="H62" s="489" t="str">
        <f t="shared" si="14"/>
        <v/>
      </c>
      <c r="I62" s="488" t="str">
        <f t="shared" si="12"/>
        <v/>
      </c>
      <c r="J62" s="488" t="str">
        <f t="shared" si="10"/>
        <v/>
      </c>
      <c r="K62" s="488" t="str">
        <f t="shared" si="10"/>
        <v/>
      </c>
      <c r="L62" s="488" t="e">
        <f t="shared" si="13"/>
        <v>#N/A</v>
      </c>
    </row>
    <row r="63" spans="1:14" ht="15" customHeight="1" x14ac:dyDescent="0.2">
      <c r="A63" s="490" t="s">
        <v>469</v>
      </c>
      <c r="B63" s="487">
        <v>73022</v>
      </c>
      <c r="C63" s="487">
        <v>11654</v>
      </c>
      <c r="D63" s="487">
        <v>5749</v>
      </c>
      <c r="E63" s="488">
        <f t="shared" si="11"/>
        <v>105.6131672958158</v>
      </c>
      <c r="F63" s="488">
        <f t="shared" si="11"/>
        <v>89.330062854514793</v>
      </c>
      <c r="G63" s="488">
        <f t="shared" si="11"/>
        <v>109.02711928693343</v>
      </c>
      <c r="H63" s="489" t="str">
        <f t="shared" si="14"/>
        <v/>
      </c>
      <c r="I63" s="488" t="str">
        <f t="shared" si="12"/>
        <v/>
      </c>
      <c r="J63" s="488" t="str">
        <f t="shared" si="10"/>
        <v/>
      </c>
      <c r="K63" s="488" t="str">
        <f t="shared" si="10"/>
        <v/>
      </c>
      <c r="L63" s="488" t="e">
        <f t="shared" si="13"/>
        <v>#N/A</v>
      </c>
    </row>
    <row r="64" spans="1:14" ht="15" customHeight="1" x14ac:dyDescent="0.2">
      <c r="A64" s="490" t="s">
        <v>470</v>
      </c>
      <c r="B64" s="487">
        <v>73423</v>
      </c>
      <c r="C64" s="487">
        <v>11916</v>
      </c>
      <c r="D64" s="487">
        <v>5841</v>
      </c>
      <c r="E64" s="488">
        <f t="shared" si="11"/>
        <v>106.19314155132267</v>
      </c>
      <c r="F64" s="488">
        <f t="shared" si="11"/>
        <v>91.338341254024229</v>
      </c>
      <c r="G64" s="488">
        <f t="shared" si="11"/>
        <v>110.77185662810545</v>
      </c>
      <c r="H64" s="489" t="str">
        <f t="shared" si="14"/>
        <v/>
      </c>
      <c r="I64" s="488" t="str">
        <f t="shared" si="12"/>
        <v/>
      </c>
      <c r="J64" s="488" t="str">
        <f t="shared" si="10"/>
        <v/>
      </c>
      <c r="K64" s="488" t="str">
        <f t="shared" si="10"/>
        <v/>
      </c>
      <c r="L64" s="488" t="e">
        <f t="shared" si="13"/>
        <v>#N/A</v>
      </c>
    </row>
    <row r="65" spans="1:12" ht="15" customHeight="1" x14ac:dyDescent="0.2">
      <c r="A65" s="490">
        <v>42979</v>
      </c>
      <c r="B65" s="487">
        <v>74684</v>
      </c>
      <c r="C65" s="487">
        <v>11678</v>
      </c>
      <c r="D65" s="487">
        <v>6026</v>
      </c>
      <c r="E65" s="488">
        <f t="shared" si="11"/>
        <v>108.01695086851507</v>
      </c>
      <c r="F65" s="488">
        <f t="shared" si="11"/>
        <v>89.514027288057633</v>
      </c>
      <c r="G65" s="488">
        <f t="shared" si="11"/>
        <v>114.28029584676655</v>
      </c>
      <c r="H65" s="489">
        <f t="shared" si="14"/>
        <v>42979</v>
      </c>
      <c r="I65" s="488">
        <f t="shared" si="12"/>
        <v>108.01695086851507</v>
      </c>
      <c r="J65" s="488">
        <f t="shared" si="10"/>
        <v>89.514027288057633</v>
      </c>
      <c r="K65" s="488">
        <f t="shared" si="10"/>
        <v>114.28029584676655</v>
      </c>
      <c r="L65" s="488" t="e">
        <f t="shared" si="13"/>
        <v>#N/A</v>
      </c>
    </row>
    <row r="66" spans="1:12" ht="15" customHeight="1" x14ac:dyDescent="0.2">
      <c r="A66" s="490" t="s">
        <v>471</v>
      </c>
      <c r="B66" s="487">
        <v>74216</v>
      </c>
      <c r="C66" s="487">
        <v>11603</v>
      </c>
      <c r="D66" s="487">
        <v>5981</v>
      </c>
      <c r="E66" s="488">
        <f t="shared" si="11"/>
        <v>107.34007318378387</v>
      </c>
      <c r="F66" s="488">
        <f t="shared" si="11"/>
        <v>88.939138433236238</v>
      </c>
      <c r="G66" s="488">
        <f t="shared" si="11"/>
        <v>113.42689171249762</v>
      </c>
      <c r="H66" s="489" t="str">
        <f t="shared" si="14"/>
        <v/>
      </c>
      <c r="I66" s="488" t="str">
        <f t="shared" si="12"/>
        <v/>
      </c>
      <c r="J66" s="488" t="str">
        <f t="shared" si="10"/>
        <v/>
      </c>
      <c r="K66" s="488" t="str">
        <f t="shared" si="10"/>
        <v/>
      </c>
      <c r="L66" s="488" t="e">
        <f t="shared" si="13"/>
        <v>#N/A</v>
      </c>
    </row>
    <row r="67" spans="1:12" ht="15" customHeight="1" x14ac:dyDescent="0.2">
      <c r="A67" s="490" t="s">
        <v>472</v>
      </c>
      <c r="B67" s="487">
        <v>74214</v>
      </c>
      <c r="C67" s="487">
        <v>11442</v>
      </c>
      <c r="D67" s="487">
        <v>5987</v>
      </c>
      <c r="E67" s="488">
        <f t="shared" si="11"/>
        <v>107.33718054410552</v>
      </c>
      <c r="F67" s="488">
        <f t="shared" si="11"/>
        <v>87.705043691552959</v>
      </c>
      <c r="G67" s="488">
        <f t="shared" si="11"/>
        <v>113.54067893040013</v>
      </c>
      <c r="H67" s="489" t="str">
        <f t="shared" si="14"/>
        <v/>
      </c>
      <c r="I67" s="488" t="str">
        <f t="shared" si="12"/>
        <v/>
      </c>
      <c r="J67" s="488" t="str">
        <f t="shared" si="12"/>
        <v/>
      </c>
      <c r="K67" s="488" t="str">
        <f t="shared" si="12"/>
        <v/>
      </c>
      <c r="L67" s="488" t="e">
        <f t="shared" si="13"/>
        <v>#N/A</v>
      </c>
    </row>
    <row r="68" spans="1:12" ht="15" customHeight="1" x14ac:dyDescent="0.2">
      <c r="A68" s="490" t="s">
        <v>473</v>
      </c>
      <c r="B68" s="487">
        <v>74676</v>
      </c>
      <c r="C68" s="487">
        <v>11678</v>
      </c>
      <c r="D68" s="487">
        <v>6093</v>
      </c>
      <c r="E68" s="488">
        <f t="shared" si="11"/>
        <v>108.00538030980171</v>
      </c>
      <c r="F68" s="488">
        <f t="shared" si="11"/>
        <v>89.514027288057633</v>
      </c>
      <c r="G68" s="488">
        <f t="shared" si="11"/>
        <v>115.55091978001137</v>
      </c>
      <c r="H68" s="489" t="str">
        <f t="shared" si="14"/>
        <v/>
      </c>
      <c r="I68" s="488" t="str">
        <f t="shared" si="12"/>
        <v/>
      </c>
      <c r="J68" s="488" t="str">
        <f t="shared" si="12"/>
        <v/>
      </c>
      <c r="K68" s="488" t="str">
        <f t="shared" si="12"/>
        <v/>
      </c>
      <c r="L68" s="488" t="e">
        <f t="shared" si="13"/>
        <v>#N/A</v>
      </c>
    </row>
    <row r="69" spans="1:12" ht="15" customHeight="1" x14ac:dyDescent="0.2">
      <c r="A69" s="490">
        <v>43344</v>
      </c>
      <c r="B69" s="487">
        <v>75649</v>
      </c>
      <c r="C69" s="487">
        <v>11549</v>
      </c>
      <c r="D69" s="487">
        <v>6250</v>
      </c>
      <c r="E69" s="488">
        <f t="shared" si="11"/>
        <v>109.41264951331337</v>
      </c>
      <c r="F69" s="488">
        <f t="shared" si="11"/>
        <v>88.525218457764836</v>
      </c>
      <c r="G69" s="488">
        <f t="shared" si="11"/>
        <v>118.52835198179406</v>
      </c>
      <c r="H69" s="489">
        <f t="shared" si="14"/>
        <v>43344</v>
      </c>
      <c r="I69" s="488">
        <f t="shared" si="12"/>
        <v>109.41264951331337</v>
      </c>
      <c r="J69" s="488">
        <f t="shared" si="12"/>
        <v>88.525218457764836</v>
      </c>
      <c r="K69" s="488">
        <f t="shared" si="12"/>
        <v>118.52835198179406</v>
      </c>
      <c r="L69" s="488" t="e">
        <f t="shared" si="13"/>
        <v>#N/A</v>
      </c>
    </row>
    <row r="70" spans="1:12" ht="15" customHeight="1" x14ac:dyDescent="0.2">
      <c r="A70" s="490" t="s">
        <v>474</v>
      </c>
      <c r="B70" s="487">
        <v>75216</v>
      </c>
      <c r="C70" s="487">
        <v>11553</v>
      </c>
      <c r="D70" s="487">
        <v>6248</v>
      </c>
      <c r="E70" s="488">
        <f t="shared" si="11"/>
        <v>108.78639302295309</v>
      </c>
      <c r="F70" s="488">
        <f t="shared" si="11"/>
        <v>88.555879196688636</v>
      </c>
      <c r="G70" s="488">
        <f t="shared" si="11"/>
        <v>118.49042290915988</v>
      </c>
      <c r="H70" s="489" t="str">
        <f t="shared" si="14"/>
        <v/>
      </c>
      <c r="I70" s="488" t="str">
        <f t="shared" si="12"/>
        <v/>
      </c>
      <c r="J70" s="488" t="str">
        <f t="shared" si="12"/>
        <v/>
      </c>
      <c r="K70" s="488" t="str">
        <f t="shared" si="12"/>
        <v/>
      </c>
      <c r="L70" s="488" t="e">
        <f t="shared" si="13"/>
        <v>#N/A</v>
      </c>
    </row>
    <row r="71" spans="1:12" ht="15" customHeight="1" x14ac:dyDescent="0.2">
      <c r="A71" s="490" t="s">
        <v>475</v>
      </c>
      <c r="B71" s="487">
        <v>75070</v>
      </c>
      <c r="C71" s="487">
        <v>11478</v>
      </c>
      <c r="D71" s="487">
        <v>6315</v>
      </c>
      <c r="E71" s="491">
        <f t="shared" ref="E71:G75" si="15">IF($A$51=37802,IF(COUNTBLANK(B$51:B$70)&gt;0,#N/A,IF(ISBLANK(B71)=FALSE,B71/B$51*100,#N/A)),IF(COUNTBLANK(B$51:B$75)&gt;0,#N/A,B71/B$51*100))</f>
        <v>108.57523032643439</v>
      </c>
      <c r="F71" s="491">
        <f t="shared" si="15"/>
        <v>87.980990341867241</v>
      </c>
      <c r="G71" s="491">
        <f t="shared" si="15"/>
        <v>119.7610468424047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74877</v>
      </c>
      <c r="C72" s="487">
        <v>11775</v>
      </c>
      <c r="D72" s="487">
        <v>6456</v>
      </c>
      <c r="E72" s="491">
        <f t="shared" si="15"/>
        <v>108.29609059747472</v>
      </c>
      <c r="F72" s="491">
        <f t="shared" si="15"/>
        <v>90.257550206959991</v>
      </c>
      <c r="G72" s="491">
        <f t="shared" si="15"/>
        <v>122.43504646311398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76461</v>
      </c>
      <c r="C73" s="487">
        <v>11365</v>
      </c>
      <c r="D73" s="487">
        <v>6756</v>
      </c>
      <c r="E73" s="491">
        <f t="shared" si="15"/>
        <v>110.5870612227188</v>
      </c>
      <c r="F73" s="491">
        <f t="shared" si="15"/>
        <v>87.114824467269656</v>
      </c>
      <c r="G73" s="491">
        <f t="shared" si="15"/>
        <v>128.12440735824009</v>
      </c>
      <c r="H73" s="492">
        <f>IF(A$51=37802,IF(ISERROR(L73)=TRUE,IF(ISBLANK(A73)=FALSE,IF(MONTH(A73)=MONTH(MAX(A$51:A$75)),A73,""),""),""),IF(ISERROR(L73)=TRUE,IF(MONTH(A73)=MONTH(MAX(A$51:A$75)),A73,""),""))</f>
        <v>43709</v>
      </c>
      <c r="I73" s="488">
        <f t="shared" si="12"/>
        <v>110.5870612227188</v>
      </c>
      <c r="J73" s="488">
        <f t="shared" si="12"/>
        <v>87.114824467269656</v>
      </c>
      <c r="K73" s="488">
        <f t="shared" si="12"/>
        <v>128.12440735824009</v>
      </c>
      <c r="L73" s="488" t="e">
        <f t="shared" si="13"/>
        <v>#N/A</v>
      </c>
    </row>
    <row r="74" spans="1:12" ht="15" customHeight="1" x14ac:dyDescent="0.2">
      <c r="A74" s="490" t="s">
        <v>477</v>
      </c>
      <c r="B74" s="487">
        <v>76082</v>
      </c>
      <c r="C74" s="487">
        <v>11302</v>
      </c>
      <c r="D74" s="487">
        <v>6715</v>
      </c>
      <c r="E74" s="491">
        <f t="shared" si="15"/>
        <v>110.03890600367366</v>
      </c>
      <c r="F74" s="491">
        <f t="shared" si="15"/>
        <v>86.631917829219688</v>
      </c>
      <c r="G74" s="491">
        <f t="shared" si="15"/>
        <v>127.34686136923952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75777</v>
      </c>
      <c r="C75" s="493">
        <v>10879</v>
      </c>
      <c r="D75" s="493">
        <v>6487</v>
      </c>
      <c r="E75" s="491">
        <f t="shared" si="15"/>
        <v>109.59777845272704</v>
      </c>
      <c r="F75" s="491">
        <f t="shared" si="15"/>
        <v>83.389544688026987</v>
      </c>
      <c r="G75" s="491">
        <f t="shared" si="15"/>
        <v>123.02294708894368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110.5870612227188</v>
      </c>
      <c r="J77" s="488">
        <f>IF(J75&lt;&gt;"",J75,IF(J74&lt;&gt;"",J74,IF(J73&lt;&gt;"",J73,IF(J72&lt;&gt;"",J72,IF(J71&lt;&gt;"",J71,IF(J70&lt;&gt;"",J70,""))))))</f>
        <v>87.114824467269656</v>
      </c>
      <c r="K77" s="488">
        <f>IF(K75&lt;&gt;"",K75,IF(K74&lt;&gt;"",K74,IF(K73&lt;&gt;"",K73,IF(K72&lt;&gt;"",K72,IF(K71&lt;&gt;"",K71,IF(K70&lt;&gt;"",K70,""))))))</f>
        <v>128.12440735824009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+10,6%</v>
      </c>
      <c r="J79" s="488" t="str">
        <f>"GeB - ausschließlich: "&amp;IF(J77&gt;100,"+","")&amp;TEXT(J77-100,"0,0")&amp;"%"</f>
        <v>GeB - ausschließlich: -12,9%</v>
      </c>
      <c r="K79" s="488" t="str">
        <f>"GeB - im Nebenjob: "&amp;IF(K77&gt;100,"+","")&amp;TEXT(K77-100,"0,0")&amp;"%"</f>
        <v>GeB - im Nebenjob: +28,1%</v>
      </c>
    </row>
    <row r="81" spans="9:9" ht="15" customHeight="1" x14ac:dyDescent="0.2">
      <c r="I81" s="488" t="str">
        <f>IF(ISERROR(HLOOKUP(1,I$78:K$79,2,FALSE)),"",HLOOKUP(1,I$78:K$79,2,FALSE))</f>
        <v>GeB - im Nebenjob: +28,1%</v>
      </c>
    </row>
    <row r="82" spans="9:9" ht="15" customHeight="1" x14ac:dyDescent="0.2">
      <c r="I82" s="488" t="str">
        <f>IF(ISERROR(HLOOKUP(2,I$78:K$79,2,FALSE)),"",HLOOKUP(2,I$78:K$79,2,FALSE))</f>
        <v>SvB: +10,6%</v>
      </c>
    </row>
    <row r="83" spans="9:9" ht="15" customHeight="1" x14ac:dyDescent="0.2">
      <c r="I83" s="488" t="str">
        <f>IF(ISERROR(HLOOKUP(3,I$78:K$79,2,FALSE)),"",HLOOKUP(3,I$78:K$79,2,FALSE))</f>
        <v>GeB - ausschließlich: -12,9%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75777</v>
      </c>
      <c r="E12" s="114">
        <v>76082</v>
      </c>
      <c r="F12" s="114">
        <v>76461</v>
      </c>
      <c r="G12" s="114">
        <v>74877</v>
      </c>
      <c r="H12" s="114">
        <v>75070</v>
      </c>
      <c r="I12" s="115">
        <v>707</v>
      </c>
      <c r="J12" s="116">
        <v>0.94178766484614362</v>
      </c>
      <c r="N12" s="117"/>
    </row>
    <row r="13" spans="1:15" s="110" customFormat="1" ht="13.5" customHeight="1" x14ac:dyDescent="0.2">
      <c r="A13" s="118" t="s">
        <v>105</v>
      </c>
      <c r="B13" s="119" t="s">
        <v>106</v>
      </c>
      <c r="C13" s="113">
        <v>61.484355411272553</v>
      </c>
      <c r="D13" s="114">
        <v>46591</v>
      </c>
      <c r="E13" s="114">
        <v>46815</v>
      </c>
      <c r="F13" s="114">
        <v>47087</v>
      </c>
      <c r="G13" s="114">
        <v>46163</v>
      </c>
      <c r="H13" s="114">
        <v>46159</v>
      </c>
      <c r="I13" s="115">
        <v>432</v>
      </c>
      <c r="J13" s="116">
        <v>0.93589549167009689</v>
      </c>
    </row>
    <row r="14" spans="1:15" s="110" customFormat="1" ht="13.5" customHeight="1" x14ac:dyDescent="0.2">
      <c r="A14" s="120"/>
      <c r="B14" s="119" t="s">
        <v>107</v>
      </c>
      <c r="C14" s="113">
        <v>38.515644588727447</v>
      </c>
      <c r="D14" s="114">
        <v>29186</v>
      </c>
      <c r="E14" s="114">
        <v>29267</v>
      </c>
      <c r="F14" s="114">
        <v>29374</v>
      </c>
      <c r="G14" s="114">
        <v>28714</v>
      </c>
      <c r="H14" s="114">
        <v>28911</v>
      </c>
      <c r="I14" s="115">
        <v>275</v>
      </c>
      <c r="J14" s="116">
        <v>0.95119504686797418</v>
      </c>
    </row>
    <row r="15" spans="1:15" s="110" customFormat="1" ht="13.5" customHeight="1" x14ac:dyDescent="0.2">
      <c r="A15" s="118" t="s">
        <v>105</v>
      </c>
      <c r="B15" s="121" t="s">
        <v>108</v>
      </c>
      <c r="C15" s="113">
        <v>9.3590403420562964</v>
      </c>
      <c r="D15" s="114">
        <v>7092</v>
      </c>
      <c r="E15" s="114">
        <v>7326</v>
      </c>
      <c r="F15" s="114">
        <v>7457</v>
      </c>
      <c r="G15" s="114">
        <v>6545</v>
      </c>
      <c r="H15" s="114">
        <v>6835</v>
      </c>
      <c r="I15" s="115">
        <v>257</v>
      </c>
      <c r="J15" s="116">
        <v>3.7600585223116312</v>
      </c>
    </row>
    <row r="16" spans="1:15" s="110" customFormat="1" ht="13.5" customHeight="1" x14ac:dyDescent="0.2">
      <c r="A16" s="118"/>
      <c r="B16" s="121" t="s">
        <v>109</v>
      </c>
      <c r="C16" s="113">
        <v>67.07576177468097</v>
      </c>
      <c r="D16" s="114">
        <v>50828</v>
      </c>
      <c r="E16" s="114">
        <v>51128</v>
      </c>
      <c r="F16" s="114">
        <v>51452</v>
      </c>
      <c r="G16" s="114">
        <v>51121</v>
      </c>
      <c r="H16" s="114">
        <v>51291</v>
      </c>
      <c r="I16" s="115">
        <v>-463</v>
      </c>
      <c r="J16" s="116">
        <v>-0.90269248016221171</v>
      </c>
    </row>
    <row r="17" spans="1:10" s="110" customFormat="1" ht="13.5" customHeight="1" x14ac:dyDescent="0.2">
      <c r="A17" s="118"/>
      <c r="B17" s="121" t="s">
        <v>110</v>
      </c>
      <c r="C17" s="113">
        <v>22.562255037808306</v>
      </c>
      <c r="D17" s="114">
        <v>17097</v>
      </c>
      <c r="E17" s="114">
        <v>16841</v>
      </c>
      <c r="F17" s="114">
        <v>16777</v>
      </c>
      <c r="G17" s="114">
        <v>16479</v>
      </c>
      <c r="H17" s="114">
        <v>16231</v>
      </c>
      <c r="I17" s="115">
        <v>866</v>
      </c>
      <c r="J17" s="116">
        <v>5.3354691639455361</v>
      </c>
    </row>
    <row r="18" spans="1:10" s="110" customFormat="1" ht="13.5" customHeight="1" x14ac:dyDescent="0.2">
      <c r="A18" s="120"/>
      <c r="B18" s="121" t="s">
        <v>111</v>
      </c>
      <c r="C18" s="113">
        <v>1.0029428454544256</v>
      </c>
      <c r="D18" s="114">
        <v>760</v>
      </c>
      <c r="E18" s="114">
        <v>787</v>
      </c>
      <c r="F18" s="114">
        <v>775</v>
      </c>
      <c r="G18" s="114">
        <v>732</v>
      </c>
      <c r="H18" s="114">
        <v>713</v>
      </c>
      <c r="I18" s="115">
        <v>47</v>
      </c>
      <c r="J18" s="116">
        <v>6.5918653576437585</v>
      </c>
    </row>
    <row r="19" spans="1:10" s="110" customFormat="1" ht="13.5" customHeight="1" x14ac:dyDescent="0.2">
      <c r="A19" s="120"/>
      <c r="B19" s="121" t="s">
        <v>112</v>
      </c>
      <c r="C19" s="113">
        <v>0.2824075906937461</v>
      </c>
      <c r="D19" s="114">
        <v>214</v>
      </c>
      <c r="E19" s="114">
        <v>222</v>
      </c>
      <c r="F19" s="114">
        <v>219</v>
      </c>
      <c r="G19" s="114">
        <v>180</v>
      </c>
      <c r="H19" s="114">
        <v>170</v>
      </c>
      <c r="I19" s="115">
        <v>44</v>
      </c>
      <c r="J19" s="116">
        <v>25.882352941176471</v>
      </c>
    </row>
    <row r="20" spans="1:10" s="110" customFormat="1" ht="13.5" customHeight="1" x14ac:dyDescent="0.2">
      <c r="A20" s="118" t="s">
        <v>113</v>
      </c>
      <c r="B20" s="122" t="s">
        <v>114</v>
      </c>
      <c r="C20" s="113">
        <v>71.21026168890296</v>
      </c>
      <c r="D20" s="114">
        <v>53961</v>
      </c>
      <c r="E20" s="114">
        <v>54484</v>
      </c>
      <c r="F20" s="114">
        <v>54874</v>
      </c>
      <c r="G20" s="114">
        <v>53705</v>
      </c>
      <c r="H20" s="114">
        <v>53932</v>
      </c>
      <c r="I20" s="115">
        <v>29</v>
      </c>
      <c r="J20" s="116">
        <v>5.3771415857005116E-2</v>
      </c>
    </row>
    <row r="21" spans="1:10" s="110" customFormat="1" ht="13.5" customHeight="1" x14ac:dyDescent="0.2">
      <c r="A21" s="120"/>
      <c r="B21" s="122" t="s">
        <v>115</v>
      </c>
      <c r="C21" s="113">
        <v>28.789738311097036</v>
      </c>
      <c r="D21" s="114">
        <v>21816</v>
      </c>
      <c r="E21" s="114">
        <v>21598</v>
      </c>
      <c r="F21" s="114">
        <v>21587</v>
      </c>
      <c r="G21" s="114">
        <v>21172</v>
      </c>
      <c r="H21" s="114">
        <v>21138</v>
      </c>
      <c r="I21" s="115">
        <v>678</v>
      </c>
      <c r="J21" s="116">
        <v>3.2074936133976726</v>
      </c>
    </row>
    <row r="22" spans="1:10" s="110" customFormat="1" ht="13.5" customHeight="1" x14ac:dyDescent="0.2">
      <c r="A22" s="118" t="s">
        <v>113</v>
      </c>
      <c r="B22" s="122" t="s">
        <v>116</v>
      </c>
      <c r="C22" s="113">
        <v>89.949456959235647</v>
      </c>
      <c r="D22" s="114">
        <v>68161</v>
      </c>
      <c r="E22" s="114">
        <v>68636</v>
      </c>
      <c r="F22" s="114">
        <v>69021</v>
      </c>
      <c r="G22" s="114">
        <v>67751</v>
      </c>
      <c r="H22" s="114">
        <v>68174</v>
      </c>
      <c r="I22" s="115">
        <v>-13</v>
      </c>
      <c r="J22" s="116">
        <v>-1.9068853228503536E-2</v>
      </c>
    </row>
    <row r="23" spans="1:10" s="110" customFormat="1" ht="13.5" customHeight="1" x14ac:dyDescent="0.2">
      <c r="A23" s="123"/>
      <c r="B23" s="124" t="s">
        <v>117</v>
      </c>
      <c r="C23" s="125">
        <v>10.032067777821766</v>
      </c>
      <c r="D23" s="114">
        <v>7602</v>
      </c>
      <c r="E23" s="114">
        <v>7428</v>
      </c>
      <c r="F23" s="114">
        <v>7427</v>
      </c>
      <c r="G23" s="114">
        <v>7114</v>
      </c>
      <c r="H23" s="114">
        <v>6882</v>
      </c>
      <c r="I23" s="115">
        <v>720</v>
      </c>
      <c r="J23" s="116">
        <v>10.46207497820401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17366</v>
      </c>
      <c r="E26" s="114">
        <v>18017</v>
      </c>
      <c r="F26" s="114">
        <v>18121</v>
      </c>
      <c r="G26" s="114">
        <v>18231</v>
      </c>
      <c r="H26" s="140">
        <v>17793</v>
      </c>
      <c r="I26" s="115">
        <v>-427</v>
      </c>
      <c r="J26" s="116">
        <v>-2.3998201539931432</v>
      </c>
    </row>
    <row r="27" spans="1:10" s="110" customFormat="1" ht="13.5" customHeight="1" x14ac:dyDescent="0.2">
      <c r="A27" s="118" t="s">
        <v>105</v>
      </c>
      <c r="B27" s="119" t="s">
        <v>106</v>
      </c>
      <c r="C27" s="113">
        <v>40.061038811470688</v>
      </c>
      <c r="D27" s="115">
        <v>6957</v>
      </c>
      <c r="E27" s="114">
        <v>7227</v>
      </c>
      <c r="F27" s="114">
        <v>7254</v>
      </c>
      <c r="G27" s="114">
        <v>7273</v>
      </c>
      <c r="H27" s="140">
        <v>7102</v>
      </c>
      <c r="I27" s="115">
        <v>-145</v>
      </c>
      <c r="J27" s="116">
        <v>-2.0416784004505772</v>
      </c>
    </row>
    <row r="28" spans="1:10" s="110" customFormat="1" ht="13.5" customHeight="1" x14ac:dyDescent="0.2">
      <c r="A28" s="120"/>
      <c r="B28" s="119" t="s">
        <v>107</v>
      </c>
      <c r="C28" s="113">
        <v>59.938961188529312</v>
      </c>
      <c r="D28" s="115">
        <v>10409</v>
      </c>
      <c r="E28" s="114">
        <v>10790</v>
      </c>
      <c r="F28" s="114">
        <v>10867</v>
      </c>
      <c r="G28" s="114">
        <v>10958</v>
      </c>
      <c r="H28" s="140">
        <v>10691</v>
      </c>
      <c r="I28" s="115">
        <v>-282</v>
      </c>
      <c r="J28" s="116">
        <v>-2.6377326723412216</v>
      </c>
    </row>
    <row r="29" spans="1:10" s="110" customFormat="1" ht="13.5" customHeight="1" x14ac:dyDescent="0.2">
      <c r="A29" s="118" t="s">
        <v>105</v>
      </c>
      <c r="B29" s="121" t="s">
        <v>108</v>
      </c>
      <c r="C29" s="113">
        <v>15.08695151445353</v>
      </c>
      <c r="D29" s="115">
        <v>2620</v>
      </c>
      <c r="E29" s="114">
        <v>2721</v>
      </c>
      <c r="F29" s="114">
        <v>2791</v>
      </c>
      <c r="G29" s="114">
        <v>2972</v>
      </c>
      <c r="H29" s="140">
        <v>2721</v>
      </c>
      <c r="I29" s="115">
        <v>-101</v>
      </c>
      <c r="J29" s="116">
        <v>-3.7118706357956635</v>
      </c>
    </row>
    <row r="30" spans="1:10" s="110" customFormat="1" ht="13.5" customHeight="1" x14ac:dyDescent="0.2">
      <c r="A30" s="118"/>
      <c r="B30" s="121" t="s">
        <v>109</v>
      </c>
      <c r="C30" s="113">
        <v>46.521939421858804</v>
      </c>
      <c r="D30" s="115">
        <v>8079</v>
      </c>
      <c r="E30" s="114">
        <v>8487</v>
      </c>
      <c r="F30" s="114">
        <v>8537</v>
      </c>
      <c r="G30" s="114">
        <v>8474</v>
      </c>
      <c r="H30" s="140">
        <v>8421</v>
      </c>
      <c r="I30" s="115">
        <v>-342</v>
      </c>
      <c r="J30" s="116">
        <v>-4.0612753829711439</v>
      </c>
    </row>
    <row r="31" spans="1:10" s="110" customFormat="1" ht="13.5" customHeight="1" x14ac:dyDescent="0.2">
      <c r="A31" s="118"/>
      <c r="B31" s="121" t="s">
        <v>110</v>
      </c>
      <c r="C31" s="113">
        <v>20.995047794541058</v>
      </c>
      <c r="D31" s="115">
        <v>3646</v>
      </c>
      <c r="E31" s="114">
        <v>3705</v>
      </c>
      <c r="F31" s="114">
        <v>3734</v>
      </c>
      <c r="G31" s="114">
        <v>3733</v>
      </c>
      <c r="H31" s="140">
        <v>3695</v>
      </c>
      <c r="I31" s="115">
        <v>-49</v>
      </c>
      <c r="J31" s="116">
        <v>-1.3261163734776726</v>
      </c>
    </row>
    <row r="32" spans="1:10" s="110" customFormat="1" ht="13.5" customHeight="1" x14ac:dyDescent="0.2">
      <c r="A32" s="120"/>
      <c r="B32" s="121" t="s">
        <v>111</v>
      </c>
      <c r="C32" s="113">
        <v>17.396061269146607</v>
      </c>
      <c r="D32" s="115">
        <v>3021</v>
      </c>
      <c r="E32" s="114">
        <v>3104</v>
      </c>
      <c r="F32" s="114">
        <v>3059</v>
      </c>
      <c r="G32" s="114">
        <v>3052</v>
      </c>
      <c r="H32" s="140">
        <v>2956</v>
      </c>
      <c r="I32" s="115">
        <v>65</v>
      </c>
      <c r="J32" s="116">
        <v>2.1989174560216509</v>
      </c>
    </row>
    <row r="33" spans="1:10" s="110" customFormat="1" ht="13.5" customHeight="1" x14ac:dyDescent="0.2">
      <c r="A33" s="120"/>
      <c r="B33" s="121" t="s">
        <v>112</v>
      </c>
      <c r="C33" s="113">
        <v>1.7102383968674422</v>
      </c>
      <c r="D33" s="115">
        <v>297</v>
      </c>
      <c r="E33" s="114">
        <v>308</v>
      </c>
      <c r="F33" s="114">
        <v>311</v>
      </c>
      <c r="G33" s="114">
        <v>243</v>
      </c>
      <c r="H33" s="140">
        <v>223</v>
      </c>
      <c r="I33" s="115">
        <v>74</v>
      </c>
      <c r="J33" s="116">
        <v>33.183856502242151</v>
      </c>
    </row>
    <row r="34" spans="1:10" s="110" customFormat="1" ht="13.5" customHeight="1" x14ac:dyDescent="0.2">
      <c r="A34" s="118" t="s">
        <v>113</v>
      </c>
      <c r="B34" s="122" t="s">
        <v>116</v>
      </c>
      <c r="C34" s="113">
        <v>90.91903719912473</v>
      </c>
      <c r="D34" s="115">
        <v>15789</v>
      </c>
      <c r="E34" s="114">
        <v>16361</v>
      </c>
      <c r="F34" s="114">
        <v>16486</v>
      </c>
      <c r="G34" s="114">
        <v>16633</v>
      </c>
      <c r="H34" s="140">
        <v>16272</v>
      </c>
      <c r="I34" s="115">
        <v>-483</v>
      </c>
      <c r="J34" s="116">
        <v>-2.9682890855457229</v>
      </c>
    </row>
    <row r="35" spans="1:10" s="110" customFormat="1" ht="13.5" customHeight="1" x14ac:dyDescent="0.2">
      <c r="A35" s="118"/>
      <c r="B35" s="119" t="s">
        <v>117</v>
      </c>
      <c r="C35" s="113">
        <v>8.8621444201312904</v>
      </c>
      <c r="D35" s="115">
        <v>1539</v>
      </c>
      <c r="E35" s="114">
        <v>1621</v>
      </c>
      <c r="F35" s="114">
        <v>1602</v>
      </c>
      <c r="G35" s="114">
        <v>1562</v>
      </c>
      <c r="H35" s="140">
        <v>1488</v>
      </c>
      <c r="I35" s="115">
        <v>51</v>
      </c>
      <c r="J35" s="116">
        <v>3.4274193548387095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10879</v>
      </c>
      <c r="E37" s="114">
        <v>11302</v>
      </c>
      <c r="F37" s="114">
        <v>11365</v>
      </c>
      <c r="G37" s="114">
        <v>11775</v>
      </c>
      <c r="H37" s="140">
        <v>11478</v>
      </c>
      <c r="I37" s="115">
        <v>-599</v>
      </c>
      <c r="J37" s="116">
        <v>-5.2186792124063421</v>
      </c>
    </row>
    <row r="38" spans="1:10" s="110" customFormat="1" ht="13.5" customHeight="1" x14ac:dyDescent="0.2">
      <c r="A38" s="118" t="s">
        <v>105</v>
      </c>
      <c r="B38" s="119" t="s">
        <v>106</v>
      </c>
      <c r="C38" s="113">
        <v>37.981432116922512</v>
      </c>
      <c r="D38" s="115">
        <v>4132</v>
      </c>
      <c r="E38" s="114">
        <v>4297</v>
      </c>
      <c r="F38" s="114">
        <v>4286</v>
      </c>
      <c r="G38" s="114">
        <v>4453</v>
      </c>
      <c r="H38" s="140">
        <v>4374</v>
      </c>
      <c r="I38" s="115">
        <v>-242</v>
      </c>
      <c r="J38" s="116">
        <v>-5.5326931870141749</v>
      </c>
    </row>
    <row r="39" spans="1:10" s="110" customFormat="1" ht="13.5" customHeight="1" x14ac:dyDescent="0.2">
      <c r="A39" s="120"/>
      <c r="B39" s="119" t="s">
        <v>107</v>
      </c>
      <c r="C39" s="113">
        <v>62.018567883077488</v>
      </c>
      <c r="D39" s="115">
        <v>6747</v>
      </c>
      <c r="E39" s="114">
        <v>7005</v>
      </c>
      <c r="F39" s="114">
        <v>7079</v>
      </c>
      <c r="G39" s="114">
        <v>7322</v>
      </c>
      <c r="H39" s="140">
        <v>7104</v>
      </c>
      <c r="I39" s="115">
        <v>-357</v>
      </c>
      <c r="J39" s="116">
        <v>-5.0253378378378377</v>
      </c>
    </row>
    <row r="40" spans="1:10" s="110" customFormat="1" ht="13.5" customHeight="1" x14ac:dyDescent="0.2">
      <c r="A40" s="118" t="s">
        <v>105</v>
      </c>
      <c r="B40" s="121" t="s">
        <v>108</v>
      </c>
      <c r="C40" s="113">
        <v>17.483224561080981</v>
      </c>
      <c r="D40" s="115">
        <v>1902</v>
      </c>
      <c r="E40" s="114">
        <v>1939</v>
      </c>
      <c r="F40" s="114">
        <v>1975</v>
      </c>
      <c r="G40" s="114">
        <v>2268</v>
      </c>
      <c r="H40" s="140">
        <v>2028</v>
      </c>
      <c r="I40" s="115">
        <v>-126</v>
      </c>
      <c r="J40" s="116">
        <v>-6.2130177514792901</v>
      </c>
    </row>
    <row r="41" spans="1:10" s="110" customFormat="1" ht="13.5" customHeight="1" x14ac:dyDescent="0.2">
      <c r="A41" s="118"/>
      <c r="B41" s="121" t="s">
        <v>109</v>
      </c>
      <c r="C41" s="113">
        <v>33.412997518154242</v>
      </c>
      <c r="D41" s="115">
        <v>3635</v>
      </c>
      <c r="E41" s="114">
        <v>3897</v>
      </c>
      <c r="F41" s="114">
        <v>3927</v>
      </c>
      <c r="G41" s="114">
        <v>4018</v>
      </c>
      <c r="H41" s="140">
        <v>4054</v>
      </c>
      <c r="I41" s="115">
        <v>-419</v>
      </c>
      <c r="J41" s="116">
        <v>-10.335471139615194</v>
      </c>
    </row>
    <row r="42" spans="1:10" s="110" customFormat="1" ht="13.5" customHeight="1" x14ac:dyDescent="0.2">
      <c r="A42" s="118"/>
      <c r="B42" s="121" t="s">
        <v>110</v>
      </c>
      <c r="C42" s="113">
        <v>22.033275117198272</v>
      </c>
      <c r="D42" s="115">
        <v>2397</v>
      </c>
      <c r="E42" s="114">
        <v>2436</v>
      </c>
      <c r="F42" s="114">
        <v>2476</v>
      </c>
      <c r="G42" s="114">
        <v>2505</v>
      </c>
      <c r="H42" s="140">
        <v>2501</v>
      </c>
      <c r="I42" s="115">
        <v>-104</v>
      </c>
      <c r="J42" s="116">
        <v>-4.1583366653338665</v>
      </c>
    </row>
    <row r="43" spans="1:10" s="110" customFormat="1" ht="13.5" customHeight="1" x14ac:dyDescent="0.2">
      <c r="A43" s="120"/>
      <c r="B43" s="121" t="s">
        <v>111</v>
      </c>
      <c r="C43" s="113">
        <v>27.070502803566505</v>
      </c>
      <c r="D43" s="115">
        <v>2945</v>
      </c>
      <c r="E43" s="114">
        <v>3030</v>
      </c>
      <c r="F43" s="114">
        <v>2987</v>
      </c>
      <c r="G43" s="114">
        <v>2984</v>
      </c>
      <c r="H43" s="140">
        <v>2895</v>
      </c>
      <c r="I43" s="115">
        <v>50</v>
      </c>
      <c r="J43" s="116">
        <v>1.7271157167530224</v>
      </c>
    </row>
    <row r="44" spans="1:10" s="110" customFormat="1" ht="13.5" customHeight="1" x14ac:dyDescent="0.2">
      <c r="A44" s="120"/>
      <c r="B44" s="121" t="s">
        <v>112</v>
      </c>
      <c r="C44" s="113">
        <v>2.5461899071605845</v>
      </c>
      <c r="D44" s="115">
        <v>277</v>
      </c>
      <c r="E44" s="114">
        <v>289</v>
      </c>
      <c r="F44" s="114">
        <v>295</v>
      </c>
      <c r="G44" s="114">
        <v>233</v>
      </c>
      <c r="H44" s="140">
        <v>215</v>
      </c>
      <c r="I44" s="115">
        <v>62</v>
      </c>
      <c r="J44" s="116">
        <v>28.837209302325583</v>
      </c>
    </row>
    <row r="45" spans="1:10" s="110" customFormat="1" ht="13.5" customHeight="1" x14ac:dyDescent="0.2">
      <c r="A45" s="118" t="s">
        <v>113</v>
      </c>
      <c r="B45" s="122" t="s">
        <v>116</v>
      </c>
      <c r="C45" s="113">
        <v>90.495449949443881</v>
      </c>
      <c r="D45" s="115">
        <v>9845</v>
      </c>
      <c r="E45" s="114">
        <v>10208</v>
      </c>
      <c r="F45" s="114">
        <v>10256</v>
      </c>
      <c r="G45" s="114">
        <v>10684</v>
      </c>
      <c r="H45" s="140">
        <v>10400</v>
      </c>
      <c r="I45" s="115">
        <v>-555</v>
      </c>
      <c r="J45" s="116">
        <v>-5.3365384615384617</v>
      </c>
    </row>
    <row r="46" spans="1:10" s="110" customFormat="1" ht="13.5" customHeight="1" x14ac:dyDescent="0.2">
      <c r="A46" s="118"/>
      <c r="B46" s="119" t="s">
        <v>117</v>
      </c>
      <c r="C46" s="113">
        <v>9.155253240187518</v>
      </c>
      <c r="D46" s="115">
        <v>996</v>
      </c>
      <c r="E46" s="114">
        <v>1059</v>
      </c>
      <c r="F46" s="114">
        <v>1076</v>
      </c>
      <c r="G46" s="114">
        <v>1055</v>
      </c>
      <c r="H46" s="140">
        <v>1045</v>
      </c>
      <c r="I46" s="115">
        <v>-49</v>
      </c>
      <c r="J46" s="116">
        <v>-4.6889952153110048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6487</v>
      </c>
      <c r="E48" s="114">
        <v>6715</v>
      </c>
      <c r="F48" s="114">
        <v>6756</v>
      </c>
      <c r="G48" s="114">
        <v>6456</v>
      </c>
      <c r="H48" s="140">
        <v>6315</v>
      </c>
      <c r="I48" s="115">
        <v>172</v>
      </c>
      <c r="J48" s="116">
        <v>2.7236737925574031</v>
      </c>
    </row>
    <row r="49" spans="1:12" s="110" customFormat="1" ht="13.5" customHeight="1" x14ac:dyDescent="0.2">
      <c r="A49" s="118" t="s">
        <v>105</v>
      </c>
      <c r="B49" s="119" t="s">
        <v>106</v>
      </c>
      <c r="C49" s="113">
        <v>43.548635733004474</v>
      </c>
      <c r="D49" s="115">
        <v>2825</v>
      </c>
      <c r="E49" s="114">
        <v>2930</v>
      </c>
      <c r="F49" s="114">
        <v>2968</v>
      </c>
      <c r="G49" s="114">
        <v>2820</v>
      </c>
      <c r="H49" s="140">
        <v>2728</v>
      </c>
      <c r="I49" s="115">
        <v>97</v>
      </c>
      <c r="J49" s="116">
        <v>3.5557184750733137</v>
      </c>
    </row>
    <row r="50" spans="1:12" s="110" customFormat="1" ht="13.5" customHeight="1" x14ac:dyDescent="0.2">
      <c r="A50" s="120"/>
      <c r="B50" s="119" t="s">
        <v>107</v>
      </c>
      <c r="C50" s="113">
        <v>56.451364266995526</v>
      </c>
      <c r="D50" s="115">
        <v>3662</v>
      </c>
      <c r="E50" s="114">
        <v>3785</v>
      </c>
      <c r="F50" s="114">
        <v>3788</v>
      </c>
      <c r="G50" s="114">
        <v>3636</v>
      </c>
      <c r="H50" s="140">
        <v>3587</v>
      </c>
      <c r="I50" s="115">
        <v>75</v>
      </c>
      <c r="J50" s="116">
        <v>2.0908837468636743</v>
      </c>
    </row>
    <row r="51" spans="1:12" s="110" customFormat="1" ht="13.5" customHeight="1" x14ac:dyDescent="0.2">
      <c r="A51" s="118" t="s">
        <v>105</v>
      </c>
      <c r="B51" s="121" t="s">
        <v>108</v>
      </c>
      <c r="C51" s="113">
        <v>11.068290427007861</v>
      </c>
      <c r="D51" s="115">
        <v>718</v>
      </c>
      <c r="E51" s="114">
        <v>782</v>
      </c>
      <c r="F51" s="114">
        <v>816</v>
      </c>
      <c r="G51" s="114">
        <v>704</v>
      </c>
      <c r="H51" s="140">
        <v>693</v>
      </c>
      <c r="I51" s="115">
        <v>25</v>
      </c>
      <c r="J51" s="116">
        <v>3.6075036075036073</v>
      </c>
    </row>
    <row r="52" spans="1:12" s="110" customFormat="1" ht="13.5" customHeight="1" x14ac:dyDescent="0.2">
      <c r="A52" s="118"/>
      <c r="B52" s="121" t="s">
        <v>109</v>
      </c>
      <c r="C52" s="113">
        <v>68.506243255742248</v>
      </c>
      <c r="D52" s="115">
        <v>4444</v>
      </c>
      <c r="E52" s="114">
        <v>4590</v>
      </c>
      <c r="F52" s="114">
        <v>4610</v>
      </c>
      <c r="G52" s="114">
        <v>4456</v>
      </c>
      <c r="H52" s="140">
        <v>4367</v>
      </c>
      <c r="I52" s="115">
        <v>77</v>
      </c>
      <c r="J52" s="116">
        <v>1.7632241813602014</v>
      </c>
    </row>
    <row r="53" spans="1:12" s="110" customFormat="1" ht="13.5" customHeight="1" x14ac:dyDescent="0.2">
      <c r="A53" s="118"/>
      <c r="B53" s="121" t="s">
        <v>110</v>
      </c>
      <c r="C53" s="113">
        <v>19.253892400184984</v>
      </c>
      <c r="D53" s="115">
        <v>1249</v>
      </c>
      <c r="E53" s="114">
        <v>1269</v>
      </c>
      <c r="F53" s="114">
        <v>1258</v>
      </c>
      <c r="G53" s="114">
        <v>1228</v>
      </c>
      <c r="H53" s="140">
        <v>1194</v>
      </c>
      <c r="I53" s="115">
        <v>55</v>
      </c>
      <c r="J53" s="116">
        <v>4.6063651591289778</v>
      </c>
    </row>
    <row r="54" spans="1:12" s="110" customFormat="1" ht="13.5" customHeight="1" x14ac:dyDescent="0.2">
      <c r="A54" s="120"/>
      <c r="B54" s="121" t="s">
        <v>111</v>
      </c>
      <c r="C54" s="113">
        <v>1.1715739170648991</v>
      </c>
      <c r="D54" s="115">
        <v>76</v>
      </c>
      <c r="E54" s="114">
        <v>74</v>
      </c>
      <c r="F54" s="114">
        <v>72</v>
      </c>
      <c r="G54" s="114">
        <v>68</v>
      </c>
      <c r="H54" s="140">
        <v>61</v>
      </c>
      <c r="I54" s="115">
        <v>15</v>
      </c>
      <c r="J54" s="116">
        <v>24.590163934426229</v>
      </c>
    </row>
    <row r="55" spans="1:12" s="110" customFormat="1" ht="13.5" customHeight="1" x14ac:dyDescent="0.2">
      <c r="A55" s="120"/>
      <c r="B55" s="121" t="s">
        <v>112</v>
      </c>
      <c r="C55" s="113">
        <v>0.30830892554339451</v>
      </c>
      <c r="D55" s="115">
        <v>20</v>
      </c>
      <c r="E55" s="114">
        <v>19</v>
      </c>
      <c r="F55" s="114">
        <v>16</v>
      </c>
      <c r="G55" s="114">
        <v>10</v>
      </c>
      <c r="H55" s="140">
        <v>8</v>
      </c>
      <c r="I55" s="115">
        <v>12</v>
      </c>
      <c r="J55" s="116">
        <v>150</v>
      </c>
    </row>
    <row r="56" spans="1:12" s="110" customFormat="1" ht="13.5" customHeight="1" x14ac:dyDescent="0.2">
      <c r="A56" s="118" t="s">
        <v>113</v>
      </c>
      <c r="B56" s="122" t="s">
        <v>116</v>
      </c>
      <c r="C56" s="113">
        <v>91.629412671496837</v>
      </c>
      <c r="D56" s="115">
        <v>5944</v>
      </c>
      <c r="E56" s="114">
        <v>6153</v>
      </c>
      <c r="F56" s="114">
        <v>6230</v>
      </c>
      <c r="G56" s="114">
        <v>5949</v>
      </c>
      <c r="H56" s="140">
        <v>5872</v>
      </c>
      <c r="I56" s="115">
        <v>72</v>
      </c>
      <c r="J56" s="116">
        <v>1.2261580381471389</v>
      </c>
    </row>
    <row r="57" spans="1:12" s="110" customFormat="1" ht="13.5" customHeight="1" x14ac:dyDescent="0.2">
      <c r="A57" s="142"/>
      <c r="B57" s="124" t="s">
        <v>117</v>
      </c>
      <c r="C57" s="125">
        <v>8.3705873285031593</v>
      </c>
      <c r="D57" s="143">
        <v>543</v>
      </c>
      <c r="E57" s="144">
        <v>562</v>
      </c>
      <c r="F57" s="144">
        <v>526</v>
      </c>
      <c r="G57" s="144">
        <v>507</v>
      </c>
      <c r="H57" s="145">
        <v>443</v>
      </c>
      <c r="I57" s="143">
        <v>100</v>
      </c>
      <c r="J57" s="146">
        <v>22.573363431151243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75777</v>
      </c>
      <c r="E12" s="236">
        <v>76082</v>
      </c>
      <c r="F12" s="114">
        <v>76461</v>
      </c>
      <c r="G12" s="114">
        <v>74877</v>
      </c>
      <c r="H12" s="140">
        <v>75070</v>
      </c>
      <c r="I12" s="115">
        <v>707</v>
      </c>
      <c r="J12" s="116">
        <v>0.94178766484614362</v>
      </c>
    </row>
    <row r="13" spans="1:15" s="110" customFormat="1" ht="12" customHeight="1" x14ac:dyDescent="0.2">
      <c r="A13" s="118" t="s">
        <v>105</v>
      </c>
      <c r="B13" s="119" t="s">
        <v>106</v>
      </c>
      <c r="C13" s="113">
        <v>61.484355411272553</v>
      </c>
      <c r="D13" s="115">
        <v>46591</v>
      </c>
      <c r="E13" s="114">
        <v>46815</v>
      </c>
      <c r="F13" s="114">
        <v>47087</v>
      </c>
      <c r="G13" s="114">
        <v>46163</v>
      </c>
      <c r="H13" s="140">
        <v>46159</v>
      </c>
      <c r="I13" s="115">
        <v>432</v>
      </c>
      <c r="J13" s="116">
        <v>0.93589549167009689</v>
      </c>
    </row>
    <row r="14" spans="1:15" s="110" customFormat="1" ht="12" customHeight="1" x14ac:dyDescent="0.2">
      <c r="A14" s="118"/>
      <c r="B14" s="119" t="s">
        <v>107</v>
      </c>
      <c r="C14" s="113">
        <v>38.515644588727447</v>
      </c>
      <c r="D14" s="115">
        <v>29186</v>
      </c>
      <c r="E14" s="114">
        <v>29267</v>
      </c>
      <c r="F14" s="114">
        <v>29374</v>
      </c>
      <c r="G14" s="114">
        <v>28714</v>
      </c>
      <c r="H14" s="140">
        <v>28911</v>
      </c>
      <c r="I14" s="115">
        <v>275</v>
      </c>
      <c r="J14" s="116">
        <v>0.95119504686797418</v>
      </c>
    </row>
    <row r="15" spans="1:15" s="110" customFormat="1" ht="12" customHeight="1" x14ac:dyDescent="0.2">
      <c r="A15" s="118" t="s">
        <v>105</v>
      </c>
      <c r="B15" s="121" t="s">
        <v>108</v>
      </c>
      <c r="C15" s="113">
        <v>9.3590403420562964</v>
      </c>
      <c r="D15" s="115">
        <v>7092</v>
      </c>
      <c r="E15" s="114">
        <v>7326</v>
      </c>
      <c r="F15" s="114">
        <v>7457</v>
      </c>
      <c r="G15" s="114">
        <v>6545</v>
      </c>
      <c r="H15" s="140">
        <v>6835</v>
      </c>
      <c r="I15" s="115">
        <v>257</v>
      </c>
      <c r="J15" s="116">
        <v>3.7600585223116312</v>
      </c>
    </row>
    <row r="16" spans="1:15" s="110" customFormat="1" ht="12" customHeight="1" x14ac:dyDescent="0.2">
      <c r="A16" s="118"/>
      <c r="B16" s="121" t="s">
        <v>109</v>
      </c>
      <c r="C16" s="113">
        <v>67.07576177468097</v>
      </c>
      <c r="D16" s="115">
        <v>50828</v>
      </c>
      <c r="E16" s="114">
        <v>51128</v>
      </c>
      <c r="F16" s="114">
        <v>51452</v>
      </c>
      <c r="G16" s="114">
        <v>51121</v>
      </c>
      <c r="H16" s="140">
        <v>51291</v>
      </c>
      <c r="I16" s="115">
        <v>-463</v>
      </c>
      <c r="J16" s="116">
        <v>-0.90269248016221171</v>
      </c>
    </row>
    <row r="17" spans="1:10" s="110" customFormat="1" ht="12" customHeight="1" x14ac:dyDescent="0.2">
      <c r="A17" s="118"/>
      <c r="B17" s="121" t="s">
        <v>110</v>
      </c>
      <c r="C17" s="113">
        <v>22.562255037808306</v>
      </c>
      <c r="D17" s="115">
        <v>17097</v>
      </c>
      <c r="E17" s="114">
        <v>16841</v>
      </c>
      <c r="F17" s="114">
        <v>16777</v>
      </c>
      <c r="G17" s="114">
        <v>16479</v>
      </c>
      <c r="H17" s="140">
        <v>16231</v>
      </c>
      <c r="I17" s="115">
        <v>866</v>
      </c>
      <c r="J17" s="116">
        <v>5.3354691639455361</v>
      </c>
    </row>
    <row r="18" spans="1:10" s="110" customFormat="1" ht="12" customHeight="1" x14ac:dyDescent="0.2">
      <c r="A18" s="120"/>
      <c r="B18" s="121" t="s">
        <v>111</v>
      </c>
      <c r="C18" s="113">
        <v>1.0029428454544256</v>
      </c>
      <c r="D18" s="115">
        <v>760</v>
      </c>
      <c r="E18" s="114">
        <v>787</v>
      </c>
      <c r="F18" s="114">
        <v>775</v>
      </c>
      <c r="G18" s="114">
        <v>732</v>
      </c>
      <c r="H18" s="140">
        <v>713</v>
      </c>
      <c r="I18" s="115">
        <v>47</v>
      </c>
      <c r="J18" s="116">
        <v>6.5918653576437585</v>
      </c>
    </row>
    <row r="19" spans="1:10" s="110" customFormat="1" ht="12" customHeight="1" x14ac:dyDescent="0.2">
      <c r="A19" s="120"/>
      <c r="B19" s="121" t="s">
        <v>112</v>
      </c>
      <c r="C19" s="113">
        <v>0.2824075906937461</v>
      </c>
      <c r="D19" s="115">
        <v>214</v>
      </c>
      <c r="E19" s="114">
        <v>222</v>
      </c>
      <c r="F19" s="114">
        <v>219</v>
      </c>
      <c r="G19" s="114">
        <v>180</v>
      </c>
      <c r="H19" s="140">
        <v>170</v>
      </c>
      <c r="I19" s="115">
        <v>44</v>
      </c>
      <c r="J19" s="116">
        <v>25.882352941176471</v>
      </c>
    </row>
    <row r="20" spans="1:10" s="110" customFormat="1" ht="12" customHeight="1" x14ac:dyDescent="0.2">
      <c r="A20" s="118" t="s">
        <v>113</v>
      </c>
      <c r="B20" s="119" t="s">
        <v>181</v>
      </c>
      <c r="C20" s="113">
        <v>71.21026168890296</v>
      </c>
      <c r="D20" s="115">
        <v>53961</v>
      </c>
      <c r="E20" s="114">
        <v>54484</v>
      </c>
      <c r="F20" s="114">
        <v>54874</v>
      </c>
      <c r="G20" s="114">
        <v>53705</v>
      </c>
      <c r="H20" s="140">
        <v>53932</v>
      </c>
      <c r="I20" s="115">
        <v>29</v>
      </c>
      <c r="J20" s="116">
        <v>5.3771415857005116E-2</v>
      </c>
    </row>
    <row r="21" spans="1:10" s="110" customFormat="1" ht="12" customHeight="1" x14ac:dyDescent="0.2">
      <c r="A21" s="118"/>
      <c r="B21" s="119" t="s">
        <v>182</v>
      </c>
      <c r="C21" s="113">
        <v>28.789738311097036</v>
      </c>
      <c r="D21" s="115">
        <v>21816</v>
      </c>
      <c r="E21" s="114">
        <v>21598</v>
      </c>
      <c r="F21" s="114">
        <v>21587</v>
      </c>
      <c r="G21" s="114">
        <v>21172</v>
      </c>
      <c r="H21" s="140">
        <v>21138</v>
      </c>
      <c r="I21" s="115">
        <v>678</v>
      </c>
      <c r="J21" s="116">
        <v>3.2074936133976726</v>
      </c>
    </row>
    <row r="22" spans="1:10" s="110" customFormat="1" ht="12" customHeight="1" x14ac:dyDescent="0.2">
      <c r="A22" s="118" t="s">
        <v>113</v>
      </c>
      <c r="B22" s="119" t="s">
        <v>116</v>
      </c>
      <c r="C22" s="113">
        <v>89.949456959235647</v>
      </c>
      <c r="D22" s="115">
        <v>68161</v>
      </c>
      <c r="E22" s="114">
        <v>68636</v>
      </c>
      <c r="F22" s="114">
        <v>69021</v>
      </c>
      <c r="G22" s="114">
        <v>67751</v>
      </c>
      <c r="H22" s="140">
        <v>68174</v>
      </c>
      <c r="I22" s="115">
        <v>-13</v>
      </c>
      <c r="J22" s="116">
        <v>-1.9068853228503536E-2</v>
      </c>
    </row>
    <row r="23" spans="1:10" s="110" customFormat="1" ht="12" customHeight="1" x14ac:dyDescent="0.2">
      <c r="A23" s="118"/>
      <c r="B23" s="119" t="s">
        <v>117</v>
      </c>
      <c r="C23" s="113">
        <v>10.032067777821766</v>
      </c>
      <c r="D23" s="115">
        <v>7602</v>
      </c>
      <c r="E23" s="114">
        <v>7428</v>
      </c>
      <c r="F23" s="114">
        <v>7427</v>
      </c>
      <c r="G23" s="114">
        <v>7114</v>
      </c>
      <c r="H23" s="140">
        <v>6882</v>
      </c>
      <c r="I23" s="115">
        <v>720</v>
      </c>
      <c r="J23" s="116">
        <v>10.46207497820401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92942</v>
      </c>
      <c r="E64" s="236">
        <v>93422</v>
      </c>
      <c r="F64" s="236">
        <v>93972</v>
      </c>
      <c r="G64" s="236">
        <v>92092</v>
      </c>
      <c r="H64" s="140">
        <v>92093</v>
      </c>
      <c r="I64" s="115">
        <v>849</v>
      </c>
      <c r="J64" s="116">
        <v>0.92189417219549807</v>
      </c>
    </row>
    <row r="65" spans="1:12" s="110" customFormat="1" ht="12" customHeight="1" x14ac:dyDescent="0.2">
      <c r="A65" s="118" t="s">
        <v>105</v>
      </c>
      <c r="B65" s="119" t="s">
        <v>106</v>
      </c>
      <c r="C65" s="113">
        <v>53.474209722192334</v>
      </c>
      <c r="D65" s="235">
        <v>49700</v>
      </c>
      <c r="E65" s="236">
        <v>49941</v>
      </c>
      <c r="F65" s="236">
        <v>50432</v>
      </c>
      <c r="G65" s="236">
        <v>49476</v>
      </c>
      <c r="H65" s="140">
        <v>49352</v>
      </c>
      <c r="I65" s="115">
        <v>348</v>
      </c>
      <c r="J65" s="116">
        <v>0.70513859620684061</v>
      </c>
    </row>
    <row r="66" spans="1:12" s="110" customFormat="1" ht="12" customHeight="1" x14ac:dyDescent="0.2">
      <c r="A66" s="118"/>
      <c r="B66" s="119" t="s">
        <v>107</v>
      </c>
      <c r="C66" s="113">
        <v>46.525790277807666</v>
      </c>
      <c r="D66" s="235">
        <v>43242</v>
      </c>
      <c r="E66" s="236">
        <v>43481</v>
      </c>
      <c r="F66" s="236">
        <v>43540</v>
      </c>
      <c r="G66" s="236">
        <v>42616</v>
      </c>
      <c r="H66" s="140">
        <v>42741</v>
      </c>
      <c r="I66" s="115">
        <v>501</v>
      </c>
      <c r="J66" s="116">
        <v>1.1721765985821577</v>
      </c>
    </row>
    <row r="67" spans="1:12" s="110" customFormat="1" ht="12" customHeight="1" x14ac:dyDescent="0.2">
      <c r="A67" s="118" t="s">
        <v>105</v>
      </c>
      <c r="B67" s="121" t="s">
        <v>108</v>
      </c>
      <c r="C67" s="113">
        <v>9.5995351939919527</v>
      </c>
      <c r="D67" s="235">
        <v>8922</v>
      </c>
      <c r="E67" s="236">
        <v>9355</v>
      </c>
      <c r="F67" s="236">
        <v>9588</v>
      </c>
      <c r="G67" s="236">
        <v>8478</v>
      </c>
      <c r="H67" s="140">
        <v>8834</v>
      </c>
      <c r="I67" s="115">
        <v>88</v>
      </c>
      <c r="J67" s="116">
        <v>0.99615123386914195</v>
      </c>
    </row>
    <row r="68" spans="1:12" s="110" customFormat="1" ht="12" customHeight="1" x14ac:dyDescent="0.2">
      <c r="A68" s="118"/>
      <c r="B68" s="121" t="s">
        <v>109</v>
      </c>
      <c r="C68" s="113">
        <v>66.565169675711729</v>
      </c>
      <c r="D68" s="235">
        <v>61867</v>
      </c>
      <c r="E68" s="236">
        <v>62095</v>
      </c>
      <c r="F68" s="236">
        <v>62564</v>
      </c>
      <c r="G68" s="236">
        <v>62148</v>
      </c>
      <c r="H68" s="140">
        <v>62199</v>
      </c>
      <c r="I68" s="115">
        <v>-332</v>
      </c>
      <c r="J68" s="116">
        <v>-0.53377063939934721</v>
      </c>
    </row>
    <row r="69" spans="1:12" s="110" customFormat="1" ht="12" customHeight="1" x14ac:dyDescent="0.2">
      <c r="A69" s="118"/>
      <c r="B69" s="121" t="s">
        <v>110</v>
      </c>
      <c r="C69" s="113">
        <v>22.787329732521357</v>
      </c>
      <c r="D69" s="235">
        <v>21179</v>
      </c>
      <c r="E69" s="236">
        <v>20994</v>
      </c>
      <c r="F69" s="236">
        <v>20856</v>
      </c>
      <c r="G69" s="236">
        <v>20558</v>
      </c>
      <c r="H69" s="140">
        <v>20180</v>
      </c>
      <c r="I69" s="115">
        <v>999</v>
      </c>
      <c r="J69" s="116">
        <v>4.9504459861248762</v>
      </c>
    </row>
    <row r="70" spans="1:12" s="110" customFormat="1" ht="12" customHeight="1" x14ac:dyDescent="0.2">
      <c r="A70" s="120"/>
      <c r="B70" s="121" t="s">
        <v>111</v>
      </c>
      <c r="C70" s="113">
        <v>1.0479653977749563</v>
      </c>
      <c r="D70" s="235">
        <v>974</v>
      </c>
      <c r="E70" s="236">
        <v>978</v>
      </c>
      <c r="F70" s="236">
        <v>964</v>
      </c>
      <c r="G70" s="236">
        <v>908</v>
      </c>
      <c r="H70" s="140">
        <v>880</v>
      </c>
      <c r="I70" s="115">
        <v>94</v>
      </c>
      <c r="J70" s="116">
        <v>10.681818181818182</v>
      </c>
    </row>
    <row r="71" spans="1:12" s="110" customFormat="1" ht="12" customHeight="1" x14ac:dyDescent="0.2">
      <c r="A71" s="120"/>
      <c r="B71" s="121" t="s">
        <v>112</v>
      </c>
      <c r="C71" s="113">
        <v>0.30879473219857545</v>
      </c>
      <c r="D71" s="235">
        <v>287</v>
      </c>
      <c r="E71" s="236">
        <v>288</v>
      </c>
      <c r="F71" s="236">
        <v>301</v>
      </c>
      <c r="G71" s="236">
        <v>255</v>
      </c>
      <c r="H71" s="140">
        <v>228</v>
      </c>
      <c r="I71" s="115">
        <v>59</v>
      </c>
      <c r="J71" s="116">
        <v>25.87719298245614</v>
      </c>
    </row>
    <row r="72" spans="1:12" s="110" customFormat="1" ht="12" customHeight="1" x14ac:dyDescent="0.2">
      <c r="A72" s="118" t="s">
        <v>113</v>
      </c>
      <c r="B72" s="119" t="s">
        <v>181</v>
      </c>
      <c r="C72" s="113">
        <v>67.860601235178933</v>
      </c>
      <c r="D72" s="235">
        <v>63071</v>
      </c>
      <c r="E72" s="236">
        <v>63486</v>
      </c>
      <c r="F72" s="236">
        <v>64042</v>
      </c>
      <c r="G72" s="236">
        <v>62659</v>
      </c>
      <c r="H72" s="140">
        <v>62838</v>
      </c>
      <c r="I72" s="115">
        <v>233</v>
      </c>
      <c r="J72" s="116">
        <v>0.37079474203507434</v>
      </c>
    </row>
    <row r="73" spans="1:12" s="110" customFormat="1" ht="12" customHeight="1" x14ac:dyDescent="0.2">
      <c r="A73" s="118"/>
      <c r="B73" s="119" t="s">
        <v>182</v>
      </c>
      <c r="C73" s="113">
        <v>32.139398764821074</v>
      </c>
      <c r="D73" s="115">
        <v>29871</v>
      </c>
      <c r="E73" s="114">
        <v>29936</v>
      </c>
      <c r="F73" s="114">
        <v>29929</v>
      </c>
      <c r="G73" s="114">
        <v>29432</v>
      </c>
      <c r="H73" s="140">
        <v>29255</v>
      </c>
      <c r="I73" s="115">
        <v>616</v>
      </c>
      <c r="J73" s="116">
        <v>2.1056229704324045</v>
      </c>
    </row>
    <row r="74" spans="1:12" s="110" customFormat="1" ht="12" customHeight="1" x14ac:dyDescent="0.2">
      <c r="A74" s="118" t="s">
        <v>113</v>
      </c>
      <c r="B74" s="119" t="s">
        <v>116</v>
      </c>
      <c r="C74" s="113">
        <v>93.639043704676041</v>
      </c>
      <c r="D74" s="115">
        <v>87030</v>
      </c>
      <c r="E74" s="114">
        <v>87517</v>
      </c>
      <c r="F74" s="114">
        <v>88038</v>
      </c>
      <c r="G74" s="114">
        <v>86394</v>
      </c>
      <c r="H74" s="140">
        <v>86645</v>
      </c>
      <c r="I74" s="115">
        <v>385</v>
      </c>
      <c r="J74" s="116">
        <v>0.44434185469444282</v>
      </c>
    </row>
    <row r="75" spans="1:12" s="110" customFormat="1" ht="12" customHeight="1" x14ac:dyDescent="0.2">
      <c r="A75" s="142"/>
      <c r="B75" s="124" t="s">
        <v>117</v>
      </c>
      <c r="C75" s="125">
        <v>6.3372856189881865</v>
      </c>
      <c r="D75" s="143">
        <v>5890</v>
      </c>
      <c r="E75" s="144">
        <v>5887</v>
      </c>
      <c r="F75" s="144">
        <v>5921</v>
      </c>
      <c r="G75" s="144">
        <v>5681</v>
      </c>
      <c r="H75" s="145">
        <v>5431</v>
      </c>
      <c r="I75" s="143">
        <v>459</v>
      </c>
      <c r="J75" s="146">
        <v>8.4514822316332161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75777</v>
      </c>
      <c r="G11" s="114">
        <v>76082</v>
      </c>
      <c r="H11" s="114">
        <v>76461</v>
      </c>
      <c r="I11" s="114">
        <v>74877</v>
      </c>
      <c r="J11" s="140">
        <v>75070</v>
      </c>
      <c r="K11" s="114">
        <v>707</v>
      </c>
      <c r="L11" s="116">
        <v>0.94178766484614362</v>
      </c>
    </row>
    <row r="12" spans="1:17" s="110" customFormat="1" ht="24.95" customHeight="1" x14ac:dyDescent="0.2">
      <c r="A12" s="604" t="s">
        <v>185</v>
      </c>
      <c r="B12" s="605"/>
      <c r="C12" s="605"/>
      <c r="D12" s="606"/>
      <c r="E12" s="113">
        <v>61.484355411272553</v>
      </c>
      <c r="F12" s="115">
        <v>46591</v>
      </c>
      <c r="G12" s="114">
        <v>46815</v>
      </c>
      <c r="H12" s="114">
        <v>47087</v>
      </c>
      <c r="I12" s="114">
        <v>46163</v>
      </c>
      <c r="J12" s="140">
        <v>46159</v>
      </c>
      <c r="K12" s="114">
        <v>432</v>
      </c>
      <c r="L12" s="116">
        <v>0.93589549167009689</v>
      </c>
    </row>
    <row r="13" spans="1:17" s="110" customFormat="1" ht="15" customHeight="1" x14ac:dyDescent="0.2">
      <c r="A13" s="120"/>
      <c r="B13" s="612" t="s">
        <v>107</v>
      </c>
      <c r="C13" s="612"/>
      <c r="E13" s="113">
        <v>38.515644588727447</v>
      </c>
      <c r="F13" s="115">
        <v>29186</v>
      </c>
      <c r="G13" s="114">
        <v>29267</v>
      </c>
      <c r="H13" s="114">
        <v>29374</v>
      </c>
      <c r="I13" s="114">
        <v>28714</v>
      </c>
      <c r="J13" s="140">
        <v>28911</v>
      </c>
      <c r="K13" s="114">
        <v>275</v>
      </c>
      <c r="L13" s="116">
        <v>0.95119504686797418</v>
      </c>
    </row>
    <row r="14" spans="1:17" s="110" customFormat="1" ht="24.95" customHeight="1" x14ac:dyDescent="0.2">
      <c r="A14" s="604" t="s">
        <v>186</v>
      </c>
      <c r="B14" s="605"/>
      <c r="C14" s="605"/>
      <c r="D14" s="606"/>
      <c r="E14" s="113">
        <v>9.3590403420562964</v>
      </c>
      <c r="F14" s="115">
        <v>7092</v>
      </c>
      <c r="G14" s="114">
        <v>7326</v>
      </c>
      <c r="H14" s="114">
        <v>7457</v>
      </c>
      <c r="I14" s="114">
        <v>6545</v>
      </c>
      <c r="J14" s="140">
        <v>6835</v>
      </c>
      <c r="K14" s="114">
        <v>257</v>
      </c>
      <c r="L14" s="116">
        <v>3.7600585223116312</v>
      </c>
    </row>
    <row r="15" spans="1:17" s="110" customFormat="1" ht="15" customHeight="1" x14ac:dyDescent="0.2">
      <c r="A15" s="120"/>
      <c r="B15" s="119"/>
      <c r="C15" s="258" t="s">
        <v>106</v>
      </c>
      <c r="E15" s="113">
        <v>62.464749012972362</v>
      </c>
      <c r="F15" s="115">
        <v>4430</v>
      </c>
      <c r="G15" s="114">
        <v>4563</v>
      </c>
      <c r="H15" s="114">
        <v>4636</v>
      </c>
      <c r="I15" s="114">
        <v>4064</v>
      </c>
      <c r="J15" s="140">
        <v>4201</v>
      </c>
      <c r="K15" s="114">
        <v>229</v>
      </c>
      <c r="L15" s="116">
        <v>5.4510830754582242</v>
      </c>
    </row>
    <row r="16" spans="1:17" s="110" customFormat="1" ht="15" customHeight="1" x14ac:dyDescent="0.2">
      <c r="A16" s="120"/>
      <c r="B16" s="119"/>
      <c r="C16" s="258" t="s">
        <v>107</v>
      </c>
      <c r="E16" s="113">
        <v>37.535250987027638</v>
      </c>
      <c r="F16" s="115">
        <v>2662</v>
      </c>
      <c r="G16" s="114">
        <v>2763</v>
      </c>
      <c r="H16" s="114">
        <v>2821</v>
      </c>
      <c r="I16" s="114">
        <v>2481</v>
      </c>
      <c r="J16" s="140">
        <v>2634</v>
      </c>
      <c r="K16" s="114">
        <v>28</v>
      </c>
      <c r="L16" s="116">
        <v>1.0630220197418374</v>
      </c>
    </row>
    <row r="17" spans="1:12" s="110" customFormat="1" ht="15" customHeight="1" x14ac:dyDescent="0.2">
      <c r="A17" s="120"/>
      <c r="B17" s="121" t="s">
        <v>109</v>
      </c>
      <c r="C17" s="258"/>
      <c r="E17" s="113">
        <v>67.07576177468097</v>
      </c>
      <c r="F17" s="115">
        <v>50828</v>
      </c>
      <c r="G17" s="114">
        <v>51128</v>
      </c>
      <c r="H17" s="114">
        <v>51452</v>
      </c>
      <c r="I17" s="114">
        <v>51121</v>
      </c>
      <c r="J17" s="140">
        <v>51291</v>
      </c>
      <c r="K17" s="114">
        <v>-463</v>
      </c>
      <c r="L17" s="116">
        <v>-0.90269248016221171</v>
      </c>
    </row>
    <row r="18" spans="1:12" s="110" customFormat="1" ht="15" customHeight="1" x14ac:dyDescent="0.2">
      <c r="A18" s="120"/>
      <c r="B18" s="119"/>
      <c r="C18" s="258" t="s">
        <v>106</v>
      </c>
      <c r="E18" s="113">
        <v>61.342173605099553</v>
      </c>
      <c r="F18" s="115">
        <v>31179</v>
      </c>
      <c r="G18" s="114">
        <v>31441</v>
      </c>
      <c r="H18" s="114">
        <v>31663</v>
      </c>
      <c r="I18" s="114">
        <v>31569</v>
      </c>
      <c r="J18" s="140">
        <v>31619</v>
      </c>
      <c r="K18" s="114">
        <v>-440</v>
      </c>
      <c r="L18" s="116">
        <v>-1.3915683607957241</v>
      </c>
    </row>
    <row r="19" spans="1:12" s="110" customFormat="1" ht="15" customHeight="1" x14ac:dyDescent="0.2">
      <c r="A19" s="120"/>
      <c r="B19" s="119"/>
      <c r="C19" s="258" t="s">
        <v>107</v>
      </c>
      <c r="E19" s="113">
        <v>38.657826394900447</v>
      </c>
      <c r="F19" s="115">
        <v>19649</v>
      </c>
      <c r="G19" s="114">
        <v>19687</v>
      </c>
      <c r="H19" s="114">
        <v>19789</v>
      </c>
      <c r="I19" s="114">
        <v>19552</v>
      </c>
      <c r="J19" s="140">
        <v>19672</v>
      </c>
      <c r="K19" s="114">
        <v>-23</v>
      </c>
      <c r="L19" s="116">
        <v>-0.11691744611630744</v>
      </c>
    </row>
    <row r="20" spans="1:12" s="110" customFormat="1" ht="15" customHeight="1" x14ac:dyDescent="0.2">
      <c r="A20" s="120"/>
      <c r="B20" s="121" t="s">
        <v>110</v>
      </c>
      <c r="C20" s="258"/>
      <c r="E20" s="113">
        <v>22.562255037808306</v>
      </c>
      <c r="F20" s="115">
        <v>17097</v>
      </c>
      <c r="G20" s="114">
        <v>16841</v>
      </c>
      <c r="H20" s="114">
        <v>16777</v>
      </c>
      <c r="I20" s="114">
        <v>16479</v>
      </c>
      <c r="J20" s="140">
        <v>16231</v>
      </c>
      <c r="K20" s="114">
        <v>866</v>
      </c>
      <c r="L20" s="116">
        <v>5.3354691639455361</v>
      </c>
    </row>
    <row r="21" spans="1:12" s="110" customFormat="1" ht="15" customHeight="1" x14ac:dyDescent="0.2">
      <c r="A21" s="120"/>
      <c r="B21" s="119"/>
      <c r="C21" s="258" t="s">
        <v>106</v>
      </c>
      <c r="E21" s="113">
        <v>61.338246475989941</v>
      </c>
      <c r="F21" s="115">
        <v>10487</v>
      </c>
      <c r="G21" s="114">
        <v>10296</v>
      </c>
      <c r="H21" s="114">
        <v>10278</v>
      </c>
      <c r="I21" s="114">
        <v>10047</v>
      </c>
      <c r="J21" s="140">
        <v>9867</v>
      </c>
      <c r="K21" s="114">
        <v>620</v>
      </c>
      <c r="L21" s="116">
        <v>6.2835715009628057</v>
      </c>
    </row>
    <row r="22" spans="1:12" s="110" customFormat="1" ht="15" customHeight="1" x14ac:dyDescent="0.2">
      <c r="A22" s="120"/>
      <c r="B22" s="119"/>
      <c r="C22" s="258" t="s">
        <v>107</v>
      </c>
      <c r="E22" s="113">
        <v>38.661753524010059</v>
      </c>
      <c r="F22" s="115">
        <v>6610</v>
      </c>
      <c r="G22" s="114">
        <v>6545</v>
      </c>
      <c r="H22" s="114">
        <v>6499</v>
      </c>
      <c r="I22" s="114">
        <v>6432</v>
      </c>
      <c r="J22" s="140">
        <v>6364</v>
      </c>
      <c r="K22" s="114">
        <v>246</v>
      </c>
      <c r="L22" s="116">
        <v>3.8654934003771215</v>
      </c>
    </row>
    <row r="23" spans="1:12" s="110" customFormat="1" ht="15" customHeight="1" x14ac:dyDescent="0.2">
      <c r="A23" s="120"/>
      <c r="B23" s="121" t="s">
        <v>111</v>
      </c>
      <c r="C23" s="258"/>
      <c r="E23" s="113">
        <v>1.0029428454544256</v>
      </c>
      <c r="F23" s="115">
        <v>760</v>
      </c>
      <c r="G23" s="114">
        <v>787</v>
      </c>
      <c r="H23" s="114">
        <v>775</v>
      </c>
      <c r="I23" s="114">
        <v>732</v>
      </c>
      <c r="J23" s="140">
        <v>713</v>
      </c>
      <c r="K23" s="114">
        <v>47</v>
      </c>
      <c r="L23" s="116">
        <v>6.5918653576437585</v>
      </c>
    </row>
    <row r="24" spans="1:12" s="110" customFormat="1" ht="15" customHeight="1" x14ac:dyDescent="0.2">
      <c r="A24" s="120"/>
      <c r="B24" s="119"/>
      <c r="C24" s="258" t="s">
        <v>106</v>
      </c>
      <c r="E24" s="113">
        <v>65.131578947368425</v>
      </c>
      <c r="F24" s="115">
        <v>495</v>
      </c>
      <c r="G24" s="114">
        <v>515</v>
      </c>
      <c r="H24" s="114">
        <v>510</v>
      </c>
      <c r="I24" s="114">
        <v>483</v>
      </c>
      <c r="J24" s="140">
        <v>472</v>
      </c>
      <c r="K24" s="114">
        <v>23</v>
      </c>
      <c r="L24" s="116">
        <v>4.8728813559322033</v>
      </c>
    </row>
    <row r="25" spans="1:12" s="110" customFormat="1" ht="15" customHeight="1" x14ac:dyDescent="0.2">
      <c r="A25" s="120"/>
      <c r="B25" s="119"/>
      <c r="C25" s="258" t="s">
        <v>107</v>
      </c>
      <c r="E25" s="113">
        <v>34.868421052631582</v>
      </c>
      <c r="F25" s="115">
        <v>265</v>
      </c>
      <c r="G25" s="114">
        <v>272</v>
      </c>
      <c r="H25" s="114">
        <v>265</v>
      </c>
      <c r="I25" s="114">
        <v>249</v>
      </c>
      <c r="J25" s="140">
        <v>241</v>
      </c>
      <c r="K25" s="114">
        <v>24</v>
      </c>
      <c r="L25" s="116">
        <v>9.9585062240663902</v>
      </c>
    </row>
    <row r="26" spans="1:12" s="110" customFormat="1" ht="15" customHeight="1" x14ac:dyDescent="0.2">
      <c r="A26" s="120"/>
      <c r="C26" s="121" t="s">
        <v>187</v>
      </c>
      <c r="D26" s="110" t="s">
        <v>188</v>
      </c>
      <c r="E26" s="113">
        <v>0.2824075906937461</v>
      </c>
      <c r="F26" s="115">
        <v>214</v>
      </c>
      <c r="G26" s="114">
        <v>222</v>
      </c>
      <c r="H26" s="114">
        <v>219</v>
      </c>
      <c r="I26" s="114">
        <v>180</v>
      </c>
      <c r="J26" s="140">
        <v>170</v>
      </c>
      <c r="K26" s="114">
        <v>44</v>
      </c>
      <c r="L26" s="116">
        <v>25.882352941176471</v>
      </c>
    </row>
    <row r="27" spans="1:12" s="110" customFormat="1" ht="15" customHeight="1" x14ac:dyDescent="0.2">
      <c r="A27" s="120"/>
      <c r="B27" s="119"/>
      <c r="D27" s="259" t="s">
        <v>106</v>
      </c>
      <c r="E27" s="113">
        <v>57.943925233644862</v>
      </c>
      <c r="F27" s="115">
        <v>124</v>
      </c>
      <c r="G27" s="114">
        <v>127</v>
      </c>
      <c r="H27" s="114">
        <v>123</v>
      </c>
      <c r="I27" s="114">
        <v>103</v>
      </c>
      <c r="J27" s="140">
        <v>95</v>
      </c>
      <c r="K27" s="114">
        <v>29</v>
      </c>
      <c r="L27" s="116">
        <v>30.526315789473685</v>
      </c>
    </row>
    <row r="28" spans="1:12" s="110" customFormat="1" ht="15" customHeight="1" x14ac:dyDescent="0.2">
      <c r="A28" s="120"/>
      <c r="B28" s="119"/>
      <c r="D28" s="259" t="s">
        <v>107</v>
      </c>
      <c r="E28" s="113">
        <v>42.056074766355138</v>
      </c>
      <c r="F28" s="115">
        <v>90</v>
      </c>
      <c r="G28" s="114">
        <v>95</v>
      </c>
      <c r="H28" s="114">
        <v>96</v>
      </c>
      <c r="I28" s="114">
        <v>77</v>
      </c>
      <c r="J28" s="140">
        <v>75</v>
      </c>
      <c r="K28" s="114">
        <v>15</v>
      </c>
      <c r="L28" s="116">
        <v>20</v>
      </c>
    </row>
    <row r="29" spans="1:12" s="110" customFormat="1" ht="24.95" customHeight="1" x14ac:dyDescent="0.2">
      <c r="A29" s="604" t="s">
        <v>189</v>
      </c>
      <c r="B29" s="605"/>
      <c r="C29" s="605"/>
      <c r="D29" s="606"/>
      <c r="E29" s="113">
        <v>89.949456959235647</v>
      </c>
      <c r="F29" s="115">
        <v>68161</v>
      </c>
      <c r="G29" s="114">
        <v>68636</v>
      </c>
      <c r="H29" s="114">
        <v>69021</v>
      </c>
      <c r="I29" s="114">
        <v>67751</v>
      </c>
      <c r="J29" s="140">
        <v>68174</v>
      </c>
      <c r="K29" s="114">
        <v>-13</v>
      </c>
      <c r="L29" s="116">
        <v>-1.9068853228503536E-2</v>
      </c>
    </row>
    <row r="30" spans="1:12" s="110" customFormat="1" ht="15" customHeight="1" x14ac:dyDescent="0.2">
      <c r="A30" s="120"/>
      <c r="B30" s="119"/>
      <c r="C30" s="258" t="s">
        <v>106</v>
      </c>
      <c r="E30" s="113">
        <v>59.795190798257067</v>
      </c>
      <c r="F30" s="115">
        <v>40757</v>
      </c>
      <c r="G30" s="114">
        <v>41097</v>
      </c>
      <c r="H30" s="114">
        <v>41373</v>
      </c>
      <c r="I30" s="114">
        <v>40673</v>
      </c>
      <c r="J30" s="140">
        <v>40837</v>
      </c>
      <c r="K30" s="114">
        <v>-80</v>
      </c>
      <c r="L30" s="116">
        <v>-0.19590077625682592</v>
      </c>
    </row>
    <row r="31" spans="1:12" s="110" customFormat="1" ht="15" customHeight="1" x14ac:dyDescent="0.2">
      <c r="A31" s="120"/>
      <c r="B31" s="119"/>
      <c r="C31" s="258" t="s">
        <v>107</v>
      </c>
      <c r="E31" s="113">
        <v>40.204809201742933</v>
      </c>
      <c r="F31" s="115">
        <v>27404</v>
      </c>
      <c r="G31" s="114">
        <v>27539</v>
      </c>
      <c r="H31" s="114">
        <v>27648</v>
      </c>
      <c r="I31" s="114">
        <v>27078</v>
      </c>
      <c r="J31" s="140">
        <v>27337</v>
      </c>
      <c r="K31" s="114">
        <v>67</v>
      </c>
      <c r="L31" s="116">
        <v>0.24508907341698064</v>
      </c>
    </row>
    <row r="32" spans="1:12" s="110" customFormat="1" ht="15" customHeight="1" x14ac:dyDescent="0.2">
      <c r="A32" s="120"/>
      <c r="B32" s="119" t="s">
        <v>117</v>
      </c>
      <c r="C32" s="258"/>
      <c r="E32" s="113">
        <v>10.032067777821766</v>
      </c>
      <c r="F32" s="115">
        <v>7602</v>
      </c>
      <c r="G32" s="114">
        <v>7428</v>
      </c>
      <c r="H32" s="114">
        <v>7427</v>
      </c>
      <c r="I32" s="114">
        <v>7114</v>
      </c>
      <c r="J32" s="140">
        <v>6882</v>
      </c>
      <c r="K32" s="114">
        <v>720</v>
      </c>
      <c r="L32" s="116">
        <v>10.46207497820401</v>
      </c>
    </row>
    <row r="33" spans="1:12" s="110" customFormat="1" ht="15" customHeight="1" x14ac:dyDescent="0.2">
      <c r="A33" s="120"/>
      <c r="B33" s="119"/>
      <c r="C33" s="258" t="s">
        <v>106</v>
      </c>
      <c r="E33" s="113">
        <v>76.558800315706392</v>
      </c>
      <c r="F33" s="115">
        <v>5820</v>
      </c>
      <c r="G33" s="114">
        <v>5701</v>
      </c>
      <c r="H33" s="114">
        <v>5702</v>
      </c>
      <c r="I33" s="114">
        <v>5479</v>
      </c>
      <c r="J33" s="140">
        <v>5309</v>
      </c>
      <c r="K33" s="114">
        <v>511</v>
      </c>
      <c r="L33" s="116">
        <v>9.6251648144660003</v>
      </c>
    </row>
    <row r="34" spans="1:12" s="110" customFormat="1" ht="15" customHeight="1" x14ac:dyDescent="0.2">
      <c r="A34" s="120"/>
      <c r="B34" s="119"/>
      <c r="C34" s="258" t="s">
        <v>107</v>
      </c>
      <c r="E34" s="113">
        <v>23.441199684293608</v>
      </c>
      <c r="F34" s="115">
        <v>1782</v>
      </c>
      <c r="G34" s="114">
        <v>1727</v>
      </c>
      <c r="H34" s="114">
        <v>1725</v>
      </c>
      <c r="I34" s="114">
        <v>1635</v>
      </c>
      <c r="J34" s="140">
        <v>1573</v>
      </c>
      <c r="K34" s="114">
        <v>209</v>
      </c>
      <c r="L34" s="116">
        <v>13.286713286713287</v>
      </c>
    </row>
    <row r="35" spans="1:12" s="110" customFormat="1" ht="24.95" customHeight="1" x14ac:dyDescent="0.2">
      <c r="A35" s="604" t="s">
        <v>190</v>
      </c>
      <c r="B35" s="605"/>
      <c r="C35" s="605"/>
      <c r="D35" s="606"/>
      <c r="E35" s="113">
        <v>71.21026168890296</v>
      </c>
      <c r="F35" s="115">
        <v>53961</v>
      </c>
      <c r="G35" s="114">
        <v>54484</v>
      </c>
      <c r="H35" s="114">
        <v>54874</v>
      </c>
      <c r="I35" s="114">
        <v>53705</v>
      </c>
      <c r="J35" s="140">
        <v>53932</v>
      </c>
      <c r="K35" s="114">
        <v>29</v>
      </c>
      <c r="L35" s="116">
        <v>5.3771415857005116E-2</v>
      </c>
    </row>
    <row r="36" spans="1:12" s="110" customFormat="1" ht="15" customHeight="1" x14ac:dyDescent="0.2">
      <c r="A36" s="120"/>
      <c r="B36" s="119"/>
      <c r="C36" s="258" t="s">
        <v>106</v>
      </c>
      <c r="E36" s="113">
        <v>77.965567724838309</v>
      </c>
      <c r="F36" s="115">
        <v>42071</v>
      </c>
      <c r="G36" s="114">
        <v>42441</v>
      </c>
      <c r="H36" s="114">
        <v>42734</v>
      </c>
      <c r="I36" s="114">
        <v>41914</v>
      </c>
      <c r="J36" s="140">
        <v>41974</v>
      </c>
      <c r="K36" s="114">
        <v>97</v>
      </c>
      <c r="L36" s="116">
        <v>0.23109544003430696</v>
      </c>
    </row>
    <row r="37" spans="1:12" s="110" customFormat="1" ht="15" customHeight="1" x14ac:dyDescent="0.2">
      <c r="A37" s="120"/>
      <c r="B37" s="119"/>
      <c r="C37" s="258" t="s">
        <v>107</v>
      </c>
      <c r="E37" s="113">
        <v>22.034432275161691</v>
      </c>
      <c r="F37" s="115">
        <v>11890</v>
      </c>
      <c r="G37" s="114">
        <v>12043</v>
      </c>
      <c r="H37" s="114">
        <v>12140</v>
      </c>
      <c r="I37" s="114">
        <v>11791</v>
      </c>
      <c r="J37" s="140">
        <v>11958</v>
      </c>
      <c r="K37" s="114">
        <v>-68</v>
      </c>
      <c r="L37" s="116">
        <v>-0.56865696604783411</v>
      </c>
    </row>
    <row r="38" spans="1:12" s="110" customFormat="1" ht="15" customHeight="1" x14ac:dyDescent="0.2">
      <c r="A38" s="120"/>
      <c r="B38" s="119" t="s">
        <v>182</v>
      </c>
      <c r="C38" s="258"/>
      <c r="E38" s="113">
        <v>28.789738311097036</v>
      </c>
      <c r="F38" s="115">
        <v>21816</v>
      </c>
      <c r="G38" s="114">
        <v>21598</v>
      </c>
      <c r="H38" s="114">
        <v>21587</v>
      </c>
      <c r="I38" s="114">
        <v>21172</v>
      </c>
      <c r="J38" s="140">
        <v>21138</v>
      </c>
      <c r="K38" s="114">
        <v>678</v>
      </c>
      <c r="L38" s="116">
        <v>3.2074936133976726</v>
      </c>
    </row>
    <row r="39" spans="1:12" s="110" customFormat="1" ht="15" customHeight="1" x14ac:dyDescent="0.2">
      <c r="A39" s="120"/>
      <c r="B39" s="119"/>
      <c r="C39" s="258" t="s">
        <v>106</v>
      </c>
      <c r="E39" s="113">
        <v>20.718738540520718</v>
      </c>
      <c r="F39" s="115">
        <v>4520</v>
      </c>
      <c r="G39" s="114">
        <v>4374</v>
      </c>
      <c r="H39" s="114">
        <v>4353</v>
      </c>
      <c r="I39" s="114">
        <v>4249</v>
      </c>
      <c r="J39" s="140">
        <v>4185</v>
      </c>
      <c r="K39" s="114">
        <v>335</v>
      </c>
      <c r="L39" s="116">
        <v>8.0047789725209082</v>
      </c>
    </row>
    <row r="40" spans="1:12" s="110" customFormat="1" ht="15" customHeight="1" x14ac:dyDescent="0.2">
      <c r="A40" s="120"/>
      <c r="B40" s="119"/>
      <c r="C40" s="258" t="s">
        <v>107</v>
      </c>
      <c r="E40" s="113">
        <v>79.281261459479282</v>
      </c>
      <c r="F40" s="115">
        <v>17296</v>
      </c>
      <c r="G40" s="114">
        <v>17224</v>
      </c>
      <c r="H40" s="114">
        <v>17234</v>
      </c>
      <c r="I40" s="114">
        <v>16923</v>
      </c>
      <c r="J40" s="140">
        <v>16953</v>
      </c>
      <c r="K40" s="114">
        <v>343</v>
      </c>
      <c r="L40" s="116">
        <v>2.0232407243555715</v>
      </c>
    </row>
    <row r="41" spans="1:12" s="110" customFormat="1" ht="24.75" customHeight="1" x14ac:dyDescent="0.2">
      <c r="A41" s="604" t="s">
        <v>518</v>
      </c>
      <c r="B41" s="605"/>
      <c r="C41" s="605"/>
      <c r="D41" s="606"/>
      <c r="E41" s="113">
        <v>4.4670546471884611</v>
      </c>
      <c r="F41" s="115">
        <v>3385</v>
      </c>
      <c r="G41" s="114">
        <v>3743</v>
      </c>
      <c r="H41" s="114">
        <v>3757</v>
      </c>
      <c r="I41" s="114">
        <v>2789</v>
      </c>
      <c r="J41" s="140">
        <v>3242</v>
      </c>
      <c r="K41" s="114">
        <v>143</v>
      </c>
      <c r="L41" s="116">
        <v>4.410857495373226</v>
      </c>
    </row>
    <row r="42" spans="1:12" s="110" customFormat="1" ht="15" customHeight="1" x14ac:dyDescent="0.2">
      <c r="A42" s="120"/>
      <c r="B42" s="119"/>
      <c r="C42" s="258" t="s">
        <v>106</v>
      </c>
      <c r="E42" s="113">
        <v>64.579025110782865</v>
      </c>
      <c r="F42" s="115">
        <v>2186</v>
      </c>
      <c r="G42" s="114">
        <v>2423</v>
      </c>
      <c r="H42" s="114">
        <v>2425</v>
      </c>
      <c r="I42" s="114">
        <v>1748</v>
      </c>
      <c r="J42" s="140">
        <v>2031</v>
      </c>
      <c r="K42" s="114">
        <v>155</v>
      </c>
      <c r="L42" s="116">
        <v>7.6317085179714423</v>
      </c>
    </row>
    <row r="43" spans="1:12" s="110" customFormat="1" ht="15" customHeight="1" x14ac:dyDescent="0.2">
      <c r="A43" s="123"/>
      <c r="B43" s="124"/>
      <c r="C43" s="260" t="s">
        <v>107</v>
      </c>
      <c r="D43" s="261"/>
      <c r="E43" s="125">
        <v>35.420974889217135</v>
      </c>
      <c r="F43" s="143">
        <v>1199</v>
      </c>
      <c r="G43" s="144">
        <v>1320</v>
      </c>
      <c r="H43" s="144">
        <v>1332</v>
      </c>
      <c r="I43" s="144">
        <v>1041</v>
      </c>
      <c r="J43" s="145">
        <v>1211</v>
      </c>
      <c r="K43" s="144">
        <v>-12</v>
      </c>
      <c r="L43" s="146">
        <v>-0.990916597853014</v>
      </c>
    </row>
    <row r="44" spans="1:12" s="110" customFormat="1" ht="45.75" customHeight="1" x14ac:dyDescent="0.2">
      <c r="A44" s="604" t="s">
        <v>191</v>
      </c>
      <c r="B44" s="605"/>
      <c r="C44" s="605"/>
      <c r="D44" s="606"/>
      <c r="E44" s="113">
        <v>1.334177916782137</v>
      </c>
      <c r="F44" s="115">
        <v>1011</v>
      </c>
      <c r="G44" s="114">
        <v>1032</v>
      </c>
      <c r="H44" s="114">
        <v>1048</v>
      </c>
      <c r="I44" s="114">
        <v>1040</v>
      </c>
      <c r="J44" s="140">
        <v>1043</v>
      </c>
      <c r="K44" s="114">
        <v>-32</v>
      </c>
      <c r="L44" s="116">
        <v>-3.068072866730585</v>
      </c>
    </row>
    <row r="45" spans="1:12" s="110" customFormat="1" ht="15" customHeight="1" x14ac:dyDescent="0.2">
      <c r="A45" s="120"/>
      <c r="B45" s="119"/>
      <c r="C45" s="258" t="s">
        <v>106</v>
      </c>
      <c r="E45" s="113">
        <v>57.863501483679528</v>
      </c>
      <c r="F45" s="115">
        <v>585</v>
      </c>
      <c r="G45" s="114">
        <v>597</v>
      </c>
      <c r="H45" s="114">
        <v>604</v>
      </c>
      <c r="I45" s="114">
        <v>603</v>
      </c>
      <c r="J45" s="140">
        <v>605</v>
      </c>
      <c r="K45" s="114">
        <v>-20</v>
      </c>
      <c r="L45" s="116">
        <v>-3.3057851239669422</v>
      </c>
    </row>
    <row r="46" spans="1:12" s="110" customFormat="1" ht="15" customHeight="1" x14ac:dyDescent="0.2">
      <c r="A46" s="123"/>
      <c r="B46" s="124"/>
      <c r="C46" s="260" t="s">
        <v>107</v>
      </c>
      <c r="D46" s="261"/>
      <c r="E46" s="125">
        <v>42.136498516320472</v>
      </c>
      <c r="F46" s="143">
        <v>426</v>
      </c>
      <c r="G46" s="144">
        <v>435</v>
      </c>
      <c r="H46" s="144">
        <v>444</v>
      </c>
      <c r="I46" s="144">
        <v>437</v>
      </c>
      <c r="J46" s="145">
        <v>438</v>
      </c>
      <c r="K46" s="144">
        <v>-12</v>
      </c>
      <c r="L46" s="146">
        <v>-2.7397260273972601</v>
      </c>
    </row>
    <row r="47" spans="1:12" s="110" customFormat="1" ht="39" customHeight="1" x14ac:dyDescent="0.2">
      <c r="A47" s="604" t="s">
        <v>519</v>
      </c>
      <c r="B47" s="607"/>
      <c r="C47" s="607"/>
      <c r="D47" s="608"/>
      <c r="E47" s="113">
        <v>0.14252345698562888</v>
      </c>
      <c r="F47" s="115">
        <v>108</v>
      </c>
      <c r="G47" s="114">
        <v>121</v>
      </c>
      <c r="H47" s="114">
        <v>118</v>
      </c>
      <c r="I47" s="114">
        <v>116</v>
      </c>
      <c r="J47" s="140">
        <v>119</v>
      </c>
      <c r="K47" s="114">
        <v>-11</v>
      </c>
      <c r="L47" s="116">
        <v>-9.2436974789915958</v>
      </c>
    </row>
    <row r="48" spans="1:12" s="110" customFormat="1" ht="15" customHeight="1" x14ac:dyDescent="0.2">
      <c r="A48" s="120"/>
      <c r="B48" s="119"/>
      <c r="C48" s="258" t="s">
        <v>106</v>
      </c>
      <c r="E48" s="113">
        <v>37.962962962962962</v>
      </c>
      <c r="F48" s="115">
        <v>41</v>
      </c>
      <c r="G48" s="114">
        <v>47</v>
      </c>
      <c r="H48" s="114">
        <v>44</v>
      </c>
      <c r="I48" s="114">
        <v>50</v>
      </c>
      <c r="J48" s="140">
        <v>51</v>
      </c>
      <c r="K48" s="114">
        <v>-10</v>
      </c>
      <c r="L48" s="116">
        <v>-19.607843137254903</v>
      </c>
    </row>
    <row r="49" spans="1:12" s="110" customFormat="1" ht="15" customHeight="1" x14ac:dyDescent="0.2">
      <c r="A49" s="123"/>
      <c r="B49" s="124"/>
      <c r="C49" s="260" t="s">
        <v>107</v>
      </c>
      <c r="D49" s="261"/>
      <c r="E49" s="125">
        <v>62.037037037037038</v>
      </c>
      <c r="F49" s="143">
        <v>67</v>
      </c>
      <c r="G49" s="144">
        <v>74</v>
      </c>
      <c r="H49" s="144">
        <v>74</v>
      </c>
      <c r="I49" s="144">
        <v>66</v>
      </c>
      <c r="J49" s="145">
        <v>68</v>
      </c>
      <c r="K49" s="144">
        <v>-1</v>
      </c>
      <c r="L49" s="146">
        <v>-1.4705882352941178</v>
      </c>
    </row>
    <row r="50" spans="1:12" s="110" customFormat="1" ht="24.95" customHeight="1" x14ac:dyDescent="0.2">
      <c r="A50" s="609" t="s">
        <v>192</v>
      </c>
      <c r="B50" s="610"/>
      <c r="C50" s="610"/>
      <c r="D50" s="611"/>
      <c r="E50" s="262">
        <v>10.925478707259458</v>
      </c>
      <c r="F50" s="263">
        <v>8279</v>
      </c>
      <c r="G50" s="264">
        <v>8461</v>
      </c>
      <c r="H50" s="264">
        <v>8460</v>
      </c>
      <c r="I50" s="264">
        <v>7723</v>
      </c>
      <c r="J50" s="265">
        <v>7783</v>
      </c>
      <c r="K50" s="263">
        <v>496</v>
      </c>
      <c r="L50" s="266">
        <v>6.3728639342155979</v>
      </c>
    </row>
    <row r="51" spans="1:12" s="110" customFormat="1" ht="15" customHeight="1" x14ac:dyDescent="0.2">
      <c r="A51" s="120"/>
      <c r="B51" s="119"/>
      <c r="C51" s="258" t="s">
        <v>106</v>
      </c>
      <c r="E51" s="113">
        <v>59.705278415267543</v>
      </c>
      <c r="F51" s="115">
        <v>4943</v>
      </c>
      <c r="G51" s="114">
        <v>5067</v>
      </c>
      <c r="H51" s="114">
        <v>5045</v>
      </c>
      <c r="I51" s="114">
        <v>4576</v>
      </c>
      <c r="J51" s="140">
        <v>4589</v>
      </c>
      <c r="K51" s="114">
        <v>354</v>
      </c>
      <c r="L51" s="116">
        <v>7.7140989322292439</v>
      </c>
    </row>
    <row r="52" spans="1:12" s="110" customFormat="1" ht="15" customHeight="1" x14ac:dyDescent="0.2">
      <c r="A52" s="120"/>
      <c r="B52" s="119"/>
      <c r="C52" s="258" t="s">
        <v>107</v>
      </c>
      <c r="E52" s="113">
        <v>40.294721584732457</v>
      </c>
      <c r="F52" s="115">
        <v>3336</v>
      </c>
      <c r="G52" s="114">
        <v>3394</v>
      </c>
      <c r="H52" s="114">
        <v>3415</v>
      </c>
      <c r="I52" s="114">
        <v>3147</v>
      </c>
      <c r="J52" s="140">
        <v>3194</v>
      </c>
      <c r="K52" s="114">
        <v>142</v>
      </c>
      <c r="L52" s="116">
        <v>4.4458359423919847</v>
      </c>
    </row>
    <row r="53" spans="1:12" s="110" customFormat="1" ht="15" customHeight="1" x14ac:dyDescent="0.2">
      <c r="A53" s="120"/>
      <c r="B53" s="119"/>
      <c r="C53" s="258" t="s">
        <v>187</v>
      </c>
      <c r="D53" s="110" t="s">
        <v>193</v>
      </c>
      <c r="E53" s="113">
        <v>25.751902403671941</v>
      </c>
      <c r="F53" s="115">
        <v>2132</v>
      </c>
      <c r="G53" s="114">
        <v>2458</v>
      </c>
      <c r="H53" s="114">
        <v>2463</v>
      </c>
      <c r="I53" s="114">
        <v>1795</v>
      </c>
      <c r="J53" s="140">
        <v>2002</v>
      </c>
      <c r="K53" s="114">
        <v>130</v>
      </c>
      <c r="L53" s="116">
        <v>6.4935064935064934</v>
      </c>
    </row>
    <row r="54" spans="1:12" s="110" customFormat="1" ht="15" customHeight="1" x14ac:dyDescent="0.2">
      <c r="A54" s="120"/>
      <c r="B54" s="119"/>
      <c r="D54" s="267" t="s">
        <v>194</v>
      </c>
      <c r="E54" s="113">
        <v>65.619136960600372</v>
      </c>
      <c r="F54" s="115">
        <v>1399</v>
      </c>
      <c r="G54" s="114">
        <v>1606</v>
      </c>
      <c r="H54" s="114">
        <v>1609</v>
      </c>
      <c r="I54" s="114">
        <v>1157</v>
      </c>
      <c r="J54" s="140">
        <v>1264</v>
      </c>
      <c r="K54" s="114">
        <v>135</v>
      </c>
      <c r="L54" s="116">
        <v>10.680379746835444</v>
      </c>
    </row>
    <row r="55" spans="1:12" s="110" customFormat="1" ht="15" customHeight="1" x14ac:dyDescent="0.2">
      <c r="A55" s="120"/>
      <c r="B55" s="119"/>
      <c r="D55" s="267" t="s">
        <v>195</v>
      </c>
      <c r="E55" s="113">
        <v>34.380863039399628</v>
      </c>
      <c r="F55" s="115">
        <v>733</v>
      </c>
      <c r="G55" s="114">
        <v>852</v>
      </c>
      <c r="H55" s="114">
        <v>854</v>
      </c>
      <c r="I55" s="114">
        <v>638</v>
      </c>
      <c r="J55" s="140">
        <v>738</v>
      </c>
      <c r="K55" s="114">
        <v>-5</v>
      </c>
      <c r="L55" s="116">
        <v>-0.6775067750677507</v>
      </c>
    </row>
    <row r="56" spans="1:12" s="110" customFormat="1" ht="15" customHeight="1" x14ac:dyDescent="0.2">
      <c r="A56" s="120"/>
      <c r="B56" s="119" t="s">
        <v>196</v>
      </c>
      <c r="C56" s="258"/>
      <c r="E56" s="113">
        <v>69.51977512965675</v>
      </c>
      <c r="F56" s="115">
        <v>52680</v>
      </c>
      <c r="G56" s="114">
        <v>52791</v>
      </c>
      <c r="H56" s="114">
        <v>53161</v>
      </c>
      <c r="I56" s="114">
        <v>52573</v>
      </c>
      <c r="J56" s="140">
        <v>52741</v>
      </c>
      <c r="K56" s="114">
        <v>-61</v>
      </c>
      <c r="L56" s="116">
        <v>-0.11565954380842229</v>
      </c>
    </row>
    <row r="57" spans="1:12" s="110" customFormat="1" ht="15" customHeight="1" x14ac:dyDescent="0.2">
      <c r="A57" s="120"/>
      <c r="B57" s="119"/>
      <c r="C57" s="258" t="s">
        <v>106</v>
      </c>
      <c r="E57" s="113">
        <v>60.550493545937741</v>
      </c>
      <c r="F57" s="115">
        <v>31898</v>
      </c>
      <c r="G57" s="114">
        <v>31973</v>
      </c>
      <c r="H57" s="114">
        <v>32273</v>
      </c>
      <c r="I57" s="114">
        <v>32009</v>
      </c>
      <c r="J57" s="140">
        <v>32028</v>
      </c>
      <c r="K57" s="114">
        <v>-130</v>
      </c>
      <c r="L57" s="116">
        <v>-0.40589484201323844</v>
      </c>
    </row>
    <row r="58" spans="1:12" s="110" customFormat="1" ht="15" customHeight="1" x14ac:dyDescent="0.2">
      <c r="A58" s="120"/>
      <c r="B58" s="119"/>
      <c r="C58" s="258" t="s">
        <v>107</v>
      </c>
      <c r="E58" s="113">
        <v>39.449506454062259</v>
      </c>
      <c r="F58" s="115">
        <v>20782</v>
      </c>
      <c r="G58" s="114">
        <v>20818</v>
      </c>
      <c r="H58" s="114">
        <v>20888</v>
      </c>
      <c r="I58" s="114">
        <v>20564</v>
      </c>
      <c r="J58" s="140">
        <v>20713</v>
      </c>
      <c r="K58" s="114">
        <v>69</v>
      </c>
      <c r="L58" s="116">
        <v>0.33312412494568627</v>
      </c>
    </row>
    <row r="59" spans="1:12" s="110" customFormat="1" ht="15" customHeight="1" x14ac:dyDescent="0.2">
      <c r="A59" s="120"/>
      <c r="B59" s="119"/>
      <c r="C59" s="258" t="s">
        <v>105</v>
      </c>
      <c r="D59" s="110" t="s">
        <v>197</v>
      </c>
      <c r="E59" s="113">
        <v>89.944950645406223</v>
      </c>
      <c r="F59" s="115">
        <v>47383</v>
      </c>
      <c r="G59" s="114">
        <v>47477</v>
      </c>
      <c r="H59" s="114">
        <v>47843</v>
      </c>
      <c r="I59" s="114">
        <v>47334</v>
      </c>
      <c r="J59" s="140">
        <v>47512</v>
      </c>
      <c r="K59" s="114">
        <v>-129</v>
      </c>
      <c r="L59" s="116">
        <v>-0.27151035527866646</v>
      </c>
    </row>
    <row r="60" spans="1:12" s="110" customFormat="1" ht="15" customHeight="1" x14ac:dyDescent="0.2">
      <c r="A60" s="120"/>
      <c r="B60" s="119"/>
      <c r="C60" s="258"/>
      <c r="D60" s="267" t="s">
        <v>198</v>
      </c>
      <c r="E60" s="113">
        <v>58.295169153493866</v>
      </c>
      <c r="F60" s="115">
        <v>27622</v>
      </c>
      <c r="G60" s="114">
        <v>27674</v>
      </c>
      <c r="H60" s="114">
        <v>27970</v>
      </c>
      <c r="I60" s="114">
        <v>27771</v>
      </c>
      <c r="J60" s="140">
        <v>27799</v>
      </c>
      <c r="K60" s="114">
        <v>-177</v>
      </c>
      <c r="L60" s="116">
        <v>-0.63671355084715275</v>
      </c>
    </row>
    <row r="61" spans="1:12" s="110" customFormat="1" ht="15" customHeight="1" x14ac:dyDescent="0.2">
      <c r="A61" s="120"/>
      <c r="B61" s="119"/>
      <c r="C61" s="258"/>
      <c r="D61" s="267" t="s">
        <v>199</v>
      </c>
      <c r="E61" s="113">
        <v>41.704830846506134</v>
      </c>
      <c r="F61" s="115">
        <v>19761</v>
      </c>
      <c r="G61" s="114">
        <v>19803</v>
      </c>
      <c r="H61" s="114">
        <v>19873</v>
      </c>
      <c r="I61" s="114">
        <v>19563</v>
      </c>
      <c r="J61" s="140">
        <v>19713</v>
      </c>
      <c r="K61" s="114">
        <v>48</v>
      </c>
      <c r="L61" s="116">
        <v>0.24349414092223406</v>
      </c>
    </row>
    <row r="62" spans="1:12" s="110" customFormat="1" ht="15" customHeight="1" x14ac:dyDescent="0.2">
      <c r="A62" s="120"/>
      <c r="B62" s="119"/>
      <c r="C62" s="258"/>
      <c r="D62" s="258" t="s">
        <v>200</v>
      </c>
      <c r="E62" s="113">
        <v>10.055049354593773</v>
      </c>
      <c r="F62" s="115">
        <v>5297</v>
      </c>
      <c r="G62" s="114">
        <v>5314</v>
      </c>
      <c r="H62" s="114">
        <v>5318</v>
      </c>
      <c r="I62" s="114">
        <v>5239</v>
      </c>
      <c r="J62" s="140">
        <v>5229</v>
      </c>
      <c r="K62" s="114">
        <v>68</v>
      </c>
      <c r="L62" s="116">
        <v>1.3004398546567222</v>
      </c>
    </row>
    <row r="63" spans="1:12" s="110" customFormat="1" ht="15" customHeight="1" x14ac:dyDescent="0.2">
      <c r="A63" s="120"/>
      <c r="B63" s="119"/>
      <c r="C63" s="258"/>
      <c r="D63" s="267" t="s">
        <v>198</v>
      </c>
      <c r="E63" s="113">
        <v>80.72493864451576</v>
      </c>
      <c r="F63" s="115">
        <v>4276</v>
      </c>
      <c r="G63" s="114">
        <v>4299</v>
      </c>
      <c r="H63" s="114">
        <v>4303</v>
      </c>
      <c r="I63" s="114">
        <v>4238</v>
      </c>
      <c r="J63" s="140">
        <v>4229</v>
      </c>
      <c r="K63" s="114">
        <v>47</v>
      </c>
      <c r="L63" s="116">
        <v>1.1113738472452117</v>
      </c>
    </row>
    <row r="64" spans="1:12" s="110" customFormat="1" ht="15" customHeight="1" x14ac:dyDescent="0.2">
      <c r="A64" s="120"/>
      <c r="B64" s="119"/>
      <c r="C64" s="258"/>
      <c r="D64" s="267" t="s">
        <v>199</v>
      </c>
      <c r="E64" s="113">
        <v>19.275061355484237</v>
      </c>
      <c r="F64" s="115">
        <v>1021</v>
      </c>
      <c r="G64" s="114">
        <v>1015</v>
      </c>
      <c r="H64" s="114">
        <v>1015</v>
      </c>
      <c r="I64" s="114">
        <v>1001</v>
      </c>
      <c r="J64" s="140">
        <v>1000</v>
      </c>
      <c r="K64" s="114">
        <v>21</v>
      </c>
      <c r="L64" s="116">
        <v>2.1</v>
      </c>
    </row>
    <row r="65" spans="1:12" s="110" customFormat="1" ht="15" customHeight="1" x14ac:dyDescent="0.2">
      <c r="A65" s="120"/>
      <c r="B65" s="119" t="s">
        <v>201</v>
      </c>
      <c r="C65" s="258"/>
      <c r="E65" s="113">
        <v>9.3141718463385992</v>
      </c>
      <c r="F65" s="115">
        <v>7058</v>
      </c>
      <c r="G65" s="114">
        <v>7003</v>
      </c>
      <c r="H65" s="114">
        <v>6938</v>
      </c>
      <c r="I65" s="114">
        <v>6793</v>
      </c>
      <c r="J65" s="140">
        <v>6791</v>
      </c>
      <c r="K65" s="114">
        <v>267</v>
      </c>
      <c r="L65" s="116">
        <v>3.9316742747754381</v>
      </c>
    </row>
    <row r="66" spans="1:12" s="110" customFormat="1" ht="15" customHeight="1" x14ac:dyDescent="0.2">
      <c r="A66" s="120"/>
      <c r="B66" s="119"/>
      <c r="C66" s="258" t="s">
        <v>106</v>
      </c>
      <c r="E66" s="113">
        <v>60.980447718900535</v>
      </c>
      <c r="F66" s="115">
        <v>4304</v>
      </c>
      <c r="G66" s="114">
        <v>4316</v>
      </c>
      <c r="H66" s="114">
        <v>4272</v>
      </c>
      <c r="I66" s="114">
        <v>4205</v>
      </c>
      <c r="J66" s="140">
        <v>4198</v>
      </c>
      <c r="K66" s="114">
        <v>106</v>
      </c>
      <c r="L66" s="116">
        <v>2.5250119104335398</v>
      </c>
    </row>
    <row r="67" spans="1:12" s="110" customFormat="1" ht="15" customHeight="1" x14ac:dyDescent="0.2">
      <c r="A67" s="120"/>
      <c r="B67" s="119"/>
      <c r="C67" s="258" t="s">
        <v>107</v>
      </c>
      <c r="E67" s="113">
        <v>39.019552281099465</v>
      </c>
      <c r="F67" s="115">
        <v>2754</v>
      </c>
      <c r="G67" s="114">
        <v>2687</v>
      </c>
      <c r="H67" s="114">
        <v>2666</v>
      </c>
      <c r="I67" s="114">
        <v>2588</v>
      </c>
      <c r="J67" s="140">
        <v>2593</v>
      </c>
      <c r="K67" s="114">
        <v>161</v>
      </c>
      <c r="L67" s="116">
        <v>6.2090242961820286</v>
      </c>
    </row>
    <row r="68" spans="1:12" s="110" customFormat="1" ht="15" customHeight="1" x14ac:dyDescent="0.2">
      <c r="A68" s="120"/>
      <c r="B68" s="119"/>
      <c r="C68" s="258" t="s">
        <v>105</v>
      </c>
      <c r="D68" s="110" t="s">
        <v>202</v>
      </c>
      <c r="E68" s="113">
        <v>21.507509209407765</v>
      </c>
      <c r="F68" s="115">
        <v>1518</v>
      </c>
      <c r="G68" s="114">
        <v>1516</v>
      </c>
      <c r="H68" s="114">
        <v>1476</v>
      </c>
      <c r="I68" s="114">
        <v>1412</v>
      </c>
      <c r="J68" s="140">
        <v>1404</v>
      </c>
      <c r="K68" s="114">
        <v>114</v>
      </c>
      <c r="L68" s="116">
        <v>8.1196581196581192</v>
      </c>
    </row>
    <row r="69" spans="1:12" s="110" customFormat="1" ht="15" customHeight="1" x14ac:dyDescent="0.2">
      <c r="A69" s="120"/>
      <c r="B69" s="119"/>
      <c r="C69" s="258"/>
      <c r="D69" s="267" t="s">
        <v>198</v>
      </c>
      <c r="E69" s="113">
        <v>63.43873517786561</v>
      </c>
      <c r="F69" s="115">
        <v>963</v>
      </c>
      <c r="G69" s="114">
        <v>966</v>
      </c>
      <c r="H69" s="114">
        <v>937</v>
      </c>
      <c r="I69" s="114">
        <v>906</v>
      </c>
      <c r="J69" s="140">
        <v>897</v>
      </c>
      <c r="K69" s="114">
        <v>66</v>
      </c>
      <c r="L69" s="116">
        <v>7.3578595317725757</v>
      </c>
    </row>
    <row r="70" spans="1:12" s="110" customFormat="1" ht="15" customHeight="1" x14ac:dyDescent="0.2">
      <c r="A70" s="120"/>
      <c r="B70" s="119"/>
      <c r="C70" s="258"/>
      <c r="D70" s="267" t="s">
        <v>199</v>
      </c>
      <c r="E70" s="113">
        <v>36.56126482213439</v>
      </c>
      <c r="F70" s="115">
        <v>555</v>
      </c>
      <c r="G70" s="114">
        <v>550</v>
      </c>
      <c r="H70" s="114">
        <v>539</v>
      </c>
      <c r="I70" s="114">
        <v>506</v>
      </c>
      <c r="J70" s="140">
        <v>507</v>
      </c>
      <c r="K70" s="114">
        <v>48</v>
      </c>
      <c r="L70" s="116">
        <v>9.4674556213017755</v>
      </c>
    </row>
    <row r="71" spans="1:12" s="110" customFormat="1" ht="15" customHeight="1" x14ac:dyDescent="0.2">
      <c r="A71" s="120"/>
      <c r="B71" s="119"/>
      <c r="C71" s="258"/>
      <c r="D71" s="110" t="s">
        <v>203</v>
      </c>
      <c r="E71" s="113">
        <v>72.853499574950405</v>
      </c>
      <c r="F71" s="115">
        <v>5142</v>
      </c>
      <c r="G71" s="114">
        <v>5099</v>
      </c>
      <c r="H71" s="114">
        <v>5068</v>
      </c>
      <c r="I71" s="114">
        <v>5003</v>
      </c>
      <c r="J71" s="140">
        <v>5032</v>
      </c>
      <c r="K71" s="114">
        <v>110</v>
      </c>
      <c r="L71" s="116">
        <v>2.1860095389507155</v>
      </c>
    </row>
    <row r="72" spans="1:12" s="110" customFormat="1" ht="15" customHeight="1" x14ac:dyDescent="0.2">
      <c r="A72" s="120"/>
      <c r="B72" s="119"/>
      <c r="C72" s="258"/>
      <c r="D72" s="267" t="s">
        <v>198</v>
      </c>
      <c r="E72" s="113">
        <v>60.015558148580318</v>
      </c>
      <c r="F72" s="115">
        <v>3086</v>
      </c>
      <c r="G72" s="114">
        <v>3095</v>
      </c>
      <c r="H72" s="114">
        <v>3077</v>
      </c>
      <c r="I72" s="114">
        <v>3051</v>
      </c>
      <c r="J72" s="140">
        <v>3068</v>
      </c>
      <c r="K72" s="114">
        <v>18</v>
      </c>
      <c r="L72" s="116">
        <v>0.58670143415906129</v>
      </c>
    </row>
    <row r="73" spans="1:12" s="110" customFormat="1" ht="15" customHeight="1" x14ac:dyDescent="0.2">
      <c r="A73" s="120"/>
      <c r="B73" s="119"/>
      <c r="C73" s="258"/>
      <c r="D73" s="267" t="s">
        <v>199</v>
      </c>
      <c r="E73" s="113">
        <v>39.984441851419682</v>
      </c>
      <c r="F73" s="115">
        <v>2056</v>
      </c>
      <c r="G73" s="114">
        <v>2004</v>
      </c>
      <c r="H73" s="114">
        <v>1991</v>
      </c>
      <c r="I73" s="114">
        <v>1952</v>
      </c>
      <c r="J73" s="140">
        <v>1964</v>
      </c>
      <c r="K73" s="114">
        <v>92</v>
      </c>
      <c r="L73" s="116">
        <v>4.6843177189409371</v>
      </c>
    </row>
    <row r="74" spans="1:12" s="110" customFormat="1" ht="15" customHeight="1" x14ac:dyDescent="0.2">
      <c r="A74" s="120"/>
      <c r="B74" s="119"/>
      <c r="C74" s="258"/>
      <c r="D74" s="110" t="s">
        <v>204</v>
      </c>
      <c r="E74" s="113">
        <v>5.6389912156418251</v>
      </c>
      <c r="F74" s="115">
        <v>398</v>
      </c>
      <c r="G74" s="114">
        <v>388</v>
      </c>
      <c r="H74" s="114">
        <v>394</v>
      </c>
      <c r="I74" s="114">
        <v>378</v>
      </c>
      <c r="J74" s="140">
        <v>355</v>
      </c>
      <c r="K74" s="114">
        <v>43</v>
      </c>
      <c r="L74" s="116">
        <v>12.112676056338028</v>
      </c>
    </row>
    <row r="75" spans="1:12" s="110" customFormat="1" ht="15" customHeight="1" x14ac:dyDescent="0.2">
      <c r="A75" s="120"/>
      <c r="B75" s="119"/>
      <c r="C75" s="258"/>
      <c r="D75" s="267" t="s">
        <v>198</v>
      </c>
      <c r="E75" s="113">
        <v>64.070351758793976</v>
      </c>
      <c r="F75" s="115">
        <v>255</v>
      </c>
      <c r="G75" s="114">
        <v>255</v>
      </c>
      <c r="H75" s="114">
        <v>258</v>
      </c>
      <c r="I75" s="114">
        <v>248</v>
      </c>
      <c r="J75" s="140">
        <v>233</v>
      </c>
      <c r="K75" s="114">
        <v>22</v>
      </c>
      <c r="L75" s="116">
        <v>9.4420600858369106</v>
      </c>
    </row>
    <row r="76" spans="1:12" s="110" customFormat="1" ht="15" customHeight="1" x14ac:dyDescent="0.2">
      <c r="A76" s="120"/>
      <c r="B76" s="119"/>
      <c r="C76" s="258"/>
      <c r="D76" s="267" t="s">
        <v>199</v>
      </c>
      <c r="E76" s="113">
        <v>35.929648241206031</v>
      </c>
      <c r="F76" s="115">
        <v>143</v>
      </c>
      <c r="G76" s="114">
        <v>133</v>
      </c>
      <c r="H76" s="114">
        <v>136</v>
      </c>
      <c r="I76" s="114">
        <v>130</v>
      </c>
      <c r="J76" s="140">
        <v>122</v>
      </c>
      <c r="K76" s="114">
        <v>21</v>
      </c>
      <c r="L76" s="116">
        <v>17.21311475409836</v>
      </c>
    </row>
    <row r="77" spans="1:12" s="110" customFormat="1" ht="15" customHeight="1" x14ac:dyDescent="0.2">
      <c r="A77" s="534"/>
      <c r="B77" s="119" t="s">
        <v>205</v>
      </c>
      <c r="C77" s="268"/>
      <c r="D77" s="182"/>
      <c r="E77" s="113">
        <v>10.240574316745187</v>
      </c>
      <c r="F77" s="115">
        <v>7760</v>
      </c>
      <c r="G77" s="114">
        <v>7827</v>
      </c>
      <c r="H77" s="114">
        <v>7902</v>
      </c>
      <c r="I77" s="114">
        <v>7788</v>
      </c>
      <c r="J77" s="140">
        <v>7755</v>
      </c>
      <c r="K77" s="114">
        <v>5</v>
      </c>
      <c r="L77" s="116">
        <v>6.4474532559638947E-2</v>
      </c>
    </row>
    <row r="78" spans="1:12" s="110" customFormat="1" ht="15" customHeight="1" x14ac:dyDescent="0.2">
      <c r="A78" s="120"/>
      <c r="B78" s="119"/>
      <c r="C78" s="268" t="s">
        <v>106</v>
      </c>
      <c r="D78" s="182"/>
      <c r="E78" s="113">
        <v>70.180412371134025</v>
      </c>
      <c r="F78" s="115">
        <v>5446</v>
      </c>
      <c r="G78" s="114">
        <v>5459</v>
      </c>
      <c r="H78" s="114">
        <v>5497</v>
      </c>
      <c r="I78" s="114">
        <v>5373</v>
      </c>
      <c r="J78" s="140">
        <v>5344</v>
      </c>
      <c r="K78" s="114">
        <v>102</v>
      </c>
      <c r="L78" s="116">
        <v>1.908682634730539</v>
      </c>
    </row>
    <row r="79" spans="1:12" s="110" customFormat="1" ht="15" customHeight="1" x14ac:dyDescent="0.2">
      <c r="A79" s="123"/>
      <c r="B79" s="124"/>
      <c r="C79" s="260" t="s">
        <v>107</v>
      </c>
      <c r="D79" s="261"/>
      <c r="E79" s="125">
        <v>29.819587628865978</v>
      </c>
      <c r="F79" s="143">
        <v>2314</v>
      </c>
      <c r="G79" s="144">
        <v>2368</v>
      </c>
      <c r="H79" s="144">
        <v>2405</v>
      </c>
      <c r="I79" s="144">
        <v>2415</v>
      </c>
      <c r="J79" s="145">
        <v>2411</v>
      </c>
      <c r="K79" s="144">
        <v>-97</v>
      </c>
      <c r="L79" s="146">
        <v>-4.0232268768145998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75777</v>
      </c>
      <c r="E11" s="114">
        <v>76082</v>
      </c>
      <c r="F11" s="114">
        <v>76461</v>
      </c>
      <c r="G11" s="114">
        <v>74877</v>
      </c>
      <c r="H11" s="140">
        <v>75070</v>
      </c>
      <c r="I11" s="115">
        <v>707</v>
      </c>
      <c r="J11" s="116">
        <v>0.94178766484614362</v>
      </c>
    </row>
    <row r="12" spans="1:15" s="110" customFormat="1" ht="24.95" customHeight="1" x14ac:dyDescent="0.2">
      <c r="A12" s="193" t="s">
        <v>132</v>
      </c>
      <c r="B12" s="194" t="s">
        <v>133</v>
      </c>
      <c r="C12" s="113">
        <v>0.64531454135159749</v>
      </c>
      <c r="D12" s="115">
        <v>489</v>
      </c>
      <c r="E12" s="114">
        <v>466</v>
      </c>
      <c r="F12" s="114">
        <v>483</v>
      </c>
      <c r="G12" s="114">
        <v>490</v>
      </c>
      <c r="H12" s="140">
        <v>472</v>
      </c>
      <c r="I12" s="115">
        <v>17</v>
      </c>
      <c r="J12" s="116">
        <v>3.6016949152542375</v>
      </c>
    </row>
    <row r="13" spans="1:15" s="110" customFormat="1" ht="24.95" customHeight="1" x14ac:dyDescent="0.2">
      <c r="A13" s="193" t="s">
        <v>134</v>
      </c>
      <c r="B13" s="199" t="s">
        <v>214</v>
      </c>
      <c r="C13" s="113">
        <v>1.3262599469496021</v>
      </c>
      <c r="D13" s="115">
        <v>1005</v>
      </c>
      <c r="E13" s="114">
        <v>1022</v>
      </c>
      <c r="F13" s="114">
        <v>1034</v>
      </c>
      <c r="G13" s="114">
        <v>1001</v>
      </c>
      <c r="H13" s="140">
        <v>1001</v>
      </c>
      <c r="I13" s="115">
        <v>4</v>
      </c>
      <c r="J13" s="116">
        <v>0.39960039960039961</v>
      </c>
    </row>
    <row r="14" spans="1:15" s="287" customFormat="1" ht="24" customHeight="1" x14ac:dyDescent="0.2">
      <c r="A14" s="193" t="s">
        <v>215</v>
      </c>
      <c r="B14" s="199" t="s">
        <v>137</v>
      </c>
      <c r="C14" s="113">
        <v>37.516660728189294</v>
      </c>
      <c r="D14" s="115">
        <v>28429</v>
      </c>
      <c r="E14" s="114">
        <v>28639</v>
      </c>
      <c r="F14" s="114">
        <v>28844</v>
      </c>
      <c r="G14" s="114">
        <v>28519</v>
      </c>
      <c r="H14" s="140">
        <v>28639</v>
      </c>
      <c r="I14" s="115">
        <v>-210</v>
      </c>
      <c r="J14" s="116">
        <v>-0.73326582632075143</v>
      </c>
      <c r="K14" s="110"/>
      <c r="L14" s="110"/>
      <c r="M14" s="110"/>
      <c r="N14" s="110"/>
      <c r="O14" s="110"/>
    </row>
    <row r="15" spans="1:15" s="110" customFormat="1" ht="24.75" customHeight="1" x14ac:dyDescent="0.2">
      <c r="A15" s="193" t="s">
        <v>216</v>
      </c>
      <c r="B15" s="199" t="s">
        <v>217</v>
      </c>
      <c r="C15" s="113">
        <v>2.326563469126516</v>
      </c>
      <c r="D15" s="115">
        <v>1763</v>
      </c>
      <c r="E15" s="114">
        <v>1750</v>
      </c>
      <c r="F15" s="114">
        <v>1780</v>
      </c>
      <c r="G15" s="114">
        <v>1733</v>
      </c>
      <c r="H15" s="140">
        <v>1684</v>
      </c>
      <c r="I15" s="115">
        <v>79</v>
      </c>
      <c r="J15" s="116">
        <v>4.6912114014251785</v>
      </c>
    </row>
    <row r="16" spans="1:15" s="287" customFormat="1" ht="24.95" customHeight="1" x14ac:dyDescent="0.2">
      <c r="A16" s="193" t="s">
        <v>218</v>
      </c>
      <c r="B16" s="199" t="s">
        <v>141</v>
      </c>
      <c r="C16" s="113">
        <v>33.111630178022352</v>
      </c>
      <c r="D16" s="115">
        <v>25091</v>
      </c>
      <c r="E16" s="114">
        <v>25303</v>
      </c>
      <c r="F16" s="114">
        <v>25435</v>
      </c>
      <c r="G16" s="114">
        <v>25173</v>
      </c>
      <c r="H16" s="140">
        <v>25357</v>
      </c>
      <c r="I16" s="115">
        <v>-266</v>
      </c>
      <c r="J16" s="116">
        <v>-1.0490199944788421</v>
      </c>
      <c r="K16" s="110"/>
      <c r="L16" s="110"/>
      <c r="M16" s="110"/>
      <c r="N16" s="110"/>
      <c r="O16" s="110"/>
    </row>
    <row r="17" spans="1:15" s="110" customFormat="1" ht="24.95" customHeight="1" x14ac:dyDescent="0.2">
      <c r="A17" s="193" t="s">
        <v>219</v>
      </c>
      <c r="B17" s="199" t="s">
        <v>220</v>
      </c>
      <c r="C17" s="113">
        <v>2.0784670810404213</v>
      </c>
      <c r="D17" s="115">
        <v>1575</v>
      </c>
      <c r="E17" s="114">
        <v>1586</v>
      </c>
      <c r="F17" s="114">
        <v>1629</v>
      </c>
      <c r="G17" s="114">
        <v>1613</v>
      </c>
      <c r="H17" s="140">
        <v>1598</v>
      </c>
      <c r="I17" s="115">
        <v>-23</v>
      </c>
      <c r="J17" s="116">
        <v>-1.4392991239048811</v>
      </c>
    </row>
    <row r="18" spans="1:15" s="287" customFormat="1" ht="24.95" customHeight="1" x14ac:dyDescent="0.2">
      <c r="A18" s="201" t="s">
        <v>144</v>
      </c>
      <c r="B18" s="202" t="s">
        <v>145</v>
      </c>
      <c r="C18" s="113">
        <v>4.4564973540784143</v>
      </c>
      <c r="D18" s="115">
        <v>3377</v>
      </c>
      <c r="E18" s="114">
        <v>3276</v>
      </c>
      <c r="F18" s="114">
        <v>3374</v>
      </c>
      <c r="G18" s="114">
        <v>3203</v>
      </c>
      <c r="H18" s="140">
        <v>3157</v>
      </c>
      <c r="I18" s="115">
        <v>220</v>
      </c>
      <c r="J18" s="116">
        <v>6.968641114982578</v>
      </c>
      <c r="K18" s="110"/>
      <c r="L18" s="110"/>
      <c r="M18" s="110"/>
      <c r="N18" s="110"/>
      <c r="O18" s="110"/>
    </row>
    <row r="19" spans="1:15" s="110" customFormat="1" ht="24.95" customHeight="1" x14ac:dyDescent="0.2">
      <c r="A19" s="193" t="s">
        <v>146</v>
      </c>
      <c r="B19" s="199" t="s">
        <v>147</v>
      </c>
      <c r="C19" s="113">
        <v>12.501154703933912</v>
      </c>
      <c r="D19" s="115">
        <v>9473</v>
      </c>
      <c r="E19" s="114">
        <v>9477</v>
      </c>
      <c r="F19" s="114">
        <v>9423</v>
      </c>
      <c r="G19" s="114">
        <v>9189</v>
      </c>
      <c r="H19" s="140">
        <v>9216</v>
      </c>
      <c r="I19" s="115">
        <v>257</v>
      </c>
      <c r="J19" s="116">
        <v>2.7886284722222223</v>
      </c>
    </row>
    <row r="20" spans="1:15" s="287" customFormat="1" ht="24.95" customHeight="1" x14ac:dyDescent="0.2">
      <c r="A20" s="193" t="s">
        <v>148</v>
      </c>
      <c r="B20" s="199" t="s">
        <v>149</v>
      </c>
      <c r="C20" s="113">
        <v>6.9994853319608854</v>
      </c>
      <c r="D20" s="115">
        <v>5304</v>
      </c>
      <c r="E20" s="114">
        <v>5306</v>
      </c>
      <c r="F20" s="114">
        <v>5153</v>
      </c>
      <c r="G20" s="114">
        <v>4962</v>
      </c>
      <c r="H20" s="140">
        <v>5086</v>
      </c>
      <c r="I20" s="115">
        <v>218</v>
      </c>
      <c r="J20" s="116">
        <v>4.2862760519071958</v>
      </c>
      <c r="K20" s="110"/>
      <c r="L20" s="110"/>
      <c r="M20" s="110"/>
      <c r="N20" s="110"/>
      <c r="O20" s="110"/>
    </row>
    <row r="21" spans="1:15" s="110" customFormat="1" ht="24.95" customHeight="1" x14ac:dyDescent="0.2">
      <c r="A21" s="201" t="s">
        <v>150</v>
      </c>
      <c r="B21" s="202" t="s">
        <v>151</v>
      </c>
      <c r="C21" s="113">
        <v>2.0903440357892236</v>
      </c>
      <c r="D21" s="115">
        <v>1584</v>
      </c>
      <c r="E21" s="114">
        <v>1593</v>
      </c>
      <c r="F21" s="114">
        <v>1637</v>
      </c>
      <c r="G21" s="114">
        <v>1616</v>
      </c>
      <c r="H21" s="140">
        <v>1562</v>
      </c>
      <c r="I21" s="115">
        <v>22</v>
      </c>
      <c r="J21" s="116">
        <v>1.408450704225352</v>
      </c>
    </row>
    <row r="22" spans="1:15" s="110" customFormat="1" ht="24.95" customHeight="1" x14ac:dyDescent="0.2">
      <c r="A22" s="201" t="s">
        <v>152</v>
      </c>
      <c r="B22" s="199" t="s">
        <v>153</v>
      </c>
      <c r="C22" s="113">
        <v>0.78123969014344719</v>
      </c>
      <c r="D22" s="115">
        <v>592</v>
      </c>
      <c r="E22" s="114">
        <v>592</v>
      </c>
      <c r="F22" s="114">
        <v>595</v>
      </c>
      <c r="G22" s="114">
        <v>580</v>
      </c>
      <c r="H22" s="140">
        <v>588</v>
      </c>
      <c r="I22" s="115">
        <v>4</v>
      </c>
      <c r="J22" s="116">
        <v>0.68027210884353739</v>
      </c>
    </row>
    <row r="23" spans="1:15" s="110" customFormat="1" ht="24.95" customHeight="1" x14ac:dyDescent="0.2">
      <c r="A23" s="193" t="s">
        <v>154</v>
      </c>
      <c r="B23" s="199" t="s">
        <v>155</v>
      </c>
      <c r="C23" s="113">
        <v>1.1797775050477057</v>
      </c>
      <c r="D23" s="115">
        <v>894</v>
      </c>
      <c r="E23" s="114">
        <v>893</v>
      </c>
      <c r="F23" s="114">
        <v>900</v>
      </c>
      <c r="G23" s="114">
        <v>879</v>
      </c>
      <c r="H23" s="140">
        <v>876</v>
      </c>
      <c r="I23" s="115">
        <v>18</v>
      </c>
      <c r="J23" s="116">
        <v>2.0547945205479454</v>
      </c>
    </row>
    <row r="24" spans="1:15" s="110" customFormat="1" ht="24.95" customHeight="1" x14ac:dyDescent="0.2">
      <c r="A24" s="193" t="s">
        <v>156</v>
      </c>
      <c r="B24" s="199" t="s">
        <v>221</v>
      </c>
      <c r="C24" s="113">
        <v>3.2727608641144412</v>
      </c>
      <c r="D24" s="115">
        <v>2480</v>
      </c>
      <c r="E24" s="114">
        <v>2448</v>
      </c>
      <c r="F24" s="114">
        <v>2738</v>
      </c>
      <c r="G24" s="114">
        <v>2694</v>
      </c>
      <c r="H24" s="140">
        <v>2888</v>
      </c>
      <c r="I24" s="115">
        <v>-408</v>
      </c>
      <c r="J24" s="116">
        <v>-14.127423822714681</v>
      </c>
    </row>
    <row r="25" spans="1:15" s="110" customFormat="1" ht="24.95" customHeight="1" x14ac:dyDescent="0.2">
      <c r="A25" s="193" t="s">
        <v>222</v>
      </c>
      <c r="B25" s="204" t="s">
        <v>159</v>
      </c>
      <c r="C25" s="113">
        <v>3.7465193924277815</v>
      </c>
      <c r="D25" s="115">
        <v>2839</v>
      </c>
      <c r="E25" s="114">
        <v>2795</v>
      </c>
      <c r="F25" s="114">
        <v>2930</v>
      </c>
      <c r="G25" s="114">
        <v>2767</v>
      </c>
      <c r="H25" s="140">
        <v>2684</v>
      </c>
      <c r="I25" s="115">
        <v>155</v>
      </c>
      <c r="J25" s="116">
        <v>5.7749627421758571</v>
      </c>
    </row>
    <row r="26" spans="1:15" s="110" customFormat="1" ht="24.95" customHeight="1" x14ac:dyDescent="0.2">
      <c r="A26" s="201">
        <v>782.78300000000002</v>
      </c>
      <c r="B26" s="203" t="s">
        <v>160</v>
      </c>
      <c r="C26" s="113">
        <v>1.3315385935046253</v>
      </c>
      <c r="D26" s="115">
        <v>1009</v>
      </c>
      <c r="E26" s="114">
        <v>1214</v>
      </c>
      <c r="F26" s="114">
        <v>1274</v>
      </c>
      <c r="G26" s="114">
        <v>1296</v>
      </c>
      <c r="H26" s="140">
        <v>1188</v>
      </c>
      <c r="I26" s="115">
        <v>-179</v>
      </c>
      <c r="J26" s="116">
        <v>-15.067340067340067</v>
      </c>
    </row>
    <row r="27" spans="1:15" s="110" customFormat="1" ht="24.95" customHeight="1" x14ac:dyDescent="0.2">
      <c r="A27" s="193" t="s">
        <v>161</v>
      </c>
      <c r="B27" s="199" t="s">
        <v>223</v>
      </c>
      <c r="C27" s="113">
        <v>4.940813175501801</v>
      </c>
      <c r="D27" s="115">
        <v>3744</v>
      </c>
      <c r="E27" s="114">
        <v>3741</v>
      </c>
      <c r="F27" s="114">
        <v>3768</v>
      </c>
      <c r="G27" s="114">
        <v>3750</v>
      </c>
      <c r="H27" s="140">
        <v>3737</v>
      </c>
      <c r="I27" s="115">
        <v>7</v>
      </c>
      <c r="J27" s="116">
        <v>0.18731602890018731</v>
      </c>
    </row>
    <row r="28" spans="1:15" s="110" customFormat="1" ht="24.95" customHeight="1" x14ac:dyDescent="0.2">
      <c r="A28" s="193" t="s">
        <v>163</v>
      </c>
      <c r="B28" s="199" t="s">
        <v>164</v>
      </c>
      <c r="C28" s="113">
        <v>2.2223101996648058</v>
      </c>
      <c r="D28" s="115">
        <v>1684</v>
      </c>
      <c r="E28" s="114">
        <v>1684</v>
      </c>
      <c r="F28" s="114">
        <v>1679</v>
      </c>
      <c r="G28" s="114">
        <v>1550</v>
      </c>
      <c r="H28" s="140">
        <v>1615</v>
      </c>
      <c r="I28" s="115">
        <v>69</v>
      </c>
      <c r="J28" s="116">
        <v>4.2724458204334361</v>
      </c>
    </row>
    <row r="29" spans="1:15" s="110" customFormat="1" ht="24.95" customHeight="1" x14ac:dyDescent="0.2">
      <c r="A29" s="193">
        <v>86</v>
      </c>
      <c r="B29" s="199" t="s">
        <v>165</v>
      </c>
      <c r="C29" s="113">
        <v>4.9909603177745225</v>
      </c>
      <c r="D29" s="115">
        <v>3782</v>
      </c>
      <c r="E29" s="114">
        <v>3766</v>
      </c>
      <c r="F29" s="114">
        <v>3765</v>
      </c>
      <c r="G29" s="114">
        <v>3681</v>
      </c>
      <c r="H29" s="140">
        <v>3690</v>
      </c>
      <c r="I29" s="115">
        <v>92</v>
      </c>
      <c r="J29" s="116">
        <v>2.4932249322493223</v>
      </c>
    </row>
    <row r="30" spans="1:15" s="110" customFormat="1" ht="24.95" customHeight="1" x14ac:dyDescent="0.2">
      <c r="A30" s="193">
        <v>87.88</v>
      </c>
      <c r="B30" s="204" t="s">
        <v>166</v>
      </c>
      <c r="C30" s="113">
        <v>9.9924779286590919</v>
      </c>
      <c r="D30" s="115">
        <v>7572</v>
      </c>
      <c r="E30" s="114">
        <v>7652</v>
      </c>
      <c r="F30" s="114">
        <v>7328</v>
      </c>
      <c r="G30" s="114">
        <v>7183</v>
      </c>
      <c r="H30" s="140">
        <v>7153</v>
      </c>
      <c r="I30" s="115">
        <v>419</v>
      </c>
      <c r="J30" s="116">
        <v>5.8576820914301688</v>
      </c>
    </row>
    <row r="31" spans="1:15" s="110" customFormat="1" ht="24.95" customHeight="1" x14ac:dyDescent="0.2">
      <c r="A31" s="193" t="s">
        <v>167</v>
      </c>
      <c r="B31" s="199" t="s">
        <v>168</v>
      </c>
      <c r="C31" s="113">
        <v>2.0045660292700953</v>
      </c>
      <c r="D31" s="115">
        <v>1519</v>
      </c>
      <c r="E31" s="114">
        <v>1517</v>
      </c>
      <c r="F31" s="114">
        <v>1535</v>
      </c>
      <c r="G31" s="114">
        <v>1516</v>
      </c>
      <c r="H31" s="140">
        <v>1517</v>
      </c>
      <c r="I31" s="115">
        <v>2</v>
      </c>
      <c r="J31" s="116">
        <v>0.13183915622940012</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0.64531454135159749</v>
      </c>
      <c r="D34" s="115">
        <v>489</v>
      </c>
      <c r="E34" s="114">
        <v>466</v>
      </c>
      <c r="F34" s="114">
        <v>483</v>
      </c>
      <c r="G34" s="114">
        <v>490</v>
      </c>
      <c r="H34" s="140">
        <v>472</v>
      </c>
      <c r="I34" s="115">
        <v>17</v>
      </c>
      <c r="J34" s="116">
        <v>3.6016949152542375</v>
      </c>
    </row>
    <row r="35" spans="1:10" s="110" customFormat="1" ht="24.95" customHeight="1" x14ac:dyDescent="0.2">
      <c r="A35" s="292" t="s">
        <v>171</v>
      </c>
      <c r="B35" s="293" t="s">
        <v>172</v>
      </c>
      <c r="C35" s="113">
        <v>43.299418029217307</v>
      </c>
      <c r="D35" s="115">
        <v>32811</v>
      </c>
      <c r="E35" s="114">
        <v>32937</v>
      </c>
      <c r="F35" s="114">
        <v>33252</v>
      </c>
      <c r="G35" s="114">
        <v>32723</v>
      </c>
      <c r="H35" s="140">
        <v>32797</v>
      </c>
      <c r="I35" s="115">
        <v>14</v>
      </c>
      <c r="J35" s="116">
        <v>4.2686831112601763E-2</v>
      </c>
    </row>
    <row r="36" spans="1:10" s="110" customFormat="1" ht="24.95" customHeight="1" x14ac:dyDescent="0.2">
      <c r="A36" s="294" t="s">
        <v>173</v>
      </c>
      <c r="B36" s="295" t="s">
        <v>174</v>
      </c>
      <c r="C36" s="125">
        <v>56.053947767792337</v>
      </c>
      <c r="D36" s="143">
        <v>42476</v>
      </c>
      <c r="E36" s="144">
        <v>42678</v>
      </c>
      <c r="F36" s="144">
        <v>42725</v>
      </c>
      <c r="G36" s="144">
        <v>41663</v>
      </c>
      <c r="H36" s="145">
        <v>41800</v>
      </c>
      <c r="I36" s="143">
        <v>676</v>
      </c>
      <c r="J36" s="146">
        <v>1.6172248803827751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2020-09-25T08:58:46Z</dcterms:created>
  <dcterms:modified xsi:type="dcterms:W3CDTF">2020-09-28T08:08:43Z</dcterms:modified>
</cp:coreProperties>
</file>