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L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7" i="24" l="1"/>
  <c r="J17" i="24"/>
  <c r="K17" i="24"/>
  <c r="H17" i="24"/>
  <c r="F17" i="24"/>
  <c r="B6" i="24"/>
  <c r="B14" i="24"/>
  <c r="K28" i="24"/>
  <c r="J28" i="24"/>
  <c r="H28" i="24"/>
  <c r="F28" i="24"/>
  <c r="D28" i="24"/>
  <c r="K34" i="24"/>
  <c r="J34" i="24"/>
  <c r="H34" i="24"/>
  <c r="F34" i="24"/>
  <c r="D34" i="24"/>
  <c r="D38" i="24"/>
  <c r="K38" i="24"/>
  <c r="J38" i="24"/>
  <c r="H38" i="24"/>
  <c r="F38" i="24"/>
  <c r="C14" i="24"/>
  <c r="C6" i="24"/>
  <c r="I24" i="24"/>
  <c r="M24" i="24"/>
  <c r="E24" i="24"/>
  <c r="L24" i="24"/>
  <c r="G24" i="24"/>
  <c r="I30" i="24"/>
  <c r="M30" i="24"/>
  <c r="E30" i="24"/>
  <c r="L30" i="24"/>
  <c r="G30" i="24"/>
  <c r="D9" i="24"/>
  <c r="J9" i="24"/>
  <c r="H9" i="24"/>
  <c r="F9" i="24"/>
  <c r="K9" i="24"/>
  <c r="K16" i="24"/>
  <c r="H16" i="24"/>
  <c r="F16" i="24"/>
  <c r="J16" i="24"/>
  <c r="D16" i="24"/>
  <c r="F19" i="24"/>
  <c r="D19" i="24"/>
  <c r="J19" i="24"/>
  <c r="K19" i="24"/>
  <c r="H19" i="24"/>
  <c r="K22" i="24"/>
  <c r="J22" i="24"/>
  <c r="H22" i="24"/>
  <c r="F22" i="24"/>
  <c r="D22" i="24"/>
  <c r="F25" i="24"/>
  <c r="D25" i="24"/>
  <c r="J25" i="24"/>
  <c r="H25" i="24"/>
  <c r="K25" i="24"/>
  <c r="F31" i="24"/>
  <c r="D31" i="24"/>
  <c r="J31" i="24"/>
  <c r="H31" i="24"/>
  <c r="K31" i="24"/>
  <c r="G9" i="24"/>
  <c r="M9" i="24"/>
  <c r="E9" i="24"/>
  <c r="L9" i="24"/>
  <c r="I9" i="24"/>
  <c r="G27" i="24"/>
  <c r="M27" i="24"/>
  <c r="E27" i="24"/>
  <c r="L27" i="24"/>
  <c r="I27" i="24"/>
  <c r="G15" i="24"/>
  <c r="M15" i="24"/>
  <c r="E15" i="24"/>
  <c r="L15" i="24"/>
  <c r="I15" i="24"/>
  <c r="G21" i="24"/>
  <c r="M21" i="24"/>
  <c r="E21" i="24"/>
  <c r="L21" i="24"/>
  <c r="I21" i="24"/>
  <c r="G31" i="24"/>
  <c r="M31" i="24"/>
  <c r="E31" i="24"/>
  <c r="L31" i="24"/>
  <c r="I31" i="24"/>
  <c r="M38" i="24"/>
  <c r="E38" i="24"/>
  <c r="L38" i="24"/>
  <c r="G38" i="24"/>
  <c r="I38" i="24"/>
  <c r="D7" i="24"/>
  <c r="J7" i="24"/>
  <c r="K7" i="24"/>
  <c r="H7" i="24"/>
  <c r="F7" i="24"/>
  <c r="K8" i="24"/>
  <c r="H8" i="24"/>
  <c r="F8" i="24"/>
  <c r="J8" i="24"/>
  <c r="D8" i="24"/>
  <c r="K20" i="24"/>
  <c r="J20" i="24"/>
  <c r="H20" i="24"/>
  <c r="F20" i="24"/>
  <c r="D20" i="24"/>
  <c r="K26" i="24"/>
  <c r="J26" i="24"/>
  <c r="H26" i="24"/>
  <c r="F26" i="24"/>
  <c r="D26" i="24"/>
  <c r="F29" i="24"/>
  <c r="D29" i="24"/>
  <c r="J29" i="24"/>
  <c r="H29" i="24"/>
  <c r="K29" i="24"/>
  <c r="K32" i="24"/>
  <c r="J32" i="24"/>
  <c r="H32" i="24"/>
  <c r="F32" i="24"/>
  <c r="D32" i="24"/>
  <c r="F35" i="24"/>
  <c r="D35" i="24"/>
  <c r="J35" i="24"/>
  <c r="H35" i="24"/>
  <c r="K35" i="24"/>
  <c r="B45" i="24"/>
  <c r="B39" i="24"/>
  <c r="G25" i="24"/>
  <c r="M25" i="24"/>
  <c r="E25" i="24"/>
  <c r="L25" i="24"/>
  <c r="I25" i="24"/>
  <c r="I28" i="24"/>
  <c r="M28" i="24"/>
  <c r="E28" i="24"/>
  <c r="L28" i="24"/>
  <c r="G28" i="24"/>
  <c r="F23" i="24"/>
  <c r="D23" i="24"/>
  <c r="J23" i="24"/>
  <c r="H23" i="24"/>
  <c r="K23" i="24"/>
  <c r="I16" i="24"/>
  <c r="M16" i="24"/>
  <c r="E16" i="24"/>
  <c r="L16" i="24"/>
  <c r="G16" i="24"/>
  <c r="I22" i="24"/>
  <c r="M22" i="24"/>
  <c r="E22" i="24"/>
  <c r="L22" i="24"/>
  <c r="G22" i="24"/>
  <c r="I32" i="24"/>
  <c r="M32" i="24"/>
  <c r="E32" i="24"/>
  <c r="L32" i="24"/>
  <c r="G32" i="24"/>
  <c r="C45" i="24"/>
  <c r="C39" i="24"/>
  <c r="H37" i="24"/>
  <c r="F37" i="24"/>
  <c r="D37" i="24"/>
  <c r="K37" i="24"/>
  <c r="J37" i="24"/>
  <c r="G19" i="24"/>
  <c r="M19" i="24"/>
  <c r="E19" i="24"/>
  <c r="L19" i="24"/>
  <c r="I19" i="24"/>
  <c r="G35" i="24"/>
  <c r="M35" i="24"/>
  <c r="E35" i="24"/>
  <c r="L35" i="24"/>
  <c r="I35" i="24"/>
  <c r="K18" i="24"/>
  <c r="J18" i="24"/>
  <c r="H18" i="24"/>
  <c r="F18" i="24"/>
  <c r="D18" i="24"/>
  <c r="F21" i="24"/>
  <c r="D21" i="24"/>
  <c r="J21" i="24"/>
  <c r="H21" i="24"/>
  <c r="K21" i="24"/>
  <c r="K24" i="24"/>
  <c r="J24" i="24"/>
  <c r="H24" i="24"/>
  <c r="F24" i="24"/>
  <c r="D24" i="24"/>
  <c r="F27" i="24"/>
  <c r="D27" i="24"/>
  <c r="J27" i="24"/>
  <c r="H27" i="24"/>
  <c r="K27" i="24"/>
  <c r="K30" i="24"/>
  <c r="J30" i="24"/>
  <c r="H30" i="24"/>
  <c r="F30" i="24"/>
  <c r="D30" i="24"/>
  <c r="F33" i="24"/>
  <c r="D33" i="24"/>
  <c r="J33" i="24"/>
  <c r="H33" i="24"/>
  <c r="K33" i="24"/>
  <c r="G23" i="24"/>
  <c r="M23" i="24"/>
  <c r="E23" i="24"/>
  <c r="L23" i="24"/>
  <c r="I23" i="24"/>
  <c r="G29" i="24"/>
  <c r="M29" i="24"/>
  <c r="E29" i="24"/>
  <c r="L29" i="24"/>
  <c r="I29" i="24"/>
  <c r="D15" i="24"/>
  <c r="J15" i="24"/>
  <c r="F15" i="24"/>
  <c r="K15" i="24"/>
  <c r="H15" i="24"/>
  <c r="G7" i="24"/>
  <c r="M7" i="24"/>
  <c r="E7" i="24"/>
  <c r="L7" i="24"/>
  <c r="I7" i="24"/>
  <c r="G17" i="24"/>
  <c r="M17" i="24"/>
  <c r="E17" i="24"/>
  <c r="L17" i="24"/>
  <c r="I17" i="24"/>
  <c r="I20" i="24"/>
  <c r="M20" i="24"/>
  <c r="E20" i="24"/>
  <c r="L20" i="24"/>
  <c r="G20" i="24"/>
  <c r="G33" i="24"/>
  <c r="M33" i="24"/>
  <c r="E33" i="24"/>
  <c r="L33" i="24"/>
  <c r="I33" i="24"/>
  <c r="I37" i="24"/>
  <c r="G37" i="24"/>
  <c r="L37" i="24"/>
  <c r="M37" i="24"/>
  <c r="E37" i="24"/>
  <c r="G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I18" i="24"/>
  <c r="M18" i="24"/>
  <c r="E18" i="24"/>
  <c r="I26" i="24"/>
  <c r="M26" i="24"/>
  <c r="E26" i="24"/>
  <c r="L26" i="24"/>
  <c r="I34" i="24"/>
  <c r="M34" i="24"/>
  <c r="E34" i="24"/>
  <c r="L34" i="24"/>
  <c r="L1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E40" i="24"/>
  <c r="E42" i="24"/>
  <c r="E44" i="24"/>
  <c r="I6" i="24" l="1"/>
  <c r="M6" i="24"/>
  <c r="E6" i="24"/>
  <c r="L6" i="24"/>
  <c r="G6" i="24"/>
  <c r="I14" i="24"/>
  <c r="M14" i="24"/>
  <c r="E14" i="24"/>
  <c r="L14" i="24"/>
  <c r="G14" i="24"/>
  <c r="K14" i="24"/>
  <c r="H14" i="24"/>
  <c r="F14" i="24"/>
  <c r="J14" i="24"/>
  <c r="D14" i="24"/>
  <c r="K6" i="24"/>
  <c r="H6" i="24"/>
  <c r="F6" i="24"/>
  <c r="J6" i="24"/>
  <c r="D6" i="24"/>
  <c r="I77" i="24"/>
  <c r="I39" i="24"/>
  <c r="G39" i="24"/>
  <c r="L39" i="24"/>
  <c r="M39" i="24"/>
  <c r="E39" i="24"/>
  <c r="H39" i="24"/>
  <c r="F39" i="24"/>
  <c r="D39" i="24"/>
  <c r="K39" i="24"/>
  <c r="J39" i="24"/>
  <c r="J77" i="24"/>
  <c r="I45" i="24"/>
  <c r="G45" i="24"/>
  <c r="M45" i="24"/>
  <c r="E45" i="24"/>
  <c r="L45" i="24"/>
  <c r="H45" i="24"/>
  <c r="F45" i="24"/>
  <c r="D45" i="24"/>
  <c r="K45" i="24"/>
  <c r="J45" i="24"/>
  <c r="K79" i="24"/>
  <c r="K78" i="24"/>
  <c r="J79" i="24" l="1"/>
  <c r="J78" i="24"/>
  <c r="I78" i="24"/>
  <c r="I79" i="24"/>
  <c r="I83" i="24" l="1"/>
  <c r="I82" i="24"/>
  <c r="I81" i="24"/>
</calcChain>
</file>

<file path=xl/sharedStrings.xml><?xml version="1.0" encoding="utf-8"?>
<sst xmlns="http://schemas.openxmlformats.org/spreadsheetml/2006/main" count="1706" uniqueCount="521">
  <si>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</si>
  <si>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</si>
  <si>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</si>
  <si>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</si>
  <si>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</si>
  <si>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</si>
  <si>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</si>
  <si>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</si>
  <si>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</si>
  <si>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</si>
  <si>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</si>
  <si>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</si>
  <si>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</si>
  <si>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Schwalm-Eder-Kreis (06634)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</si>
  <si>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</si>
  <si>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</si>
  <si>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</si>
  <si>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</si>
  <si>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</si>
  <si>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</si>
  <si>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</si>
  <si>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</si>
  <si>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</si>
  <si>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</si>
  <si>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</si>
  <si>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</si>
  <si>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</si>
  <si>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</si>
  <si>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</si>
  <si>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</si>
  <si>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</si>
  <si>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</si>
  <si>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</si>
  <si>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</si>
  <si>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</si>
  <si>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</si>
  <si>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</si>
  <si>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</si>
  <si>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</si>
  <si>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</si>
  <si>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</si>
  <si>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</si>
  <si>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</si>
  <si>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</si>
  <si>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</si>
  <si>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</si>
  <si>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</si>
  <si>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</si>
  <si>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</si>
  <si>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</si>
  <si>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</si>
  <si>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</si>
  <si>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</si>
  <si>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</si>
  <si>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</si>
  <si>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</si>
  <si>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</si>
  <si>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</si>
  <si>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</si>
  <si>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</si>
  <si>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</si>
  <si>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</si>
  <si>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</si>
  <si>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</si>
  <si>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</si>
  <si>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</si>
  <si>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</si>
  <si>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</si>
  <si>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</si>
  <si>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</si>
  <si>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</si>
  <si>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</si>
  <si>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</si>
  <si>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</si>
  <si>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</si>
  <si>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</si>
  <si>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</si>
  <si>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</si>
  <si>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</si>
  <si>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</si>
  <si>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</si>
  <si>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</si>
  <si>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</si>
  <si>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</si>
  <si>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</si>
  <si>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</si>
  <si>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</si>
  <si>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</si>
  <si>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</si>
  <si>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</si>
  <si>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</si>
  <si>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</si>
  <si>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Schwalm-Eder-Kreis (06634);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</si>
  <si>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</si>
  <si>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</si>
  <si>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</si>
  <si>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</si>
  <si>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</si>
  <si>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</si>
  <si>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</si>
  <si>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</si>
  <si>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</si>
  <si>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</si>
  <si>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</si>
  <si>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</si>
  <si>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</si>
  <si>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</si>
  <si>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</si>
  <si>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</si>
  <si>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</si>
  <si>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</si>
  <si>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</si>
  <si>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</si>
  <si>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</si>
  <si>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</si>
  <si>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</si>
  <si>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</si>
  <si>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</si>
  <si>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</si>
  <si>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</si>
  <si>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</si>
  <si>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</si>
  <si>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</si>
  <si>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</si>
  <si>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</si>
  <si>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</si>
  <si>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</si>
  <si>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</si>
  <si>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</si>
  <si>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</si>
  <si>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</si>
  <si>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</si>
  <si>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</si>
  <si>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</si>
  <si>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</si>
  <si>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</si>
  <si>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</si>
  <si>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</si>
  <si>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</si>
  <si>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</si>
  <si>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</si>
  <si>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</si>
  <si>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</si>
  <si>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</si>
  <si>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</si>
  <si>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</si>
  <si>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</si>
  <si>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</si>
  <si>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</si>
  <si>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</si>
  <si>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</si>
  <si>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</si>
  <si>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</si>
  <si>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</si>
  <si>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</si>
  <si>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</si>
  <si>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</si>
  <si>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</si>
  <si>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</si>
  <si>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</si>
  <si>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</si>
  <si>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</si>
  <si>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</si>
  <si>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</si>
  <si>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</si>
  <si>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</si>
  <si>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</si>
  <si>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</si>
  <si>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</si>
  <si>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</si>
  <si>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</si>
  <si>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</si>
  <si>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</si>
  <si>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</si>
  <si>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</si>
  <si>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</si>
  <si>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</si>
  <si>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</si>
  <si>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</si>
  <si>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</si>
  <si>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</si>
  <si>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</si>
  <si>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</si>
  <si>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Schwalm-Eder-Kreis (06634)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</si>
  <si>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</si>
  <si>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</si>
  <si>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</si>
  <si>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</si>
  <si>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</si>
  <si>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</si>
  <si>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</si>
  <si>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</si>
  <si>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</si>
  <si>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</si>
  <si>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</si>
  <si>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</si>
  <si>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</si>
  <si>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</si>
  <si>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</si>
  <si>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</si>
  <si>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</si>
  <si>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</si>
  <si>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</si>
  <si>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</si>
  <si>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</si>
  <si>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</si>
  <si>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</si>
  <si>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</si>
  <si>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</si>
  <si>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</si>
  <si>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</si>
  <si>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</si>
  <si>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</si>
  <si>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</si>
  <si>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</si>
  <si>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</si>
  <si>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</si>
  <si>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</si>
  <si>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</si>
  <si>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</si>
  <si>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</si>
  <si>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</si>
  <si>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</si>
  <si>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</si>
  <si>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</si>
  <si>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</si>
  <si>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</si>
  <si>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</si>
  <si>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</si>
  <si>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</si>
  <si>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</si>
  <si>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</si>
  <si>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</si>
  <si>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</si>
  <si>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</si>
  <si>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</si>
  <si>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</si>
  <si>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</si>
  <si>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</si>
  <si>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</si>
  <si>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</si>
  <si>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</si>
  <si>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</si>
  <si>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</si>
  <si>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</si>
  <si>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</si>
  <si>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</si>
  <si>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</si>
  <si>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</si>
  <si>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</si>
  <si>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</si>
  <si>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</si>
  <si>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</si>
  <si>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</si>
  <si>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</si>
  <si>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</si>
  <si>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</si>
  <si>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</si>
  <si>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</si>
  <si>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</si>
  <si>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</si>
  <si>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</si>
  <si>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</si>
  <si>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</si>
  <si>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</si>
  <si>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</si>
  <si>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</si>
  <si>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</si>
  <si>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</si>
  <si>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</si>
  <si>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</si>
  <si>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</si>
  <si>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</si>
  <si>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</si>
  <si>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</si>
  <si>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</si>
  <si>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</si>
  <si>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</si>
  <si>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</si>
  <si>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</si>
  <si>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</si>
  <si>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</si>
  <si>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</si>
  <si>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</si>
  <si>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</si>
  <si>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</si>
  <si>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</si>
  <si>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</si>
  <si>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</si>
  <si>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</si>
  <si>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</si>
  <si>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</si>
  <si>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</si>
  <si>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</si>
  <si>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</si>
  <si>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</si>
  <si>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</si>
  <si>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</si>
  <si>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</si>
  <si>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</si>
  <si>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</si>
  <si>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</si>
  <si>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</si>
  <si>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</si>
  <si>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</si>
  <si>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</si>
  <si>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</si>
  <si>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</si>
  <si>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</si>
  <si>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</si>
  <si>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</si>
  <si>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</si>
  <si>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</si>
  <si>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</si>
  <si>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</si>
  <si>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</si>
  <si>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</si>
  <si>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</si>
  <si>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</si>
  <si>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</si>
  <si>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</si>
  <si>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</si>
  <si>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</si>
  <si>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</si>
  <si>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</si>
  <si>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</si>
  <si>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</si>
  <si>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</si>
  <si>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</si>
  <si>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</si>
  <si>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</si>
  <si>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</si>
  <si>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</si>
  <si>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</si>
  <si>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</si>
  <si>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</si>
  <si>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</si>
  <si>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</si>
  <si>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</si>
  <si>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</si>
  <si>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</si>
  <si>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</si>
  <si>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</si>
  <si>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</si>
  <si>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</si>
  <si>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</si>
  <si>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</si>
  <si>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</si>
  <si>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</si>
  <si>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</si>
  <si>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</si>
  <si>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</si>
  <si>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</si>
  <si>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</si>
  <si>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</si>
  <si>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</si>
  <si>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</si>
  <si>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</si>
  <si>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</si>
  <si>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</si>
  <si>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</si>
  <si>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</si>
  <si>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</si>
  <si>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</si>
  <si>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</si>
  <si>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</si>
  <si>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</si>
  <si>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</si>
  <si>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</si>
  <si>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</si>
  <si>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</si>
  <si>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</si>
  <si>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</si>
  <si>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Schwalm-Eder-Kreis (06634);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</si>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</sst>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{DF9EBD7B-A149-4974-8C72-2E84407EB11B}</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D7BD-42AE-ACC6-AADF384115DF}"/>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{A467F412-2D18-4751-84BA-4AB2942E40F6}</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D7BD-42AE-ACC6-AADF384115D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{8F26925E-D24F-4E70-9A33-DAC61139C713}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7BD-42AE-ACC6-AADF384115D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{D4238DCE-8419-4473-879B-772BCC9829C7}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7BD-42AE-ACC6-AADF384115D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1.3152243933863002</c:v>
                </c:pt>
                <c:pt idx="1">
                  <c:v>1.1168123612881518</c:v>
                </c:pt>
                <c:pt idx="2">
                  <c:v>1.1186464311118853</c:v>
                </c:pt>
                <c:pt idx="3">
                  <c:v>1.0875687030768</c:v>
                </c:pt>
              </c:numCache>
            </c:numRef>
          </c:val>
          <c:extLst>
            <c:ext xmlns:c16="http://schemas.microsoft.com/office/drawing/2014/chart" uri="{C3380CC4-5D6E-409C-BE32-E72D297353CC}">
              <c16:uniqueId val="{00000004-D7BD-42AE-ACC6-AADF384115D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{8070E07D-EED3-4515-8BEE-BE0B4B4A0A88}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7BD-42AE-ACC6-AADF384115D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{A1EC7837-797F-4F31-8964-97E0E6AF574D}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7BD-42AE-ACC6-AADF384115D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{9A030B75-73E3-46B5-8438-298A1A57AABE}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7BD-42AE-ACC6-AADF384115D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{AAA32BFD-8D6E-49A4-BA21-82AF86CD1D94}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7BD-42AE-ACC6-AADF384115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7BD-42AE-ACC6-AADF384115D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7BD-42AE-ACC6-AADF384115D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{3818BF02-8E1F-4CD6-872C-3B43AB8889BA}</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0A7C-49D0-B597-6C6091C9CAAB}"/>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{DBB7B7CF-97DA-4743-97DA-7BDB356DEBB0}</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0A7C-49D0-B597-6C6091C9CAA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{07261554-A576-4032-833B-62BE277D433D}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A7C-49D0-B597-6C6091C9CAA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{94A8960A-5899-46C5-B725-C0A2C0473A66}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A7C-49D0-B597-6C6091C9CA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-2.4306509200769018</c:v>
                </c:pt>
                <c:pt idx="1">
                  <c:v>-2.6469525004774508</c:v>
                </c:pt>
                <c:pt idx="2">
                  <c:v>-2.7637010795899166</c:v>
                </c:pt>
                <c:pt idx="3">
                  <c:v>-2.8655893304673015</c:v>
                </c:pt>
              </c:numCache>
            </c:numRef>
          </c:val>
          <c:extLst>
            <c:ext xmlns:c16="http://schemas.microsoft.com/office/drawing/2014/chart" uri="{C3380CC4-5D6E-409C-BE32-E72D297353CC}">
              <c16:uniqueId val="{00000004-0A7C-49D0-B597-6C6091C9CAA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{985B5F20-68F9-4987-BFB6-05ED01AC485B}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A7C-49D0-B597-6C6091C9CAA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{36FE8809-6949-4720-9A9A-A7CFB6F123D7}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A7C-49D0-B597-6C6091C9CAA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{390C4F92-BE3B-4219-8248-8C3BBD463D1D}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A7C-49D0-B597-6C6091C9CAA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{5A815706-AC00-47B7-8E7A-F486A29337C5}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A7C-49D0-B597-6C6091C9CA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A7C-49D0-B597-6C6091C9CAA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A7C-49D0-B597-6C6091C9CAA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{4F4FD37D-2C2B-4BC5-AEF1-47388660A49F}</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B655-41CA-8015-0A707E56C9B9}"/>
                </c:ext>
              </c:extLst>
            </c:dLbl>
            <c:dLbl>
              <c:idx val="1"/>
              <c:tx>
                <c:strRef>
                  <c:f>Daten_Diagramme!$D$15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{5F39C1C6-39CD-4BAA-841F-F93D70E86986}</c15:txfldGUID>
                      <c15:f>Daten_Diagramme!$D$15</c15:f>
                      <c15:dlblFieldTableCache>
                        <c:ptCount val="1"/>
                        <c:pt idx="0">
                          <c:v>-2.0</c:v>
                        </c:pt>
                      </c15:dlblFieldTableCache>
                    </c15:dlblFTEntry>
                  </c15:dlblFieldTable>
                  <c15:showDataLabelsRange val="0"/>
                </c:ext>
                <c:ext xmlns:c16="http://schemas.microsoft.com/office/drawing/2014/chart" uri="{C3380CC4-5D6E-409C-BE32-E72D297353CC}">
                  <c16:uniqueId val="{00000001-B655-41CA-8015-0A707E56C9B9}"/>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{2920D92C-DF7F-41DA-B998-7410918DC48F}</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B655-41CA-8015-0A707E56C9B9}"/>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{E53C05B0-35B3-48A5-B05B-E8160A5E4310}</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B655-41CA-8015-0A707E56C9B9}"/>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{2884AA64-E8D5-460D-97F2-E39AEB6E4DFA}</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B655-41CA-8015-0A707E56C9B9}"/>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{71C8B650-8047-46AF-B06C-8A9257038AD1}</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B655-41CA-8015-0A707E56C9B9}"/>
                </c:ext>
              </c:extLst>
            </c:dLbl>
            <c:dLbl>
              <c:idx val="6"/>
              <c:tx>
                <c:strRef>
                  <c:f>Daten_Diagramme!$D$20</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{A6FC227F-BC69-4E5C-AFCA-609B59F77182}</c15:txfldGUID>
                      <c15:f>Daten_Diagramme!$D$20</c15:f>
                      <c15:dlblFieldTableCache>
                        <c:ptCount val="1"/>
                        <c:pt idx="0">
                          <c:v>-6.5</c:v>
                        </c:pt>
                      </c15:dlblFieldTableCache>
                    </c15:dlblFTEntry>
                  </c15:dlblFieldTable>
                  <c15:showDataLabelsRange val="0"/>
                </c:ext>
                <c:ext xmlns:c16="http://schemas.microsoft.com/office/drawing/2014/chart" uri="{C3380CC4-5D6E-409C-BE32-E72D297353CC}">
                  <c16:uniqueId val="{00000006-B655-41CA-8015-0A707E56C9B9}"/>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{922E0929-F40B-41AA-9AD7-2C1B4D0D756F}</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B655-41CA-8015-0A707E56C9B9}"/>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{2501DAA3-7C91-4129-8804-107196375D62}</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B655-41CA-8015-0A707E56C9B9}"/>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{426A7328-E82C-4CA1-AD57-FF977A792CD7}</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B655-41CA-8015-0A707E56C9B9}"/>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{33D410AB-0597-4659-BAFE-4BA262EEDB2C}</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B655-41CA-8015-0A707E56C9B9}"/>
                </c:ext>
              </c:extLst>
            </c:dLbl>
            <c:dLbl>
              <c:idx val="11"/>
              <c:tx>
                <c:strRef>
                  <c:f>Daten_Diagramme!$D$25</c:f>
                  <c:strCache>
                    <c:ptCount val="1"/>
                    <c:pt idx="0">
                      <c:v>25.8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{826A0999-5F70-4535-A87D-667C54872004}</c15:txfldGUID>
                      <c15:f>Daten_Diagramme!$D$25</c15:f>
                      <c15:dlblFieldTableCache>
                        <c:ptCount val="1"/>
                        <c:pt idx="0">
                          <c:v>25.8</c:v>
                        </c:pt>
                      </c15:dlblFieldTableCache>
                    </c15:dlblFTEntry>
                  </c15:dlblFieldTable>
                  <c15:showDataLabelsRange val="0"/>
                </c:ext>
                <c:ext xmlns:c16="http://schemas.microsoft.com/office/drawing/2014/chart" uri="{C3380CC4-5D6E-409C-BE32-E72D297353CC}">
                  <c16:uniqueId val="{0000000B-B655-41CA-8015-0A707E56C9B9}"/>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{2B244A92-7BCA-4BCC-87B0-3050F80E4B79}</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B655-41CA-8015-0A707E56C9B9}"/>
                </c:ext>
              </c:extLst>
            </c:dLbl>
            <c:dLbl>
              <c:idx val="13"/>
              <c:tx>
                <c:strRef>
                  <c:f>Daten_Diagramme!$D$27</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{79E5D547-534F-49A2-90FD-EEDBB1217F33}</c15:txfldGUID>
                      <c15:f>Daten_Diagramme!$D$27</c15:f>
                      <c15:dlblFieldTableCache>
                        <c:ptCount val="1"/>
                        <c:pt idx="0">
                          <c:v>11.5</c:v>
                        </c:pt>
                      </c15:dlblFieldTableCache>
                    </c15:dlblFTEntry>
                  </c15:dlblFieldTable>
                  <c15:showDataLabelsRange val="0"/>
                </c:ext>
                <c:ext xmlns:c16="http://schemas.microsoft.com/office/drawing/2014/chart" uri="{C3380CC4-5D6E-409C-BE32-E72D297353CC}">
                  <c16:uniqueId val="{0000000D-B655-41CA-8015-0A707E56C9B9}"/>
                </c:ext>
              </c:extLst>
            </c:dLbl>
            <c:dLbl>
              <c:idx val="14"/>
              <c:tx>
                <c:strRef>
                  <c:f>Daten_Diagramme!$D$28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{EDFE33FF-CDBF-4D57-921A-EC72335E7EE1}</c15:txfldGUID>
                      <c15:f>Daten_Diagramme!$D$28</c15:f>
                      <c15:dlblFieldTableCache>
                        <c:ptCount val="1"/>
                        <c:pt idx="0">
                          <c:v>-5.7</c:v>
                        </c:pt>
                      </c15:dlblFieldTableCache>
                    </c15:dlblFTEntry>
                  </c15:dlblFieldTable>
                  <c15:showDataLabelsRange val="0"/>
                </c:ext>
                <c:ext xmlns:c16="http://schemas.microsoft.com/office/drawing/2014/chart" uri="{C3380CC4-5D6E-409C-BE32-E72D297353CC}">
                  <c16:uniqueId val="{0000000E-B655-41CA-8015-0A707E56C9B9}"/>
                </c:ext>
              </c:extLst>
            </c:dLbl>
            <c:dLbl>
              <c:idx val="15"/>
              <c:tx>
                <c:strRef>
                  <c:f>Daten_Diagramme!$D$29</c:f>
                  <c:strCache>
                    <c:ptCount val="1"/>
                    <c:pt idx="0">
                      <c:v>31.7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{4A50FB12-3532-4DE8-830A-6F30AEDA8B69}</c15:txfldGUID>
                      <c15:f>Daten_Diagramme!$D$29</c15:f>
                      <c15:dlblFieldTableCache>
                        <c:ptCount val="1"/>
                        <c:pt idx="0">
                          <c:v>31.7</c:v>
                        </c:pt>
                      </c15:dlblFieldTableCache>
                    </c15:dlblFTEntry>
                  </c15:dlblFieldTable>
                  <c15:showDataLabelsRange val="0"/>
                </c:ext>
                <c:ext xmlns:c16="http://schemas.microsoft.com/office/drawing/2014/chart" uri="{C3380CC4-5D6E-409C-BE32-E72D297353CC}">
                  <c16:uniqueId val="{0000000F-B655-41CA-8015-0A707E56C9B9}"/>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{ACF9076A-96BB-460E-A811-94ED22CD4BE1}</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B655-41CA-8015-0A707E56C9B9}"/>
                </c:ext>
              </c:extLst>
            </c:dLbl>
            <c:dLbl>
              <c:idx val="17"/>
              <c:tx>
                <c:strRef>
                  <c:f>Daten_Diagramme!$D$31</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{F5049E0D-A812-4F50-B1E2-466C4999DE80}</c15:txfldGUID>
                      <c15:f>Daten_Diagramme!$D$31</c15:f>
                      <c15:dlblFieldTableCache>
                        <c:ptCount val="1"/>
                        <c:pt idx="0">
                          <c:v>12.8</c:v>
                        </c:pt>
                      </c15:dlblFieldTableCache>
                    </c15:dlblFTEntry>
                  </c15:dlblFieldTable>
                  <c15:showDataLabelsRange val="0"/>
                </c:ext>
                <c:ext xmlns:c16="http://schemas.microsoft.com/office/drawing/2014/chart" uri="{C3380CC4-5D6E-409C-BE32-E72D297353CC}">
                  <c16:uniqueId val="{00000011-B655-41CA-8015-0A707E56C9B9}"/>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{9AD4A71A-46B6-4D3F-BCFF-C01FA80D29EB}</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B655-41CA-8015-0A707E56C9B9}"/>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{0DEDCC54-870A-4DB2-8155-E1BCEC6EEDB1}</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B655-41CA-8015-0A707E56C9B9}"/>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{311C5989-B85F-47E5-8BF6-B5F9B2A19C15}</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B655-41CA-8015-0A707E56C9B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{C75CA346-45E9-4F83-8EB3-07423A807250}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655-41CA-8015-0A707E56C9B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{43DE7299-318F-47D5-BA4C-071E9E5FEAA1}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655-41CA-8015-0A707E56C9B9}"/>
                </c:ext>
              </c:extLst>
            </c:dLbl>
            <c:dLbl>
              <c:idx val="23"/>
              <c:tx>
                <c:strRef>
                  <c:f>Daten_Diagramme!$D$37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{B8FBD93A-1C08-47DF-B0FC-7224D8BA1F28}</c15:txfldGUID>
                      <c15:f>Daten_Diagramme!$D$37</c15:f>
                      <c15:dlblFieldTableCache>
                        <c:ptCount val="1"/>
                        <c:pt idx="0">
                          <c:v>-2.0</c:v>
                        </c:pt>
                      </c15:dlblFieldTableCache>
                    </c15:dlblFTEntry>
                  </c15:dlblFieldTable>
                  <c15:showDataLabelsRange val="0"/>
                </c:ext>
                <c:ext xmlns:c16="http://schemas.microsoft.com/office/drawing/2014/chart" uri="{C3380CC4-5D6E-409C-BE32-E72D297353CC}">
                  <c16:uniqueId val="{00000017-B655-41CA-8015-0A707E56C9B9}"/>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{A925AE8B-EA50-4524-8A65-4B7661BF213E}</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B655-41CA-8015-0A707E56C9B9}"/>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{37B7919A-8987-4B94-B315-120F8BDE1803}</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B655-41CA-8015-0A707E56C9B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{77B867B4-DA07-4E29-8C05-EDC761C2B21A}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655-41CA-8015-0A707E56C9B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{093DF54A-358E-4462-B468-D2B0336A7EA4}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655-41CA-8015-0A707E56C9B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{2A3727B4-A5FA-4D4D-90A1-93BA9A603732}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655-41CA-8015-0A707E56C9B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{3CD52347-D27F-4B07-A43A-1CF9889D7250}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655-41CA-8015-0A707E56C9B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{9A031170-EC09-42AA-ACE2-621472079CE7}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655-41CA-8015-0A707E56C9B9}"/>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{15433E0A-94AF-41BC-B05A-431F86A28451}</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B655-41CA-8015-0A707E56C9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1.3152243933863002</c:v>
                </c:pt>
                <c:pt idx="1">
                  <c:v>-1.9693654266958425</c:v>
                </c:pt>
                <c:pt idx="2">
                  <c:v>1.0909090909090908</c:v>
                </c:pt>
                <c:pt idx="3">
                  <c:v>-1.6405820977484897</c:v>
                </c:pt>
                <c:pt idx="4">
                  <c:v>1.6242937853107344</c:v>
                </c:pt>
                <c:pt idx="5">
                  <c:v>-1.7871248025276461</c:v>
                </c:pt>
                <c:pt idx="6">
                  <c:v>-6.4676616915422889</c:v>
                </c:pt>
                <c:pt idx="7">
                  <c:v>4.1269841269841274</c:v>
                </c:pt>
                <c:pt idx="8">
                  <c:v>1.0499885870805752</c:v>
                </c:pt>
                <c:pt idx="9">
                  <c:v>1.8911439114391144</c:v>
                </c:pt>
                <c:pt idx="10">
                  <c:v>0</c:v>
                </c:pt>
                <c:pt idx="11">
                  <c:v>25.821596244131456</c:v>
                </c:pt>
                <c:pt idx="12">
                  <c:v>-0.70796460176991149</c:v>
                </c:pt>
                <c:pt idx="13">
                  <c:v>11.496974480399894</c:v>
                </c:pt>
                <c:pt idx="14">
                  <c:v>-5.7022175290390704</c:v>
                </c:pt>
                <c:pt idx="15">
                  <c:v>31.654676258992804</c:v>
                </c:pt>
                <c:pt idx="16">
                  <c:v>1.6622500602264514</c:v>
                </c:pt>
                <c:pt idx="17">
                  <c:v>12.782540919719407</c:v>
                </c:pt>
                <c:pt idx="18">
                  <c:v>-0.82083215397679021</c:v>
                </c:pt>
                <c:pt idx="19">
                  <c:v>-0.49611377542583102</c:v>
                </c:pt>
                <c:pt idx="20">
                  <c:v>-0.42046250875963559</c:v>
                </c:pt>
                <c:pt idx="21">
                  <c:v>0</c:v>
                </c:pt>
                <c:pt idx="23">
                  <c:v>-1.9693654266958425</c:v>
                </c:pt>
                <c:pt idx="24">
                  <c:v>-0.64613156575502706</c:v>
                </c:pt>
                <c:pt idx="25">
                  <c:v>2.2949244809734748</c:v>
                </c:pt>
              </c:numCache>
            </c:numRef>
          </c:val>
          <c:extLst>
            <c:ext xmlns:c16="http://schemas.microsoft.com/office/drawing/2014/chart" uri="{C3380CC4-5D6E-409C-BE32-E72D297353CC}">
              <c16:uniqueId val="{00000020-B655-41CA-8015-0A707E56C9B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{E035CA28-0863-4367-86FF-CD460F349A23}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655-41CA-8015-0A707E56C9B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{0401B475-BF40-4AFB-8203-3CF780CBD44C}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655-41CA-8015-0A707E56C9B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{B2B70B72-0DAC-4D06-AF37-BB26A7C7CEBA}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655-41CA-8015-0A707E56C9B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{89A01CC4-683E-4B61-93B1-C4FBEF396D6A}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655-41CA-8015-0A707E56C9B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{EBBAD079-9608-426F-9357-397AF5B72625}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655-41CA-8015-0A707E56C9B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{9A094696-6181-4606-AC4E-D7CEBA72F1C8}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655-41CA-8015-0A707E56C9B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{F1365D03-5F66-4BA0-BF93-7CE38C4B11C8}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655-41CA-8015-0A707E56C9B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{29D6C443-39B1-4009-83D0-113C3CF99690}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655-41CA-8015-0A707E56C9B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{4D22D901-5341-4FB3-B5FD-96A1B1E221EA}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655-41CA-8015-0A707E56C9B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{F4986664-5FAA-4046-8D37-025BA12E1FCE}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655-41CA-8015-0A707E56C9B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{0BA19A22-27BB-4902-9DBA-11FC17D9ED47}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655-41CA-8015-0A707E56C9B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{CC127C2E-5530-4901-9EE6-A97FBA7148A4}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655-41CA-8015-0A707E56C9B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{5897F92E-234F-493B-8409-DCAA3F86407E}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655-41CA-8015-0A707E56C9B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{4FAAB018-D7B3-49D8-93AD-AD65E8DFBE29}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655-41CA-8015-0A707E56C9B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{5A3B6B46-907F-48A1-9EAA-2E43E5FA8B6D}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655-41CA-8015-0A707E56C9B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{7399B43B-44F3-43E1-B413-27EEB5156363}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655-41CA-8015-0A707E56C9B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{FF7EBAAE-47FA-44F5-9603-8A40EC181761}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655-41CA-8015-0A707E56C9B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{B9B4938B-5E9C-4406-AA6C-0C20FC9956EF}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655-41CA-8015-0A707E56C9B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{D7F7AB16-567F-49B4-91B0-07273E3553B3}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655-41CA-8015-0A707E56C9B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{2CC20B14-EBBF-48A0-BBFD-4DBEECD96E92}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655-41CA-8015-0A707E56C9B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{B0700450-C0AA-47DD-926E-3365D5C38493}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655-41CA-8015-0A707E56C9B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{FB7ABB60-88C8-40AF-B01A-A6E2964C44D7}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655-41CA-8015-0A707E56C9B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{B3D8EB7D-3ADB-474F-A16C-E8DF0E9A529F}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655-41CA-8015-0A707E56C9B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{55FD2487-C5A0-49AB-B3D9-47E28D76652A}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655-41CA-8015-0A707E56C9B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{39A4F9D9-B889-4581-ADCE-1D27365A2C23}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655-41CA-8015-0A707E56C9B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{9CB23086-9E7C-466B-9C73-44E0781B09ED}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655-41CA-8015-0A707E56C9B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{8BC97CFA-38FB-4E4F-A378-3B30B6401C69}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655-41CA-8015-0A707E56C9B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{46080049-E364-4B2F-A008-B160E0298256}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655-41CA-8015-0A707E56C9B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{86942761-29C8-4AB5-BF69-2398704704DC}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655-41CA-8015-0A707E56C9B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{01E43F88-0FCC-49A3-BC4F-FCC26C48ABF8}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655-41CA-8015-0A707E56C9B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{683F996C-835C-4C25-A271-36D5DDC84ED1}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655-41CA-8015-0A707E56C9B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{A81D893C-012E-4A24-A553-95222DB49C9C}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655-41CA-8015-0A707E56C9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655-41CA-8015-0A707E56C9B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655-41CA-8015-0A707E56C9B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{3FF06997-0684-4581-A7B9-7B6C0030F8F7}</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C782-4C75-870F-7887AEB4F5EE}"/>
                </c:ext>
              </c:extLst>
            </c:dLbl>
            <c:dLbl>
              <c:idx val="1"/>
              <c:tx>
                <c:strRef>
                  <c:f>Daten_Diagramme!$E$15</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{66E35A54-CD22-4DA8-ADCF-DDCAC3426E96}</c15:txfldGUID>
                      <c15:f>Daten_Diagramme!$E$15</c15:f>
                      <c15:dlblFieldTableCache>
                        <c:ptCount val="1"/>
                        <c:pt idx="0">
                          <c:v>15.0</c:v>
                        </c:pt>
                      </c15:dlblFieldTableCache>
                    </c15:dlblFTEntry>
                  </c15:dlblFieldTable>
                  <c15:showDataLabelsRange val="0"/>
                </c:ext>
                <c:ext xmlns:c16="http://schemas.microsoft.com/office/drawing/2014/chart" uri="{C3380CC4-5D6E-409C-BE32-E72D297353CC}">
                  <c16:uniqueId val="{00000001-C782-4C75-870F-7887AEB4F5EE}"/>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{D97A2635-96F3-44D2-BCFB-B790C7068758}</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C782-4C75-870F-7887AEB4F5EE}"/>
                </c:ext>
              </c:extLst>
            </c:dLbl>
            <c:dLbl>
              <c:idx val="3"/>
              <c:tx>
                <c:strRef>
                  <c:f>Daten_Diagramme!$E$17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{F6CB131C-09DD-4115-96D8-E1C0E6DCE12A}</c15:txfldGUID>
                      <c15:f>Daten_Diagramme!$E$17</c15:f>
                      <c15:dlblFieldTableCache>
                        <c:ptCount val="1"/>
                        <c:pt idx="0">
                          <c:v>-5.7</c:v>
                        </c:pt>
                      </c15:dlblFieldTableCache>
                    </c15:dlblFTEntry>
                  </c15:dlblFieldTable>
                  <c15:showDataLabelsRange val="0"/>
                </c:ext>
                <c:ext xmlns:c16="http://schemas.microsoft.com/office/drawing/2014/chart" uri="{C3380CC4-5D6E-409C-BE32-E72D297353CC}">
                  <c16:uniqueId val="{00000003-C782-4C75-870F-7887AEB4F5EE}"/>
                </c:ext>
              </c:extLst>
            </c:dLbl>
            <c:dLbl>
              <c:idx val="4"/>
              <c:tx>
                <c:strRef>
                  <c:f>Daten_Diagramme!$E$18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{C9DBB586-9103-4FD8-843E-B71667D0FC39}</c15:txfldGUID>
                      <c15:f>Daten_Diagramme!$E$18</c15:f>
                      <c15:dlblFieldTableCache>
                        <c:ptCount val="1"/>
                        <c:pt idx="0">
                          <c:v>-10.0</c:v>
                        </c:pt>
                      </c15:dlblFieldTableCache>
                    </c15:dlblFTEntry>
                  </c15:dlblFieldTable>
                  <c15:showDataLabelsRange val="0"/>
                </c:ext>
                <c:ext xmlns:c16="http://schemas.microsoft.com/office/drawing/2014/chart" uri="{C3380CC4-5D6E-409C-BE32-E72D297353CC}">
                  <c16:uniqueId val="{00000004-C782-4C75-870F-7887AEB4F5EE}"/>
                </c:ext>
              </c:extLst>
            </c:dLbl>
            <c:dLbl>
              <c:idx val="5"/>
              <c:tx>
                <c:strRef>
                  <c:f>Daten_Diagramme!$E$19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{046B820A-7626-4543-871D-5D56C01A7A40}</c15:txfldGUID>
                      <c15:f>Daten_Diagramme!$E$19</c15:f>
                      <c15:dlblFieldTableCache>
                        <c:ptCount val="1"/>
                        <c:pt idx="0">
                          <c:v>1.1</c:v>
                        </c:pt>
                      </c15:dlblFieldTableCache>
                    </c15:dlblFTEntry>
                  </c15:dlblFieldTable>
                  <c15:showDataLabelsRange val="0"/>
                </c:ext>
                <c:ext xmlns:c16="http://schemas.microsoft.com/office/drawing/2014/chart" uri="{C3380CC4-5D6E-409C-BE32-E72D297353CC}">
                  <c16:uniqueId val="{00000005-C782-4C75-870F-7887AEB4F5EE}"/>
                </c:ext>
              </c:extLst>
            </c:dLbl>
            <c:dLbl>
              <c:idx val="6"/>
              <c:tx>
                <c:strRef>
                  <c:f>Daten_Diagramme!$E$20</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{FA130B9E-DA5D-4B2B-8FE2-6B461A141E41}</c15:txfldGUID>
                      <c15:f>Daten_Diagramme!$E$20</c15:f>
                      <c15:dlblFieldTableCache>
                        <c:ptCount val="1"/>
                        <c:pt idx="0">
                          <c:v>-14.8</c:v>
                        </c:pt>
                      </c15:dlblFieldTableCache>
                    </c15:dlblFTEntry>
                  </c15:dlblFieldTable>
                  <c15:showDataLabelsRange val="0"/>
                </c:ext>
                <c:ext xmlns:c16="http://schemas.microsoft.com/office/drawing/2014/chart" uri="{C3380CC4-5D6E-409C-BE32-E72D297353CC}">
                  <c16:uniqueId val="{00000006-C782-4C75-870F-7887AEB4F5EE}"/>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{1616A213-2D2C-4265-A0F9-878D77141C0C}</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C782-4C75-870F-7887AEB4F5EE}"/>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{AD419B9B-D528-434E-876C-6BCD36683EBD}</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C782-4C75-870F-7887AEB4F5EE}"/>
                </c:ext>
              </c:extLst>
            </c:dLbl>
            <c:dLbl>
              <c:idx val="9"/>
              <c:tx>
                <c:strRef>
                  <c:f>Daten_Diagramme!$E$23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{F9B5EAA4-38FB-42D1-96F6-7E78931DEF8E}</c15:txfldGUID>
                      <c15:f>Daten_Diagramme!$E$23</c15:f>
                      <c15:dlblFieldTableCache>
                        <c:ptCount val="1"/>
                        <c:pt idx="0">
                          <c:v>-5.2</c:v>
                        </c:pt>
                      </c15:dlblFieldTableCache>
                    </c15:dlblFTEntry>
                  </c15:dlblFieldTable>
                  <c15:showDataLabelsRange val="0"/>
                </c:ext>
                <c:ext xmlns:c16="http://schemas.microsoft.com/office/drawing/2014/chart" uri="{C3380CC4-5D6E-409C-BE32-E72D297353CC}">
                  <c16:uniqueId val="{00000009-C782-4C75-870F-7887AEB4F5EE}"/>
                </c:ext>
              </c:extLst>
            </c:dLbl>
            <c:dLbl>
              <c:idx val="10"/>
              <c:tx>
                <c:strRef>
                  <c:f>Daten_Diagramme!$E$24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{CAB80ECD-4432-498D-B206-DD7EE1A332E9}</c15:txfldGUID>
                      <c15:f>Daten_Diagramme!$E$24</c15:f>
                      <c15:dlblFieldTableCache>
                        <c:ptCount val="1"/>
                        <c:pt idx="0">
                          <c:v>-6.6</c:v>
                        </c:pt>
                      </c15:dlblFieldTableCache>
                    </c15:dlblFTEntry>
                  </c15:dlblFieldTable>
                  <c15:showDataLabelsRange val="0"/>
                </c:ext>
                <c:ext xmlns:c16="http://schemas.microsoft.com/office/drawing/2014/chart" uri="{C3380CC4-5D6E-409C-BE32-E72D297353CC}">
                  <c16:uniqueId val="{0000000A-C782-4C75-870F-7887AEB4F5EE}"/>
                </c:ext>
              </c:extLst>
            </c:dLbl>
            <c:dLbl>
              <c:idx val="11"/>
              <c:tx>
                <c:strRef>
                  <c:f>Daten_Diagramme!$E$25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{98CA01BE-3356-4C14-82E6-F02C6BD112D8}</c15:txfldGUID>
                      <c15:f>Daten_Diagramme!$E$25</c15:f>
                      <c15:dlblFieldTableCache>
                        <c:ptCount val="1"/>
                        <c:pt idx="0">
                          <c:v>-0.2</c:v>
                        </c:pt>
                      </c15:dlblFieldTableCache>
                    </c15:dlblFTEntry>
                  </c15:dlblFieldTable>
                  <c15:showDataLabelsRange val="0"/>
                </c:ext>
                <c:ext xmlns:c16="http://schemas.microsoft.com/office/drawing/2014/chart" uri="{C3380CC4-5D6E-409C-BE32-E72D297353CC}">
                  <c16:uniqueId val="{0000000B-C782-4C75-870F-7887AEB4F5EE}"/>
                </c:ext>
              </c:extLst>
            </c:dLbl>
            <c:dLbl>
              <c:idx val="12"/>
              <c:tx>
                <c:strRef>
                  <c:f>Daten_Diagramme!$E$26</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{B992A247-7475-4A80-BD9D-538ED541CF71}</c15:txfldGUID>
                      <c15:f>Daten_Diagramme!$E$26</c15:f>
                      <c15:dlblFieldTableCache>
                        <c:ptCount val="1"/>
                        <c:pt idx="0">
                          <c:v>8.2</c:v>
                        </c:pt>
                      </c15:dlblFieldTableCache>
                    </c15:dlblFTEntry>
                  </c15:dlblFieldTable>
                  <c15:showDataLabelsRange val="0"/>
                </c:ext>
                <c:ext xmlns:c16="http://schemas.microsoft.com/office/drawing/2014/chart" uri="{C3380CC4-5D6E-409C-BE32-E72D297353CC}">
                  <c16:uniqueId val="{0000000C-C782-4C75-870F-7887AEB4F5EE}"/>
                </c:ext>
              </c:extLst>
            </c:dLbl>
            <c:dLbl>
              <c:idx val="13"/>
              <c:tx>
                <c:strRef>
                  <c:f>Daten_Diagramme!$E$27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{B772DE71-F3CF-477D-A713-95761F7BABBD}</c15:txfldGUID>
                      <c15:f>Daten_Diagramme!$E$27</c15:f>
                      <c15:dlblFieldTableCache>
                        <c:ptCount val="1"/>
                        <c:pt idx="0">
                          <c:v>-5.4</c:v>
                        </c:pt>
                      </c15:dlblFieldTableCache>
                    </c15:dlblFTEntry>
                  </c15:dlblFieldTable>
                  <c15:showDataLabelsRange val="0"/>
                </c:ext>
                <c:ext xmlns:c16="http://schemas.microsoft.com/office/drawing/2014/chart" uri="{C3380CC4-5D6E-409C-BE32-E72D297353CC}">
                  <c16:uniqueId val="{0000000D-C782-4C75-870F-7887AEB4F5EE}"/>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{B49A12F6-B1EB-4DA4-AF0C-94F483312360}</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C782-4C75-870F-7887AEB4F5EE}"/>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{53E5CB05-408E-4E24-9412-D4E090C2ABF8}</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C782-4C75-870F-7887AEB4F5EE}"/>
                </c:ext>
              </c:extLst>
            </c:dLbl>
            <c:dLbl>
              <c:idx val="16"/>
              <c:tx>
                <c:strRef>
                  <c:f>Daten_Diagramme!$E$30</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{15C971C3-7AB0-4BEF-BD5D-9FD48DD380EF}</c15:txfldGUID>
                      <c15:f>Daten_Diagramme!$E$30</c15:f>
                      <c15:dlblFieldTableCache>
                        <c:ptCount val="1"/>
                        <c:pt idx="0">
                          <c:v>-13.9</c:v>
                        </c:pt>
                      </c15:dlblFieldTableCache>
                    </c15:dlblFTEntry>
                  </c15:dlblFieldTable>
                  <c15:showDataLabelsRange val="0"/>
                </c:ext>
                <c:ext xmlns:c16="http://schemas.microsoft.com/office/drawing/2014/chart" uri="{C3380CC4-5D6E-409C-BE32-E72D297353CC}">
                  <c16:uniqueId val="{00000010-C782-4C75-870F-7887AEB4F5EE}"/>
                </c:ext>
              </c:extLst>
            </c:dLbl>
            <c:dLbl>
              <c:idx val="17"/>
              <c:tx>
                <c:strRef>
                  <c:f>Daten_Diagramme!$E$31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{1C12CFA3-0729-415C-BD66-4038712CD8C0}</c15:txfldGUID>
                      <c15:f>Daten_Diagramme!$E$31</c15:f>
                      <c15:dlblFieldTableCache>
                        <c:ptCount val="1"/>
                        <c:pt idx="0">
                          <c:v>6.5</c:v>
                        </c:pt>
                      </c15:dlblFieldTableCache>
                    </c15:dlblFTEntry>
                  </c15:dlblFieldTable>
                  <c15:showDataLabelsRange val="0"/>
                </c:ext>
                <c:ext xmlns:c16="http://schemas.microsoft.com/office/drawing/2014/chart" uri="{C3380CC4-5D6E-409C-BE32-E72D297353CC}">
                  <c16:uniqueId val="{00000011-C782-4C75-870F-7887AEB4F5EE}"/>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{2DDFCE82-066A-4722-9D82-148BE5129021}</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C782-4C75-870F-7887AEB4F5EE}"/>
                </c:ext>
              </c:extLst>
            </c:dLbl>
            <c:dLbl>
              <c:idx val="19"/>
              <c:tx>
                <c:strRef>
                  <c:f>Daten_Diagramme!$E$33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{342BC64D-38BE-4C6A-A8F5-279CC4D6860E}</c15:txfldGUID>
                      <c15:f>Daten_Diagramme!$E$33</c15:f>
                      <c15:dlblFieldTableCache>
                        <c:ptCount val="1"/>
                        <c:pt idx="0">
                          <c:v>4.7</c:v>
                        </c:pt>
                      </c15:dlblFieldTableCache>
                    </c15:dlblFTEntry>
                  </c15:dlblFieldTable>
                  <c15:showDataLabelsRange val="0"/>
                </c:ext>
                <c:ext xmlns:c16="http://schemas.microsoft.com/office/drawing/2014/chart" uri="{C3380CC4-5D6E-409C-BE32-E72D297353CC}">
                  <c16:uniqueId val="{00000013-C782-4C75-870F-7887AEB4F5EE}"/>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{2105E896-99C3-402D-8C00-474F46EBEFA6}</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C782-4C75-870F-7887AEB4F5E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{A0977853-E200-47F7-BD7C-1EAA10F6C8A9}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782-4C75-870F-7887AEB4F5E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{2F8269A6-8A8A-4F91-98C0-138FB36AEADD}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782-4C75-870F-7887AEB4F5EE}"/>
                </c:ext>
              </c:extLst>
            </c:dLbl>
            <c:dLbl>
              <c:idx val="23"/>
              <c:tx>
                <c:strRef>
                  <c:f>Daten_Diagramme!$E$37</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{8FA37A7C-B63C-49F7-96C5-4669A73B2ADB}</c15:txfldGUID>
                      <c15:f>Daten_Diagramme!$E$37</c15:f>
                      <c15:dlblFieldTableCache>
                        <c:ptCount val="1"/>
                        <c:pt idx="0">
                          <c:v>15.0</c:v>
                        </c:pt>
                      </c15:dlblFieldTableCache>
                    </c15:dlblFTEntry>
                  </c15:dlblFieldTable>
                  <c15:showDataLabelsRange val="0"/>
                </c:ext>
                <c:ext xmlns:c16="http://schemas.microsoft.com/office/drawing/2014/chart" uri="{C3380CC4-5D6E-409C-BE32-E72D297353CC}">
                  <c16:uniqueId val="{00000017-C782-4C75-870F-7887AEB4F5EE}"/>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{16438292-EF78-45A2-9983-856D5765BE03}</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C782-4C75-870F-7887AEB4F5EE}"/>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{50488216-B317-4FAD-8DBF-7F828D3A21B9}</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C782-4C75-870F-7887AEB4F5E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{9CCA3F86-ADEB-4BEE-8159-069412780151}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782-4C75-870F-7887AEB4F5E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{6157E4B4-4978-4418-9B41-A6D83A1E05DF}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782-4C75-870F-7887AEB4F5E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{E5A92270-FA77-4D09-84C7-0A527A9E1D04}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782-4C75-870F-7887AEB4F5E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{4E95C2AE-13B0-4891-8AE6-9F40773EC547}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782-4C75-870F-7887AEB4F5E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{758A417D-3E54-4431-875F-1761F1A110AD}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782-4C75-870F-7887AEB4F5EE}"/>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{4D7C0AE8-89FC-4138-B63C-9F47CE3DF280}</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C782-4C75-870F-7887AEB4F5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-2.4306509200769018</c:v>
                </c:pt>
                <c:pt idx="1">
                  <c:v>15.047021943573668</c:v>
                </c:pt>
                <c:pt idx="2">
                  <c:v>0</c:v>
                </c:pt>
                <c:pt idx="3">
                  <c:v>-5.6951423785594644</c:v>
                </c:pt>
                <c:pt idx="4">
                  <c:v>-10.037878787878787</c:v>
                </c:pt>
                <c:pt idx="5">
                  <c:v>1.1450381679389312</c:v>
                </c:pt>
                <c:pt idx="6">
                  <c:v>-14.788732394366198</c:v>
                </c:pt>
                <c:pt idx="7">
                  <c:v>-0.74738415545590431</c:v>
                </c:pt>
                <c:pt idx="8">
                  <c:v>-1.2070916635231987</c:v>
                </c:pt>
                <c:pt idx="9">
                  <c:v>-5.2190121155638396</c:v>
                </c:pt>
                <c:pt idx="10">
                  <c:v>-6.6499372647427855</c:v>
                </c:pt>
                <c:pt idx="11">
                  <c:v>-0.24630541871921183</c:v>
                </c:pt>
                <c:pt idx="12">
                  <c:v>8.1871345029239766</c:v>
                </c:pt>
                <c:pt idx="13">
                  <c:v>-5.4108216432865728</c:v>
                </c:pt>
                <c:pt idx="14">
                  <c:v>-3.5331905781584583</c:v>
                </c:pt>
                <c:pt idx="15">
                  <c:v>33.333333333333336</c:v>
                </c:pt>
                <c:pt idx="16">
                  <c:v>-13.859649122807017</c:v>
                </c:pt>
                <c:pt idx="17">
                  <c:v>6.4864864864864868</c:v>
                </c:pt>
                <c:pt idx="18">
                  <c:v>-4.1623309053069715</c:v>
                </c:pt>
                <c:pt idx="19">
                  <c:v>4.6658259773013873</c:v>
                </c:pt>
                <c:pt idx="20">
                  <c:v>0.15471892728210418</c:v>
                </c:pt>
                <c:pt idx="21">
                  <c:v>0</c:v>
                </c:pt>
                <c:pt idx="23">
                  <c:v>15.047021943573668</c:v>
                </c:pt>
                <c:pt idx="24">
                  <c:v>-3.7397540983606556</c:v>
                </c:pt>
                <c:pt idx="25">
                  <c:v>-2.6763198568290898</c:v>
                </c:pt>
              </c:numCache>
            </c:numRef>
          </c:val>
          <c:extLst>
            <c:ext xmlns:c16="http://schemas.microsoft.com/office/drawing/2014/chart" uri="{C3380CC4-5D6E-409C-BE32-E72D297353CC}">
              <c16:uniqueId val="{00000020-C782-4C75-870F-7887AEB4F5E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{E66DE560-1877-4051-BCA9-51C3DC02025B}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782-4C75-870F-7887AEB4F5E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{2E4B1CFA-DAE3-4593-B98C-47700CDC7690}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782-4C75-870F-7887AEB4F5E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{B5E3A23F-D00D-46D1-B71A-CF539F969B41}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782-4C75-870F-7887AEB4F5E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{E3F65025-ADA7-4F96-BA57-CAC1A974EC2F}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782-4C75-870F-7887AEB4F5E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{E15CF1B8-3926-4AF4-870D-45DCAED6E16D}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782-4C75-870F-7887AEB4F5E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{B89C7EB3-9690-44D9-853A-D39C011FB808}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782-4C75-870F-7887AEB4F5E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{AEBE8F60-EA6B-49BF-8D81-0B0BDF93F21A}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782-4C75-870F-7887AEB4F5E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{776194FC-ECBF-4624-B679-53C9D2C90A3F}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782-4C75-870F-7887AEB4F5E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{B72BF6CE-FCCE-4528-AF57-7134093696E8}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782-4C75-870F-7887AEB4F5E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{AAA046EB-9327-4C43-A38F-A07037674C39}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782-4C75-870F-7887AEB4F5E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{D88FFC8D-46A6-4194-ACE0-09F222514EC1}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782-4C75-870F-7887AEB4F5E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{F7629C7B-C981-481F-A8A8-4D1E5BFF62B3}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782-4C75-870F-7887AEB4F5E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{9827F406-8827-4137-9F82-7A3E0CCC4004}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782-4C75-870F-7887AEB4F5E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{D0540437-EF0A-42AC-AC47-3531D952AAA2}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782-4C75-870F-7887AEB4F5E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{1CF23FC8-3612-4174-956A-9B489DD0E025}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782-4C75-870F-7887AEB4F5E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{16BB78A1-34E7-4CB6-9AD9-B9E63FAF1319}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782-4C75-870F-7887AEB4F5E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{5C0146F5-88A7-4642-B8E2-305665CB0141}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782-4C75-870F-7887AEB4F5E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{97F76B4E-C3A0-4194-A1EE-6FC27B9BC258}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782-4C75-870F-7887AEB4F5E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{F61D72A7-A806-483A-887C-372FEB916A93}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782-4C75-870F-7887AEB4F5E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{78CEF641-547A-4D6B-B399-B4DFCFEDB12E}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782-4C75-870F-7887AEB4F5E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{2F319605-A8D3-42F1-99F8-0DDBB7F7E061}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782-4C75-870F-7887AEB4F5E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{F9573E7D-47DB-4A3A-9C6E-B7FFDED0819E}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782-4C75-870F-7887AEB4F5E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{3130A35B-E318-4B80-9155-349902657504}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782-4C75-870F-7887AEB4F5E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{CBB376B1-2754-468B-9050-5640724CC6DC}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782-4C75-870F-7887AEB4F5E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{A20E5627-503A-4DB4-9D8E-1A118BFEEAC7}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782-4C75-870F-7887AEB4F5E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{C6C95649-53C0-4AF5-91DA-D1E0A5711C98}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782-4C75-870F-7887AEB4F5E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{D0C65820-7051-4B8A-8E04-901E7BE244D1}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782-4C75-870F-7887AEB4F5E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{A0578126-BB35-48F1-9EF5-079ACFEBFA42}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782-4C75-870F-7887AEB4F5E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{FC71E540-F319-4C0F-8E14-30C4CAAF85C9}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782-4C75-870F-7887AEB4F5E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{2D1FEA9C-382F-4D23-AD07-42B7583200F1}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782-4C75-870F-7887AEB4F5E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{A20179B5-3EF2-4365-A52B-B32D7577FBFF}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782-4C75-870F-7887AEB4F5E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{F66310E8-1CE6-4E21-A201-8D9B56DF696D}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782-4C75-870F-7887AEB4F5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782-4C75-870F-7887AEB4F5E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782-4C75-870F-7887AEB4F5E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{F5FE40FE-D06E-4B4E-B8D4-F6389FBC97D6}</c15:txfldGUID>
                      <c15:f>Diagramm!$I$46</c15:f>
                      <c15:dlblFieldTableCache>
                        <c:ptCount val="1"/>
                      </c15:dlblFieldTableCache>
                    </c15:dlblFTEntry>
                  </c15:dlblFieldTable>
                  <c15:showDataLabelsRange val="0"/>
                </c:ext>
                <c:ext xmlns:c16="http://schemas.microsoft.com/office/drawing/2014/chart" uri="{C3380CC4-5D6E-409C-BE32-E72D297353CC}">
                  <c16:uniqueId val="{00000000-C7CC-450E-8847-3970D963A8D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{A41DA068-220F-4C81-9B89-48A0603436F2}</c15:txfldGUID>
                      <c15:f>Diagramm!$I$47</c15:f>
                      <c15:dlblFieldTableCache>
                        <c:ptCount val="1"/>
                      </c15:dlblFieldTableCache>
                    </c15:dlblFTEntry>
                  </c15:dlblFieldTable>
                  <c15:showDataLabelsRange val="0"/>
                </c:ext>
                <c:ext xmlns:c16="http://schemas.microsoft.com/office/drawing/2014/chart" uri="{C3380CC4-5D6E-409C-BE32-E72D297353CC}">
                  <c16:uniqueId val="{00000001-C7CC-450E-8847-3970D963A8D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{5E19319E-E8A6-48D3-BDEB-F3802D155F2B}</c15:txfldGUID>
                      <c15:f>Diagramm!$I$48</c15:f>
                      <c15:dlblFieldTableCache>
                        <c:ptCount val="1"/>
                      </c15:dlblFieldTableCache>
                    </c15:dlblFTEntry>
                  </c15:dlblFieldTable>
                  <c15:showDataLabelsRange val="0"/>
                </c:ext>
                <c:ext xmlns:c16="http://schemas.microsoft.com/office/drawing/2014/chart" uri="{C3380CC4-5D6E-409C-BE32-E72D297353CC}">
                  <c16:uniqueId val="{00000002-C7CC-450E-8847-3970D963A8D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{EF812F46-E3D6-406A-BD47-1C6957A68E47}</c15:txfldGUID>
                      <c15:f>Diagramm!$I$49</c15:f>
                      <c15:dlblFieldTableCache>
                        <c:ptCount val="1"/>
                      </c15:dlblFieldTableCache>
                    </c15:dlblFTEntry>
                  </c15:dlblFieldTable>
                  <c15:showDataLabelsRange val="0"/>
                </c:ext>
                <c:ext xmlns:c16="http://schemas.microsoft.com/office/drawing/2014/chart" uri="{C3380CC4-5D6E-409C-BE32-E72D297353CC}">
                  <c16:uniqueId val="{00000003-C7CC-450E-8847-3970D963A8D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{C79F6165-9FDD-45DD-BB4C-5AA85E2B7DAB}</c15:txfldGUID>
                      <c15:f>Diagramm!$I$50</c15:f>
                      <c15:dlblFieldTableCache>
                        <c:ptCount val="1"/>
                      </c15:dlblFieldTableCache>
                    </c15:dlblFTEntry>
                  </c15:dlblFieldTable>
                  <c15:showDataLabelsRange val="0"/>
                </c:ext>
                <c:ext xmlns:c16="http://schemas.microsoft.com/office/drawing/2014/chart" uri="{C3380CC4-5D6E-409C-BE32-E72D297353CC}">
                  <c16:uniqueId val="{00000004-C7CC-450E-8847-3970D963A8D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{074FFADE-C69E-453D-B007-B7AAD7FBE723}</c15:txfldGUID>
                      <c15:f>Diagramm!$I$51</c15:f>
                      <c15:dlblFieldTableCache>
                        <c:ptCount val="1"/>
                      </c15:dlblFieldTableCache>
                    </c15:dlblFTEntry>
                  </c15:dlblFieldTable>
                  <c15:showDataLabelsRange val="0"/>
                </c:ext>
                <c:ext xmlns:c16="http://schemas.microsoft.com/office/drawing/2014/chart" uri="{C3380CC4-5D6E-409C-BE32-E72D297353CC}">
                  <c16:uniqueId val="{00000005-C7CC-450E-8847-3970D963A8D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{A37D3ED2-164D-450F-BF10-99DCAC036919}</c15:txfldGUID>
                      <c15:f>Diagramm!$I$52</c15:f>
                      <c15:dlblFieldTableCache>
                        <c:ptCount val="1"/>
                      </c15:dlblFieldTableCache>
                    </c15:dlblFTEntry>
                  </c15:dlblFieldTable>
                  <c15:showDataLabelsRange val="0"/>
                </c:ext>
                <c:ext xmlns:c16="http://schemas.microsoft.com/office/drawing/2014/chart" uri="{C3380CC4-5D6E-409C-BE32-E72D297353CC}">
                  <c16:uniqueId val="{00000006-C7CC-450E-8847-3970D963A8D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{E48FC19A-6FDC-4C69-9F38-2D58A1635D6C}</c15:txfldGUID>
                      <c15:f>Diagramm!$I$53</c15:f>
                      <c15:dlblFieldTableCache>
                        <c:ptCount val="1"/>
                      </c15:dlblFieldTableCache>
                    </c15:dlblFTEntry>
                  </c15:dlblFieldTable>
                  <c15:showDataLabelsRange val="0"/>
                </c:ext>
                <c:ext xmlns:c16="http://schemas.microsoft.com/office/drawing/2014/chart" uri="{C3380CC4-5D6E-409C-BE32-E72D297353CC}">
                  <c16:uniqueId val="{00000007-C7CC-450E-8847-3970D963A8D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{EFA1E6AB-AE8E-468D-828B-1917B8824D4A}</c15:txfldGUID>
                      <c15:f>Diagramm!$I$54</c15:f>
                      <c15:dlblFieldTableCache>
                        <c:ptCount val="1"/>
                      </c15:dlblFieldTableCache>
                    </c15:dlblFTEntry>
                  </c15:dlblFieldTable>
                  <c15:showDataLabelsRange val="0"/>
                </c:ext>
                <c:ext xmlns:c16="http://schemas.microsoft.com/office/drawing/2014/chart" uri="{C3380CC4-5D6E-409C-BE32-E72D297353CC}">
                  <c16:uniqueId val="{00000008-C7CC-450E-8847-3970D963A8D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{D6314920-2A95-4599-8371-4B2EAB5F5FAC}</c15:txfldGUID>
                      <c15:f>Diagramm!$I$55</c15:f>
                      <c15:dlblFieldTableCache>
                        <c:ptCount val="1"/>
                      </c15:dlblFieldTableCache>
                    </c15:dlblFTEntry>
                  </c15:dlblFieldTable>
                  <c15:showDataLabelsRange val="0"/>
                </c:ext>
                <c:ext xmlns:c16="http://schemas.microsoft.com/office/drawing/2014/chart" uri="{C3380CC4-5D6E-409C-BE32-E72D297353CC}">
                  <c16:uniqueId val="{00000009-C7CC-450E-8847-3970D963A8D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{D8B9C85D-08DE-4D62-AEDB-6891281261A4}</c15:txfldGUID>
                      <c15:f>Diagramm!$I$56</c15:f>
                      <c15:dlblFieldTableCache>
                        <c:ptCount val="1"/>
                      </c15:dlblFieldTableCache>
                    </c15:dlblFTEntry>
                  </c15:dlblFieldTable>
                  <c15:showDataLabelsRange val="0"/>
                </c:ext>
                <c:ext xmlns:c16="http://schemas.microsoft.com/office/drawing/2014/chart" uri="{C3380CC4-5D6E-409C-BE32-E72D297353CC}">
                  <c16:uniqueId val="{0000000A-C7CC-450E-8847-3970D963A8D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{9B34FBFA-0A30-4556-9AD9-CF56853DED28}</c15:txfldGUID>
                      <c15:f>Diagramm!$I$57</c15:f>
                      <c15:dlblFieldTableCache>
                        <c:ptCount val="1"/>
                      </c15:dlblFieldTableCache>
                    </c15:dlblFTEntry>
                  </c15:dlblFieldTable>
                  <c15:showDataLabelsRange val="0"/>
                </c:ext>
                <c:ext xmlns:c16="http://schemas.microsoft.com/office/drawing/2014/chart" uri="{C3380CC4-5D6E-409C-BE32-E72D297353CC}">
                  <c16:uniqueId val="{0000000B-C7CC-450E-8847-3970D963A8D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{0CE33B71-EA5B-4355-ABE4-2A05AB035E85}</c15:txfldGUID>
                      <c15:f>Diagramm!$I$58</c15:f>
                      <c15:dlblFieldTableCache>
                        <c:ptCount val="1"/>
                      </c15:dlblFieldTableCache>
                    </c15:dlblFTEntry>
                  </c15:dlblFieldTable>
                  <c15:showDataLabelsRange val="0"/>
                </c:ext>
                <c:ext xmlns:c16="http://schemas.microsoft.com/office/drawing/2014/chart" uri="{C3380CC4-5D6E-409C-BE32-E72D297353CC}">
                  <c16:uniqueId val="{0000000C-C7CC-450E-8847-3970D963A8D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{5DF53BA3-3910-4E96-8482-72439606D92C}</c15:txfldGUID>
                      <c15:f>Diagramm!$I$59</c15:f>
                      <c15:dlblFieldTableCache>
                        <c:ptCount val="1"/>
                      </c15:dlblFieldTableCache>
                    </c15:dlblFTEntry>
                  </c15:dlblFieldTable>
                  <c15:showDataLabelsRange val="0"/>
                </c:ext>
                <c:ext xmlns:c16="http://schemas.microsoft.com/office/drawing/2014/chart" uri="{C3380CC4-5D6E-409C-BE32-E72D297353CC}">
                  <c16:uniqueId val="{0000000D-C7CC-450E-8847-3970D963A8D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{E96243E0-C11C-4479-863D-B02380377F4E}</c15:txfldGUID>
                      <c15:f>Diagramm!$I$60</c15:f>
                      <c15:dlblFieldTableCache>
                        <c:ptCount val="1"/>
                      </c15:dlblFieldTableCache>
                    </c15:dlblFTEntry>
                  </c15:dlblFieldTable>
                  <c15:showDataLabelsRange val="0"/>
                </c:ext>
                <c:ext xmlns:c16="http://schemas.microsoft.com/office/drawing/2014/chart" uri="{C3380CC4-5D6E-409C-BE32-E72D297353CC}">
                  <c16:uniqueId val="{0000000E-C7CC-450E-8847-3970D963A8D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{0BF87B42-0426-4BC6-A1EB-DB851B88CDD6}</c15:txfldGUID>
                      <c15:f>Diagramm!$I$61</c15:f>
                      <c15:dlblFieldTableCache>
                        <c:ptCount val="1"/>
                      </c15:dlblFieldTableCache>
                    </c15:dlblFTEntry>
                  </c15:dlblFieldTable>
                  <c15:showDataLabelsRange val="0"/>
                </c:ext>
                <c:ext xmlns:c16="http://schemas.microsoft.com/office/drawing/2014/chart" uri="{C3380CC4-5D6E-409C-BE32-E72D297353CC}">
                  <c16:uniqueId val="{0000000F-C7CC-450E-8847-3970D963A8D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{344FB468-42D5-4E3A-8292-52381FF8525A}</c15:txfldGUID>
                      <c15:f>Diagramm!$I$62</c15:f>
                      <c15:dlblFieldTableCache>
                        <c:ptCount val="1"/>
                      </c15:dlblFieldTableCache>
                    </c15:dlblFTEntry>
                  </c15:dlblFieldTable>
                  <c15:showDataLabelsRange val="0"/>
                </c:ext>
                <c:ext xmlns:c16="http://schemas.microsoft.com/office/drawing/2014/chart" uri="{C3380CC4-5D6E-409C-BE32-E72D297353CC}">
                  <c16:uniqueId val="{00000010-C7CC-450E-8847-3970D963A8D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{6E7B338C-3384-4969-98D4-8A7322668969}</c15:txfldGUID>
                      <c15:f>Diagramm!$I$63</c15:f>
                      <c15:dlblFieldTableCache>
                        <c:ptCount val="1"/>
                      </c15:dlblFieldTableCache>
                    </c15:dlblFTEntry>
                  </c15:dlblFieldTable>
                  <c15:showDataLabelsRange val="0"/>
                </c:ext>
                <c:ext xmlns:c16="http://schemas.microsoft.com/office/drawing/2014/chart" uri="{C3380CC4-5D6E-409C-BE32-E72D297353CC}">
                  <c16:uniqueId val="{00000011-C7CC-450E-8847-3970D963A8D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{FFD985B6-7C47-4A4A-B93C-FDDD328E0D61}</c15:txfldGUID>
                      <c15:f>Diagramm!$I$64</c15:f>
                      <c15:dlblFieldTableCache>
                        <c:ptCount val="1"/>
                      </c15:dlblFieldTableCache>
                    </c15:dlblFTEntry>
                  </c15:dlblFieldTable>
                  <c15:showDataLabelsRange val="0"/>
                </c:ext>
                <c:ext xmlns:c16="http://schemas.microsoft.com/office/drawing/2014/chart" uri="{C3380CC4-5D6E-409C-BE32-E72D297353CC}">
                  <c16:uniqueId val="{00000012-C7CC-450E-8847-3970D963A8D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{E3E1B633-9CC5-44C1-A109-17894CDE7A67}</c15:txfldGUID>
                      <c15:f>Diagramm!$I$65</c15:f>
                      <c15:dlblFieldTableCache>
                        <c:ptCount val="1"/>
                      </c15:dlblFieldTableCache>
                    </c15:dlblFTEntry>
                  </c15:dlblFieldTable>
                  <c15:showDataLabelsRange val="0"/>
                </c:ext>
                <c:ext xmlns:c16="http://schemas.microsoft.com/office/drawing/2014/chart" uri="{C3380CC4-5D6E-409C-BE32-E72D297353CC}">
                  <c16:uniqueId val="{00000013-C7CC-450E-8847-3970D963A8D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{6CFB0AE6-7FEF-4300-B7CD-5BCF3A3FDB17}</c15:txfldGUID>
                      <c15:f>Diagramm!$I$66</c15:f>
                      <c15:dlblFieldTableCache>
                        <c:ptCount val="1"/>
                      </c15:dlblFieldTableCache>
                    </c15:dlblFTEntry>
                  </c15:dlblFieldTable>
                  <c15:showDataLabelsRange val="0"/>
                </c:ext>
                <c:ext xmlns:c16="http://schemas.microsoft.com/office/drawing/2014/chart" uri="{C3380CC4-5D6E-409C-BE32-E72D297353CC}">
                  <c16:uniqueId val="{00000014-C7CC-450E-8847-3970D963A8D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{3BE0D09C-714E-42AF-A56F-E434587D0B64}</c15:txfldGUID>
                      <c15:f>Diagramm!$I$67</c15:f>
                      <c15:dlblFieldTableCache>
                        <c:ptCount val="1"/>
                      </c15:dlblFieldTableCache>
                    </c15:dlblFTEntry>
                  </c15:dlblFieldTable>
                  <c15:showDataLabelsRange val="0"/>
                </c:ext>
                <c:ext xmlns:c16="http://schemas.microsoft.com/office/drawing/2014/chart" uri="{C3380CC4-5D6E-409C-BE32-E72D297353CC}">
                  <c16:uniqueId val="{00000015-C7CC-450E-8847-3970D963A8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CC-450E-8847-3970D963A8D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{98512F3E-F7A6-48BE-BCED-5426E2623968}</c15:txfldGUID>
                      <c15:f>Diagramm!$K$46</c15:f>
                      <c15:dlblFieldTableCache>
                        <c:ptCount val="1"/>
                      </c15:dlblFieldTableCache>
                    </c15:dlblFTEntry>
                  </c15:dlblFieldTable>
                  <c15:showDataLabelsRange val="0"/>
                </c:ext>
                <c:ext xmlns:c16="http://schemas.microsoft.com/office/drawing/2014/chart" uri="{C3380CC4-5D6E-409C-BE32-E72D297353CC}">
                  <c16:uniqueId val="{00000017-C7CC-450E-8847-3970D963A8D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{4F0479D9-00EC-4307-9302-E36E6C2AA9E2}</c15:txfldGUID>
                      <c15:f>Diagramm!$K$47</c15:f>
                      <c15:dlblFieldTableCache>
                        <c:ptCount val="1"/>
                      </c15:dlblFieldTableCache>
                    </c15:dlblFTEntry>
                  </c15:dlblFieldTable>
                  <c15:showDataLabelsRange val="0"/>
                </c:ext>
                <c:ext xmlns:c16="http://schemas.microsoft.com/office/drawing/2014/chart" uri="{C3380CC4-5D6E-409C-BE32-E72D297353CC}">
                  <c16:uniqueId val="{00000018-C7CC-450E-8847-3970D963A8D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{5A0F4697-F922-414D-AA52-97418CDB0BEE}</c15:txfldGUID>
                      <c15:f>Diagramm!$K$48</c15:f>
                      <c15:dlblFieldTableCache>
                        <c:ptCount val="1"/>
                      </c15:dlblFieldTableCache>
                    </c15:dlblFTEntry>
                  </c15:dlblFieldTable>
                  <c15:showDataLabelsRange val="0"/>
                </c:ext>
                <c:ext xmlns:c16="http://schemas.microsoft.com/office/drawing/2014/chart" uri="{C3380CC4-5D6E-409C-BE32-E72D297353CC}">
                  <c16:uniqueId val="{00000019-C7CC-450E-8847-3970D963A8D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{DF848862-0FE7-4656-88D1-E676545B1CF9}</c15:txfldGUID>
                      <c15:f>Diagramm!$K$49</c15:f>
                      <c15:dlblFieldTableCache>
                        <c:ptCount val="1"/>
                      </c15:dlblFieldTableCache>
                    </c15:dlblFTEntry>
                  </c15:dlblFieldTable>
                  <c15:showDataLabelsRange val="0"/>
                </c:ext>
                <c:ext xmlns:c16="http://schemas.microsoft.com/office/drawing/2014/chart" uri="{C3380CC4-5D6E-409C-BE32-E72D297353CC}">
                  <c16:uniqueId val="{0000001A-C7CC-450E-8847-3970D963A8D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{2E343D0B-1C21-4C26-8376-8467E01A296E}</c15:txfldGUID>
                      <c15:f>Diagramm!$K$50</c15:f>
                      <c15:dlblFieldTableCache>
                        <c:ptCount val="1"/>
                      </c15:dlblFieldTableCache>
                    </c15:dlblFTEntry>
                  </c15:dlblFieldTable>
                  <c15:showDataLabelsRange val="0"/>
                </c:ext>
                <c:ext xmlns:c16="http://schemas.microsoft.com/office/drawing/2014/chart" uri="{C3380CC4-5D6E-409C-BE32-E72D297353CC}">
                  <c16:uniqueId val="{0000001B-C7CC-450E-8847-3970D963A8D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{BF6481E1-DBE0-4186-95D0-A3D2BDF3AE01}</c15:txfldGUID>
                      <c15:f>Diagramm!$K$51</c15:f>
                      <c15:dlblFieldTableCache>
                        <c:ptCount val="1"/>
                      </c15:dlblFieldTableCache>
                    </c15:dlblFTEntry>
                  </c15:dlblFieldTable>
                  <c15:showDataLabelsRange val="0"/>
                </c:ext>
                <c:ext xmlns:c16="http://schemas.microsoft.com/office/drawing/2014/chart" uri="{C3380CC4-5D6E-409C-BE32-E72D297353CC}">
                  <c16:uniqueId val="{0000001C-C7CC-450E-8847-3970D963A8D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{DC339349-80DD-4B93-8BD8-EB38D78E103B}</c15:txfldGUID>
                      <c15:f>Diagramm!$K$52</c15:f>
                      <c15:dlblFieldTableCache>
                        <c:ptCount val="1"/>
                      </c15:dlblFieldTableCache>
                    </c15:dlblFTEntry>
                  </c15:dlblFieldTable>
                  <c15:showDataLabelsRange val="0"/>
                </c:ext>
                <c:ext xmlns:c16="http://schemas.microsoft.com/office/drawing/2014/chart" uri="{C3380CC4-5D6E-409C-BE32-E72D297353CC}">
                  <c16:uniqueId val="{0000001D-C7CC-450E-8847-3970D963A8D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{43E765BD-9A50-492D-8AC2-5808113C7A37}</c15:txfldGUID>
                      <c15:f>Diagramm!$K$53</c15:f>
                      <c15:dlblFieldTableCache>
                        <c:ptCount val="1"/>
                      </c15:dlblFieldTableCache>
                    </c15:dlblFTEntry>
                  </c15:dlblFieldTable>
                  <c15:showDataLabelsRange val="0"/>
                </c:ext>
                <c:ext xmlns:c16="http://schemas.microsoft.com/office/drawing/2014/chart" uri="{C3380CC4-5D6E-409C-BE32-E72D297353CC}">
                  <c16:uniqueId val="{0000001E-C7CC-450E-8847-3970D963A8D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{B4039241-5E71-459C-8460-F8FAD6620B7F}</c15:txfldGUID>
                      <c15:f>Diagramm!$K$54</c15:f>
                      <c15:dlblFieldTableCache>
                        <c:ptCount val="1"/>
                      </c15:dlblFieldTableCache>
                    </c15:dlblFTEntry>
                  </c15:dlblFieldTable>
                  <c15:showDataLabelsRange val="0"/>
                </c:ext>
                <c:ext xmlns:c16="http://schemas.microsoft.com/office/drawing/2014/chart" uri="{C3380CC4-5D6E-409C-BE32-E72D297353CC}">
                  <c16:uniqueId val="{0000001F-C7CC-450E-8847-3970D963A8D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{0549F50B-AEF7-44B4-929B-E43608BFA6BF}</c15:txfldGUID>
                      <c15:f>Diagramm!$K$55</c15:f>
                      <c15:dlblFieldTableCache>
                        <c:ptCount val="1"/>
                      </c15:dlblFieldTableCache>
                    </c15:dlblFTEntry>
                  </c15:dlblFieldTable>
                  <c15:showDataLabelsRange val="0"/>
                </c:ext>
                <c:ext xmlns:c16="http://schemas.microsoft.com/office/drawing/2014/chart" uri="{C3380CC4-5D6E-409C-BE32-E72D297353CC}">
                  <c16:uniqueId val="{00000020-C7CC-450E-8847-3970D963A8D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{7DBF890A-289D-40A1-89E5-8BABACB2A94C}</c15:txfldGUID>
                      <c15:f>Diagramm!$K$56</c15:f>
                      <c15:dlblFieldTableCache>
                        <c:ptCount val="1"/>
                      </c15:dlblFieldTableCache>
                    </c15:dlblFTEntry>
                  </c15:dlblFieldTable>
                  <c15:showDataLabelsRange val="0"/>
                </c:ext>
                <c:ext xmlns:c16="http://schemas.microsoft.com/office/drawing/2014/chart" uri="{C3380CC4-5D6E-409C-BE32-E72D297353CC}">
                  <c16:uniqueId val="{00000021-C7CC-450E-8847-3970D963A8D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{EB6D49BE-5D01-407A-A18F-F33D6EDA266F}</c15:txfldGUID>
                      <c15:f>Diagramm!$K$57</c15:f>
                      <c15:dlblFieldTableCache>
                        <c:ptCount val="1"/>
                      </c15:dlblFieldTableCache>
                    </c15:dlblFTEntry>
                  </c15:dlblFieldTable>
                  <c15:showDataLabelsRange val="0"/>
                </c:ext>
                <c:ext xmlns:c16="http://schemas.microsoft.com/office/drawing/2014/chart" uri="{C3380CC4-5D6E-409C-BE32-E72D297353CC}">
                  <c16:uniqueId val="{00000022-C7CC-450E-8847-3970D963A8D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{FB921C66-B75A-493F-992C-39A883B12FA7}</c15:txfldGUID>
                      <c15:f>Diagramm!$K$58</c15:f>
                      <c15:dlblFieldTableCache>
                        <c:ptCount val="1"/>
                      </c15:dlblFieldTableCache>
                    </c15:dlblFTEntry>
                  </c15:dlblFieldTable>
                  <c15:showDataLabelsRange val="0"/>
                </c:ext>
                <c:ext xmlns:c16="http://schemas.microsoft.com/office/drawing/2014/chart" uri="{C3380CC4-5D6E-409C-BE32-E72D297353CC}">
                  <c16:uniqueId val="{00000023-C7CC-450E-8847-3970D963A8D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{91EA4292-A58A-4BFE-8B5F-44A2A133008F}</c15:txfldGUID>
                      <c15:f>Diagramm!$K$59</c15:f>
                      <c15:dlblFieldTableCache>
                        <c:ptCount val="1"/>
                      </c15:dlblFieldTableCache>
                    </c15:dlblFTEntry>
                  </c15:dlblFieldTable>
                  <c15:showDataLabelsRange val="0"/>
                </c:ext>
                <c:ext xmlns:c16="http://schemas.microsoft.com/office/drawing/2014/chart" uri="{C3380CC4-5D6E-409C-BE32-E72D297353CC}">
                  <c16:uniqueId val="{00000024-C7CC-450E-8847-3970D963A8D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{A9952A44-A2BB-47D2-85CE-BED46AEF018A}</c15:txfldGUID>
                      <c15:f>Diagramm!$K$60</c15:f>
                      <c15:dlblFieldTableCache>
                        <c:ptCount val="1"/>
                      </c15:dlblFieldTableCache>
                    </c15:dlblFTEntry>
                  </c15:dlblFieldTable>
                  <c15:showDataLabelsRange val="0"/>
                </c:ext>
                <c:ext xmlns:c16="http://schemas.microsoft.com/office/drawing/2014/chart" uri="{C3380CC4-5D6E-409C-BE32-E72D297353CC}">
                  <c16:uniqueId val="{00000025-C7CC-450E-8847-3970D963A8D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{A2D37B22-2387-4245-99B3-451DD701429D}</c15:txfldGUID>
                      <c15:f>Diagramm!$K$61</c15:f>
                      <c15:dlblFieldTableCache>
                        <c:ptCount val="1"/>
                      </c15:dlblFieldTableCache>
                    </c15:dlblFTEntry>
                  </c15:dlblFieldTable>
                  <c15:showDataLabelsRange val="0"/>
                </c:ext>
                <c:ext xmlns:c16="http://schemas.microsoft.com/office/drawing/2014/chart" uri="{C3380CC4-5D6E-409C-BE32-E72D297353CC}">
                  <c16:uniqueId val="{00000026-C7CC-450E-8847-3970D963A8D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{EB0A3CB5-50A3-4F84-A280-26A73FB558BB}</c15:txfldGUID>
                      <c15:f>Diagramm!$K$62</c15:f>
                      <c15:dlblFieldTableCache>
                        <c:ptCount val="1"/>
                      </c15:dlblFieldTableCache>
                    </c15:dlblFTEntry>
                  </c15:dlblFieldTable>
                  <c15:showDataLabelsRange val="0"/>
                </c:ext>
                <c:ext xmlns:c16="http://schemas.microsoft.com/office/drawing/2014/chart" uri="{C3380CC4-5D6E-409C-BE32-E72D297353CC}">
                  <c16:uniqueId val="{00000027-C7CC-450E-8847-3970D963A8D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{8B35015F-8403-4E1B-8EC7-805AA82441C8}</c15:txfldGUID>
                      <c15:f>Diagramm!$K$63</c15:f>
                      <c15:dlblFieldTableCache>
                        <c:ptCount val="1"/>
                      </c15:dlblFieldTableCache>
                    </c15:dlblFTEntry>
                  </c15:dlblFieldTable>
                  <c15:showDataLabelsRange val="0"/>
                </c:ext>
                <c:ext xmlns:c16="http://schemas.microsoft.com/office/drawing/2014/chart" uri="{C3380CC4-5D6E-409C-BE32-E72D297353CC}">
                  <c16:uniqueId val="{00000028-C7CC-450E-8847-3970D963A8D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{A8315A2B-9C47-42E3-A00E-17588606B355}</c15:txfldGUID>
                      <c15:f>Diagramm!$K$64</c15:f>
                      <c15:dlblFieldTableCache>
                        <c:ptCount val="1"/>
                      </c15:dlblFieldTableCache>
                    </c15:dlblFTEntry>
                  </c15:dlblFieldTable>
                  <c15:showDataLabelsRange val="0"/>
                </c:ext>
                <c:ext xmlns:c16="http://schemas.microsoft.com/office/drawing/2014/chart" uri="{C3380CC4-5D6E-409C-BE32-E72D297353CC}">
                  <c16:uniqueId val="{00000029-C7CC-450E-8847-3970D963A8D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{FCB88002-D210-4B65-AB11-7E528232EE99}</c15:txfldGUID>
                      <c15:f>Diagramm!$K$65</c15:f>
                      <c15:dlblFieldTableCache>
                        <c:ptCount val="1"/>
                      </c15:dlblFieldTableCache>
                    </c15:dlblFTEntry>
                  </c15:dlblFieldTable>
                  <c15:showDataLabelsRange val="0"/>
                </c:ext>
                <c:ext xmlns:c16="http://schemas.microsoft.com/office/drawing/2014/chart" uri="{C3380CC4-5D6E-409C-BE32-E72D297353CC}">
                  <c16:uniqueId val="{0000002A-C7CC-450E-8847-3970D963A8D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{3BCCE784-2F52-424B-A61A-3FA94D339631}</c15:txfldGUID>
                      <c15:f>Diagramm!$K$66</c15:f>
                      <c15:dlblFieldTableCache>
                        <c:ptCount val="1"/>
                      </c15:dlblFieldTableCache>
                    </c15:dlblFTEntry>
                  </c15:dlblFieldTable>
                  <c15:showDataLabelsRange val="0"/>
                </c:ext>
                <c:ext xmlns:c16="http://schemas.microsoft.com/office/drawing/2014/chart" uri="{C3380CC4-5D6E-409C-BE32-E72D297353CC}">
                  <c16:uniqueId val="{0000002B-C7CC-450E-8847-3970D963A8D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{CC227347-F43B-490E-BEDF-F0EEEDA1CEEC}</c15:txfldGUID>
                      <c15:f>Diagramm!$K$67</c15:f>
                      <c15:dlblFieldTableCache>
                        <c:ptCount val="1"/>
                      </c15:dlblFieldTableCache>
                    </c15:dlblFTEntry>
                  </c15:dlblFieldTable>
                  <c15:showDataLabelsRange val="0"/>
                </c:ext>
                <c:ext xmlns:c16="http://schemas.microsoft.com/office/drawing/2014/chart" uri="{C3380CC4-5D6E-409C-BE32-E72D297353CC}">
                  <c16:uniqueId val="{0000002C-C7CC-450E-8847-3970D963A8D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CC-450E-8847-3970D963A8D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{62DF1791-5BCE-45C0-9891-9D2913D68020}</c15:txfldGUID>
                      <c15:f>Diagramm!$J$46</c15:f>
                      <c15:dlblFieldTableCache>
                        <c:ptCount val="1"/>
                      </c15:dlblFieldTableCache>
                    </c15:dlblFTEntry>
                  </c15:dlblFieldTable>
                  <c15:showDataLabelsRange val="0"/>
                </c:ext>
                <c:ext xmlns:c16="http://schemas.microsoft.com/office/drawing/2014/chart" uri="{C3380CC4-5D6E-409C-BE32-E72D297353CC}">
                  <c16:uniqueId val="{0000002E-C7CC-450E-8847-3970D963A8D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{5E414CF9-B6FF-420E-AD09-38DD3B0E15B8}</c15:txfldGUID>
                      <c15:f>Diagramm!$J$47</c15:f>
                      <c15:dlblFieldTableCache>
                        <c:ptCount val="1"/>
                      </c15:dlblFieldTableCache>
                    </c15:dlblFTEntry>
                  </c15:dlblFieldTable>
                  <c15:showDataLabelsRange val="0"/>
                </c:ext>
                <c:ext xmlns:c16="http://schemas.microsoft.com/office/drawing/2014/chart" uri="{C3380CC4-5D6E-409C-BE32-E72D297353CC}">
                  <c16:uniqueId val="{0000002F-C7CC-450E-8847-3970D963A8D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{E043067C-7ACF-4811-85AD-C3A818A2E289}</c15:txfldGUID>
                      <c15:f>Diagramm!$J$48</c15:f>
                      <c15:dlblFieldTableCache>
                        <c:ptCount val="1"/>
                      </c15:dlblFieldTableCache>
                    </c15:dlblFTEntry>
                  </c15:dlblFieldTable>
                  <c15:showDataLabelsRange val="0"/>
                </c:ext>
                <c:ext xmlns:c16="http://schemas.microsoft.com/office/drawing/2014/chart" uri="{C3380CC4-5D6E-409C-BE32-E72D297353CC}">
                  <c16:uniqueId val="{00000030-C7CC-450E-8847-3970D963A8D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{536C614F-096D-4F2F-8F3C-D36D489FE745}</c15:txfldGUID>
                      <c15:f>Diagramm!$J$49</c15:f>
                      <c15:dlblFieldTableCache>
                        <c:ptCount val="1"/>
                      </c15:dlblFieldTableCache>
                    </c15:dlblFTEntry>
                  </c15:dlblFieldTable>
                  <c15:showDataLabelsRange val="0"/>
                </c:ext>
                <c:ext xmlns:c16="http://schemas.microsoft.com/office/drawing/2014/chart" uri="{C3380CC4-5D6E-409C-BE32-E72D297353CC}">
                  <c16:uniqueId val="{00000031-C7CC-450E-8847-3970D963A8D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{6B482AB4-E13E-4C12-BFC9-9C35A1BE4B09}</c15:txfldGUID>
                      <c15:f>Diagramm!$J$50</c15:f>
                      <c15:dlblFieldTableCache>
                        <c:ptCount val="1"/>
                      </c15:dlblFieldTableCache>
                    </c15:dlblFTEntry>
                  </c15:dlblFieldTable>
                  <c15:showDataLabelsRange val="0"/>
                </c:ext>
                <c:ext xmlns:c16="http://schemas.microsoft.com/office/drawing/2014/chart" uri="{C3380CC4-5D6E-409C-BE32-E72D297353CC}">
                  <c16:uniqueId val="{00000032-C7CC-450E-8847-3970D963A8D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{03D2BE51-B0E4-45B4-ADC6-1CE11C65D7C2}</c15:txfldGUID>
                      <c15:f>Diagramm!$J$51</c15:f>
                      <c15:dlblFieldTableCache>
                        <c:ptCount val="1"/>
                      </c15:dlblFieldTableCache>
                    </c15:dlblFTEntry>
                  </c15:dlblFieldTable>
                  <c15:showDataLabelsRange val="0"/>
                </c:ext>
                <c:ext xmlns:c16="http://schemas.microsoft.com/office/drawing/2014/chart" uri="{C3380CC4-5D6E-409C-BE32-E72D297353CC}">
                  <c16:uniqueId val="{00000033-C7CC-450E-8847-3970D963A8D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{727F6D7A-6337-4FF0-96CA-C76C38F547E2}</c15:txfldGUID>
                      <c15:f>Diagramm!$J$52</c15:f>
                      <c15:dlblFieldTableCache>
                        <c:ptCount val="1"/>
                      </c15:dlblFieldTableCache>
                    </c15:dlblFTEntry>
                  </c15:dlblFieldTable>
                  <c15:showDataLabelsRange val="0"/>
                </c:ext>
                <c:ext xmlns:c16="http://schemas.microsoft.com/office/drawing/2014/chart" uri="{C3380CC4-5D6E-409C-BE32-E72D297353CC}">
                  <c16:uniqueId val="{00000034-C7CC-450E-8847-3970D963A8D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{C8FE3C72-E1BB-414B-8F5E-45B1859E2CCE}</c15:txfldGUID>
                      <c15:f>Diagramm!$J$53</c15:f>
                      <c15:dlblFieldTableCache>
                        <c:ptCount val="1"/>
                      </c15:dlblFieldTableCache>
                    </c15:dlblFTEntry>
                  </c15:dlblFieldTable>
                  <c15:showDataLabelsRange val="0"/>
                </c:ext>
                <c:ext xmlns:c16="http://schemas.microsoft.com/office/drawing/2014/chart" uri="{C3380CC4-5D6E-409C-BE32-E72D297353CC}">
                  <c16:uniqueId val="{00000035-C7CC-450E-8847-3970D963A8D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{E7111451-569E-4850-90C8-E144CC6F13F8}</c15:txfldGUID>
                      <c15:f>Diagramm!$J$54</c15:f>
                      <c15:dlblFieldTableCache>
                        <c:ptCount val="1"/>
                      </c15:dlblFieldTableCache>
                    </c15:dlblFTEntry>
                  </c15:dlblFieldTable>
                  <c15:showDataLabelsRange val="0"/>
                </c:ext>
                <c:ext xmlns:c16="http://schemas.microsoft.com/office/drawing/2014/chart" uri="{C3380CC4-5D6E-409C-BE32-E72D297353CC}">
                  <c16:uniqueId val="{00000036-C7CC-450E-8847-3970D963A8D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{BE52F1DD-804A-4C1E-B856-52FA4ABBB48E}</c15:txfldGUID>
                      <c15:f>Diagramm!$J$55</c15:f>
                      <c15:dlblFieldTableCache>
                        <c:ptCount val="1"/>
                      </c15:dlblFieldTableCache>
                    </c15:dlblFTEntry>
                  </c15:dlblFieldTable>
                  <c15:showDataLabelsRange val="0"/>
                </c:ext>
                <c:ext xmlns:c16="http://schemas.microsoft.com/office/drawing/2014/chart" uri="{C3380CC4-5D6E-409C-BE32-E72D297353CC}">
                  <c16:uniqueId val="{00000037-C7CC-450E-8847-3970D963A8D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{0D360EF1-4617-48D8-BF7C-B893562EDC05}</c15:txfldGUID>
                      <c15:f>Diagramm!$J$56</c15:f>
                      <c15:dlblFieldTableCache>
                        <c:ptCount val="1"/>
                      </c15:dlblFieldTableCache>
                    </c15:dlblFTEntry>
                  </c15:dlblFieldTable>
                  <c15:showDataLabelsRange val="0"/>
                </c:ext>
                <c:ext xmlns:c16="http://schemas.microsoft.com/office/drawing/2014/chart" uri="{C3380CC4-5D6E-409C-BE32-E72D297353CC}">
                  <c16:uniqueId val="{00000038-C7CC-450E-8847-3970D963A8D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{7B5FED0A-D168-48D6-9E71-9E1FE08BBDBA}</c15:txfldGUID>
                      <c15:f>Diagramm!$J$57</c15:f>
                      <c15:dlblFieldTableCache>
                        <c:ptCount val="1"/>
                      </c15:dlblFieldTableCache>
                    </c15:dlblFTEntry>
                  </c15:dlblFieldTable>
                  <c15:showDataLabelsRange val="0"/>
                </c:ext>
                <c:ext xmlns:c16="http://schemas.microsoft.com/office/drawing/2014/chart" uri="{C3380CC4-5D6E-409C-BE32-E72D297353CC}">
                  <c16:uniqueId val="{00000039-C7CC-450E-8847-3970D963A8D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{60DC8394-E720-459B-AD4E-55F6AC0605D8}</c15:txfldGUID>
                      <c15:f>Diagramm!$J$58</c15:f>
                      <c15:dlblFieldTableCache>
                        <c:ptCount val="1"/>
                      </c15:dlblFieldTableCache>
                    </c15:dlblFTEntry>
                  </c15:dlblFieldTable>
                  <c15:showDataLabelsRange val="0"/>
                </c:ext>
                <c:ext xmlns:c16="http://schemas.microsoft.com/office/drawing/2014/chart" uri="{C3380CC4-5D6E-409C-BE32-E72D297353CC}">
                  <c16:uniqueId val="{0000003A-C7CC-450E-8847-3970D963A8D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{EDDFD471-AC11-4AE8-85AA-72AD080A3A3F}</c15:txfldGUID>
                      <c15:f>Diagramm!$J$59</c15:f>
                      <c15:dlblFieldTableCache>
                        <c:ptCount val="1"/>
                      </c15:dlblFieldTableCache>
                    </c15:dlblFTEntry>
                  </c15:dlblFieldTable>
                  <c15:showDataLabelsRange val="0"/>
                </c:ext>
                <c:ext xmlns:c16="http://schemas.microsoft.com/office/drawing/2014/chart" uri="{C3380CC4-5D6E-409C-BE32-E72D297353CC}">
                  <c16:uniqueId val="{0000003B-C7CC-450E-8847-3970D963A8D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{329FA1DB-78F0-44D7-852B-816C49E5BDCE}</c15:txfldGUID>
                      <c15:f>Diagramm!$J$60</c15:f>
                      <c15:dlblFieldTableCache>
                        <c:ptCount val="1"/>
                      </c15:dlblFieldTableCache>
                    </c15:dlblFTEntry>
                  </c15:dlblFieldTable>
                  <c15:showDataLabelsRange val="0"/>
                </c:ext>
                <c:ext xmlns:c16="http://schemas.microsoft.com/office/drawing/2014/chart" uri="{C3380CC4-5D6E-409C-BE32-E72D297353CC}">
                  <c16:uniqueId val="{0000003C-C7CC-450E-8847-3970D963A8D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{B956C3DB-16F1-4CB5-A403-B3062CD890B5}</c15:txfldGUID>
                      <c15:f>Diagramm!$J$61</c15:f>
                      <c15:dlblFieldTableCache>
                        <c:ptCount val="1"/>
                      </c15:dlblFieldTableCache>
                    </c15:dlblFTEntry>
                  </c15:dlblFieldTable>
                  <c15:showDataLabelsRange val="0"/>
                </c:ext>
                <c:ext xmlns:c16="http://schemas.microsoft.com/office/drawing/2014/chart" uri="{C3380CC4-5D6E-409C-BE32-E72D297353CC}">
                  <c16:uniqueId val="{0000003D-C7CC-450E-8847-3970D963A8D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{55F076A1-BF62-46AD-81F5-12935D02C6FA}</c15:txfldGUID>
                      <c15:f>Diagramm!$J$62</c15:f>
                      <c15:dlblFieldTableCache>
                        <c:ptCount val="1"/>
                      </c15:dlblFieldTableCache>
                    </c15:dlblFTEntry>
                  </c15:dlblFieldTable>
                  <c15:showDataLabelsRange val="0"/>
                </c:ext>
                <c:ext xmlns:c16="http://schemas.microsoft.com/office/drawing/2014/chart" uri="{C3380CC4-5D6E-409C-BE32-E72D297353CC}">
                  <c16:uniqueId val="{0000003E-C7CC-450E-8847-3970D963A8D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{89AE6AF3-FF0E-4FCA-9C15-5A15465BF9D4}</c15:txfldGUID>
                      <c15:f>Diagramm!$J$63</c15:f>
                      <c15:dlblFieldTableCache>
                        <c:ptCount val="1"/>
                      </c15:dlblFieldTableCache>
                    </c15:dlblFTEntry>
                  </c15:dlblFieldTable>
                  <c15:showDataLabelsRange val="0"/>
                </c:ext>
                <c:ext xmlns:c16="http://schemas.microsoft.com/office/drawing/2014/chart" uri="{C3380CC4-5D6E-409C-BE32-E72D297353CC}">
                  <c16:uniqueId val="{0000003F-C7CC-450E-8847-3970D963A8D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{D1F5F48E-C4BF-4B9F-BB8E-619BBD6A8C15}</c15:txfldGUID>
                      <c15:f>Diagramm!$J$64</c15:f>
                      <c15:dlblFieldTableCache>
                        <c:ptCount val="1"/>
                      </c15:dlblFieldTableCache>
                    </c15:dlblFTEntry>
                  </c15:dlblFieldTable>
                  <c15:showDataLabelsRange val="0"/>
                </c:ext>
                <c:ext xmlns:c16="http://schemas.microsoft.com/office/drawing/2014/chart" uri="{C3380CC4-5D6E-409C-BE32-E72D297353CC}">
                  <c16:uniqueId val="{00000040-C7CC-450E-8847-3970D963A8D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{49E814F2-5776-4441-91D7-07F0276FD64F}</c15:txfldGUID>
                      <c15:f>Diagramm!$J$65</c15:f>
                      <c15:dlblFieldTableCache>
                        <c:ptCount val="1"/>
                      </c15:dlblFieldTableCache>
                    </c15:dlblFTEntry>
                  </c15:dlblFieldTable>
                  <c15:showDataLabelsRange val="0"/>
                </c:ext>
                <c:ext xmlns:c16="http://schemas.microsoft.com/office/drawing/2014/chart" uri="{C3380CC4-5D6E-409C-BE32-E72D297353CC}">
                  <c16:uniqueId val="{00000041-C7CC-450E-8847-3970D963A8D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{E02EEA59-CEAF-42E5-8ECF-B7C118DC7FE9}</c15:txfldGUID>
                      <c15:f>Diagramm!$J$66</c15:f>
                      <c15:dlblFieldTableCache>
                        <c:ptCount val="1"/>
                      </c15:dlblFieldTableCache>
                    </c15:dlblFTEntry>
                  </c15:dlblFieldTable>
                  <c15:showDataLabelsRange val="0"/>
                </c:ext>
                <c:ext xmlns:c16="http://schemas.microsoft.com/office/drawing/2014/chart" uri="{C3380CC4-5D6E-409C-BE32-E72D297353CC}">
                  <c16:uniqueId val="{00000042-C7CC-450E-8847-3970D963A8D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{E93CAE81-60B4-4BA8-A9DA-E1AD3A866EED}</c15:txfldGUID>
                      <c15:f>Diagramm!$J$67</c15:f>
                      <c15:dlblFieldTableCache>
                        <c:ptCount val="1"/>
                      </c15:dlblFieldTableCache>
                    </c15:dlblFTEntry>
                  </c15:dlblFieldTable>
                  <c15:showDataLabelsRange val="0"/>
                </c:ext>
                <c:ext xmlns:c16="http://schemas.microsoft.com/office/drawing/2014/chart" uri="{C3380CC4-5D6E-409C-BE32-E72D297353CC}">
                  <c16:uniqueId val="{00000043-C7CC-450E-8847-3970D963A8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CC-450E-8847-3970D963A8D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1D-44ED-9E5F-2A7476FA6E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1D-44ED-9E5F-2A7476FA6E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1D-44ED-9E5F-2A7476FA6E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1D-44ED-9E5F-2A7476FA6E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1D-44ED-9E5F-2A7476FA6E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1D-44ED-9E5F-2A7476FA6E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1D-44ED-9E5F-2A7476FA6E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1D-44ED-9E5F-2A7476FA6E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1D-44ED-9E5F-2A7476FA6E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1D-44ED-9E5F-2A7476FA6E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31D-44ED-9E5F-2A7476FA6E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31D-44ED-9E5F-2A7476FA6E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31D-44ED-9E5F-2A7476FA6E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31D-44ED-9E5F-2A7476FA6E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31D-44ED-9E5F-2A7476FA6E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31D-44ED-9E5F-2A7476FA6E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31D-44ED-9E5F-2A7476FA6E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31D-44ED-9E5F-2A7476FA6E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31D-44ED-9E5F-2A7476FA6E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31D-44ED-9E5F-2A7476FA6E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31D-44ED-9E5F-2A7476FA6E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31D-44ED-9E5F-2A7476FA6E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31D-44ED-9E5F-2A7476FA6E3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31D-44ED-9E5F-2A7476FA6E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31D-44ED-9E5F-2A7476FA6E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31D-44ED-9E5F-2A7476FA6E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31D-44ED-9E5F-2A7476FA6E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31D-44ED-9E5F-2A7476FA6E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31D-44ED-9E5F-2A7476FA6E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31D-44ED-9E5F-2A7476FA6E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31D-44ED-9E5F-2A7476FA6E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31D-44ED-9E5F-2A7476FA6E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31D-44ED-9E5F-2A7476FA6E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31D-44ED-9E5F-2A7476FA6E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31D-44ED-9E5F-2A7476FA6E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31D-44ED-9E5F-2A7476FA6E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31D-44ED-9E5F-2A7476FA6E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31D-44ED-9E5F-2A7476FA6E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31D-44ED-9E5F-2A7476FA6E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31D-44ED-9E5F-2A7476FA6E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31D-44ED-9E5F-2A7476FA6E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31D-44ED-9E5F-2A7476FA6E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31D-44ED-9E5F-2A7476FA6E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31D-44ED-9E5F-2A7476FA6E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31D-44ED-9E5F-2A7476FA6E3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31D-44ED-9E5F-2A7476FA6E3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31D-44ED-9E5F-2A7476FA6E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31D-44ED-9E5F-2A7476FA6E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31D-44ED-9E5F-2A7476FA6E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31D-44ED-9E5F-2A7476FA6E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31D-44ED-9E5F-2A7476FA6E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31D-44ED-9E5F-2A7476FA6E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31D-44ED-9E5F-2A7476FA6E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31D-44ED-9E5F-2A7476FA6E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31D-44ED-9E5F-2A7476FA6E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31D-44ED-9E5F-2A7476FA6E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31D-44ED-9E5F-2A7476FA6E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31D-44ED-9E5F-2A7476FA6E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31D-44ED-9E5F-2A7476FA6E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31D-44ED-9E5F-2A7476FA6E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31D-44ED-9E5F-2A7476FA6E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31D-44ED-9E5F-2A7476FA6E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31D-44ED-9E5F-2A7476FA6E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31D-44ED-9E5F-2A7476FA6E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31D-44ED-9E5F-2A7476FA6E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31D-44ED-9E5F-2A7476FA6E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31D-44ED-9E5F-2A7476FA6E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31D-44ED-9E5F-2A7476FA6E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31D-44ED-9E5F-2A7476FA6E3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100.92177929510994</c:v>
                </c:pt>
                <c:pt idx="2">
                  <c:v>103.68310071292299</c:v>
                </c:pt>
                <c:pt idx="3">
                  <c:v>103.0324329751983</c:v>
                </c:pt>
                <c:pt idx="4">
                  <c:v>103.36379154533589</c:v>
                </c:pt>
                <c:pt idx="5">
                  <c:v>104.05462395822873</c:v>
                </c:pt>
                <c:pt idx="6">
                  <c:v>105.85600963952204</c:v>
                </c:pt>
                <c:pt idx="7">
                  <c:v>105.11898785018576</c:v>
                </c:pt>
                <c:pt idx="8">
                  <c:v>105.06677377246712</c:v>
                </c:pt>
                <c:pt idx="9">
                  <c:v>105.58891454965358</c:v>
                </c:pt>
                <c:pt idx="10">
                  <c:v>107.59915654182146</c:v>
                </c:pt>
                <c:pt idx="11">
                  <c:v>107.18947685510594</c:v>
                </c:pt>
                <c:pt idx="12">
                  <c:v>107.5007530876594</c:v>
                </c:pt>
                <c:pt idx="13">
                  <c:v>107.95662215081836</c:v>
                </c:pt>
                <c:pt idx="14">
                  <c:v>110.1897780901697</c:v>
                </c:pt>
                <c:pt idx="15">
                  <c:v>109.80419720855508</c:v>
                </c:pt>
                <c:pt idx="16">
                  <c:v>109.52706094989458</c:v>
                </c:pt>
                <c:pt idx="17">
                  <c:v>110.26006627171402</c:v>
                </c:pt>
                <c:pt idx="18">
                  <c:v>112.84466311878703</c:v>
                </c:pt>
                <c:pt idx="19">
                  <c:v>112.25825886133146</c:v>
                </c:pt>
                <c:pt idx="20">
                  <c:v>112.22813535495533</c:v>
                </c:pt>
                <c:pt idx="21">
                  <c:v>112.63580680791243</c:v>
                </c:pt>
                <c:pt idx="22">
                  <c:v>114.83683100712922</c:v>
                </c:pt>
                <c:pt idx="23">
                  <c:v>114.0696857114168</c:v>
                </c:pt>
                <c:pt idx="24">
                  <c:v>113.70418716738628</c:v>
                </c:pt>
              </c:numCache>
            </c:numRef>
          </c:val>
          <c:smooth val="0"/>
          <c:extLst>
            <c:ext xmlns:c16="http://schemas.microsoft.com/office/drawing/2014/chart" uri="{C3380CC4-5D6E-409C-BE32-E72D297353CC}">
              <c16:uniqueId val="{00000000-B75A-4D36-9035-2E7AFF8A192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102.05178309721543</c:v>
                </c:pt>
                <c:pt idx="2">
                  <c:v>107.5476306790425</c:v>
                </c:pt>
                <c:pt idx="3">
                  <c:v>106.35075720566682</c:v>
                </c:pt>
                <c:pt idx="4">
                  <c:v>102.71128480703469</c:v>
                </c:pt>
                <c:pt idx="5">
                  <c:v>105.59355153883732</c:v>
                </c:pt>
                <c:pt idx="6">
                  <c:v>108.98876404494382</c:v>
                </c:pt>
                <c:pt idx="7">
                  <c:v>109.11089399120664</c:v>
                </c:pt>
                <c:pt idx="8">
                  <c:v>107.42550073277968</c:v>
                </c:pt>
                <c:pt idx="9">
                  <c:v>109.57498778700538</c:v>
                </c:pt>
                <c:pt idx="10">
                  <c:v>111.30923302393747</c:v>
                </c:pt>
                <c:pt idx="11">
                  <c:v>110.08793356130924</c:v>
                </c:pt>
                <c:pt idx="12">
                  <c:v>110.25891548607719</c:v>
                </c:pt>
                <c:pt idx="13">
                  <c:v>113.65412799218369</c:v>
                </c:pt>
                <c:pt idx="14">
                  <c:v>118.44162188568636</c:v>
                </c:pt>
                <c:pt idx="15">
                  <c:v>117.17147044455301</c:v>
                </c:pt>
                <c:pt idx="16">
                  <c:v>114.9487054225696</c:v>
                </c:pt>
                <c:pt idx="17">
                  <c:v>120.83536883243771</c:v>
                </c:pt>
                <c:pt idx="18">
                  <c:v>123.10698583292623</c:v>
                </c:pt>
                <c:pt idx="19">
                  <c:v>122.32535417684416</c:v>
                </c:pt>
                <c:pt idx="20">
                  <c:v>122.64289203712751</c:v>
                </c:pt>
                <c:pt idx="21">
                  <c:v>125.79384465070835</c:v>
                </c:pt>
                <c:pt idx="22">
                  <c:v>130.09281875915974</c:v>
                </c:pt>
                <c:pt idx="23">
                  <c:v>129.53102100635076</c:v>
                </c:pt>
                <c:pt idx="24">
                  <c:v>123.2779677576942</c:v>
                </c:pt>
              </c:numCache>
            </c:numRef>
          </c:val>
          <c:smooth val="0"/>
          <c:extLst>
            <c:ext xmlns:c16="http://schemas.microsoft.com/office/drawing/2014/chart" uri="{C3380CC4-5D6E-409C-BE32-E72D297353CC}">
              <c16:uniqueId val="{00000001-B75A-4D36-9035-2E7AFF8A192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103.71195968210894</c:v>
                </c:pt>
                <c:pt idx="2">
                  <c:v>103.32428765264585</c:v>
                </c:pt>
                <c:pt idx="3">
                  <c:v>102.97538282612911</c:v>
                </c:pt>
                <c:pt idx="4">
                  <c:v>98.410544679201394</c:v>
                </c:pt>
                <c:pt idx="5">
                  <c:v>99.496026361698014</c:v>
                </c:pt>
                <c:pt idx="6">
                  <c:v>98.129482457840666</c:v>
                </c:pt>
                <c:pt idx="7">
                  <c:v>97.770885830587332</c:v>
                </c:pt>
                <c:pt idx="8">
                  <c:v>96.743554952510181</c:v>
                </c:pt>
                <c:pt idx="9">
                  <c:v>98.148866059313818</c:v>
                </c:pt>
                <c:pt idx="10">
                  <c:v>95.793758480325636</c:v>
                </c:pt>
                <c:pt idx="11">
                  <c:v>96.239581314208181</c:v>
                </c:pt>
                <c:pt idx="12">
                  <c:v>95.386702849389422</c:v>
                </c:pt>
                <c:pt idx="13">
                  <c:v>96.762938553983332</c:v>
                </c:pt>
                <c:pt idx="14">
                  <c:v>96.103896103896105</c:v>
                </c:pt>
                <c:pt idx="15">
                  <c:v>95.047489823609226</c:v>
                </c:pt>
                <c:pt idx="16">
                  <c:v>94.40783097499515</c:v>
                </c:pt>
                <c:pt idx="17">
                  <c:v>95.173483233184726</c:v>
                </c:pt>
                <c:pt idx="18">
                  <c:v>93.700329521225044</c:v>
                </c:pt>
                <c:pt idx="19">
                  <c:v>93.574336111649544</c:v>
                </c:pt>
                <c:pt idx="20">
                  <c:v>92.488854429152937</c:v>
                </c:pt>
                <c:pt idx="21">
                  <c:v>94.543516185307226</c:v>
                </c:pt>
                <c:pt idx="22">
                  <c:v>92.256251211475089</c:v>
                </c:pt>
                <c:pt idx="23">
                  <c:v>91.82981197906571</c:v>
                </c:pt>
                <c:pt idx="24">
                  <c:v>88.805970149253739</c:v>
                </c:pt>
              </c:numCache>
            </c:numRef>
          </c:val>
          <c:smooth val="0"/>
          <c:extLst>
            <c:ext xmlns:c16="http://schemas.microsoft.com/office/drawing/2014/chart" uri="{C3380CC4-5D6E-409C-BE32-E72D297353CC}">
              <c16:uniqueId val="{00000002-B75A-4D36-9035-2E7AFF8A192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75A-4D36-9035-2E7AFF8A1926}"/>
                </c:ext>
              </c:extLst>
            </c:dLbl>
            <c:dLbl>
              <c:idx val="1"/>
              <c:delete val="1"/>
              <c:extLst>
                <c:ext xmlns:c15="http://schemas.microsoft.com/office/drawing/2012/chart" uri="{CE6537A1-D6FC-4f65-9D91-7224C49458BB}"/>
                <c:ext xmlns:c16="http://schemas.microsoft.com/office/drawing/2014/chart" uri="{C3380CC4-5D6E-409C-BE32-E72D297353CC}">
                  <c16:uniqueId val="{00000004-B75A-4D36-9035-2E7AFF8A1926}"/>
                </c:ext>
              </c:extLst>
            </c:dLbl>
            <c:dLbl>
              <c:idx val="2"/>
              <c:delete val="1"/>
              <c:extLst>
                <c:ext xmlns:c15="http://schemas.microsoft.com/office/drawing/2012/chart" uri="{CE6537A1-D6FC-4f65-9D91-7224C49458BB}"/>
                <c:ext xmlns:c16="http://schemas.microsoft.com/office/drawing/2014/chart" uri="{C3380CC4-5D6E-409C-BE32-E72D297353CC}">
                  <c16:uniqueId val="{00000005-B75A-4D36-9035-2E7AFF8A1926}"/>
                </c:ext>
              </c:extLst>
            </c:dLbl>
            <c:dLbl>
              <c:idx val="3"/>
              <c:delete val="1"/>
              <c:extLst>
                <c:ext xmlns:c15="http://schemas.microsoft.com/office/drawing/2012/chart" uri="{CE6537A1-D6FC-4f65-9D91-7224C49458BB}"/>
                <c:ext xmlns:c16="http://schemas.microsoft.com/office/drawing/2014/chart" uri="{C3380CC4-5D6E-409C-BE32-E72D297353CC}">
                  <c16:uniqueId val="{00000006-B75A-4D36-9035-2E7AFF8A1926}"/>
                </c:ext>
              </c:extLst>
            </c:dLbl>
            <c:dLbl>
              <c:idx val="4"/>
              <c:delete val="1"/>
              <c:extLst>
                <c:ext xmlns:c15="http://schemas.microsoft.com/office/drawing/2012/chart" uri="{CE6537A1-D6FC-4f65-9D91-7224C49458BB}"/>
                <c:ext xmlns:c16="http://schemas.microsoft.com/office/drawing/2014/chart" uri="{C3380CC4-5D6E-409C-BE32-E72D297353CC}">
                  <c16:uniqueId val="{00000007-B75A-4D36-9035-2E7AFF8A1926}"/>
                </c:ext>
              </c:extLst>
            </c:dLbl>
            <c:dLbl>
              <c:idx val="5"/>
              <c:delete val="1"/>
              <c:extLst>
                <c:ext xmlns:c15="http://schemas.microsoft.com/office/drawing/2012/chart" uri="{CE6537A1-D6FC-4f65-9D91-7224C49458BB}"/>
                <c:ext xmlns:c16="http://schemas.microsoft.com/office/drawing/2014/chart" uri="{C3380CC4-5D6E-409C-BE32-E72D297353CC}">
                  <c16:uniqueId val="{00000008-B75A-4D36-9035-2E7AFF8A1926}"/>
                </c:ext>
              </c:extLst>
            </c:dLbl>
            <c:dLbl>
              <c:idx val="6"/>
              <c:delete val="1"/>
              <c:extLst>
                <c:ext xmlns:c15="http://schemas.microsoft.com/office/drawing/2012/chart" uri="{CE6537A1-D6FC-4f65-9D91-7224C49458BB}"/>
                <c:ext xmlns:c16="http://schemas.microsoft.com/office/drawing/2014/chart" uri="{C3380CC4-5D6E-409C-BE32-E72D297353CC}">
                  <c16:uniqueId val="{00000009-B75A-4D36-9035-2E7AFF8A1926}"/>
                </c:ext>
              </c:extLst>
            </c:dLbl>
            <c:dLbl>
              <c:idx val="7"/>
              <c:delete val="1"/>
              <c:extLst>
                <c:ext xmlns:c15="http://schemas.microsoft.com/office/drawing/2012/chart" uri="{CE6537A1-D6FC-4f65-9D91-7224C49458BB}"/>
                <c:ext xmlns:c16="http://schemas.microsoft.com/office/drawing/2014/chart" uri="{C3380CC4-5D6E-409C-BE32-E72D297353CC}">
                  <c16:uniqueId val="{0000000A-B75A-4D36-9035-2E7AFF8A1926}"/>
                </c:ext>
              </c:extLst>
            </c:dLbl>
            <c:dLbl>
              <c:idx val="8"/>
              <c:delete val="1"/>
              <c:extLst>
                <c:ext xmlns:c15="http://schemas.microsoft.com/office/drawing/2012/chart" uri="{CE6537A1-D6FC-4f65-9D91-7224C49458BB}"/>
                <c:ext xmlns:c16="http://schemas.microsoft.com/office/drawing/2014/chart" uri="{C3380CC4-5D6E-409C-BE32-E72D297353CC}">
                  <c16:uniqueId val="{0000000B-B75A-4D36-9035-2E7AFF8A1926}"/>
                </c:ext>
              </c:extLst>
            </c:dLbl>
            <c:dLbl>
              <c:idx val="9"/>
              <c:delete val="1"/>
              <c:extLst>
                <c:ext xmlns:c15="http://schemas.microsoft.com/office/drawing/2012/chart" uri="{CE6537A1-D6FC-4f65-9D91-7224C49458BB}"/>
                <c:ext xmlns:c16="http://schemas.microsoft.com/office/drawing/2014/chart" uri="{C3380CC4-5D6E-409C-BE32-E72D297353CC}">
                  <c16:uniqueId val="{0000000C-B75A-4D36-9035-2E7AFF8A1926}"/>
                </c:ext>
              </c:extLst>
            </c:dLbl>
            <c:dLbl>
              <c:idx val="10"/>
              <c:delete val="1"/>
              <c:extLst>
                <c:ext xmlns:c15="http://schemas.microsoft.com/office/drawing/2012/chart" uri="{CE6537A1-D6FC-4f65-9D91-7224C49458BB}"/>
                <c:ext xmlns:c16="http://schemas.microsoft.com/office/drawing/2014/chart" uri="{C3380CC4-5D6E-409C-BE32-E72D297353CC}">
                  <c16:uniqueId val="{0000000D-B75A-4D36-9035-2E7AFF8A1926}"/>
                </c:ext>
              </c:extLst>
            </c:dLbl>
            <c:dLbl>
              <c:idx val="11"/>
              <c:delete val="1"/>
              <c:extLst>
                <c:ext xmlns:c15="http://schemas.microsoft.com/office/drawing/2012/chart" uri="{CE6537A1-D6FC-4f65-9D91-7224C49458BB}"/>
                <c:ext xmlns:c16="http://schemas.microsoft.com/office/drawing/2014/chart" uri="{C3380CC4-5D6E-409C-BE32-E72D297353CC}">
                  <c16:uniqueId val="{0000000E-B75A-4D36-9035-2E7AFF8A1926}"/>
                </c:ext>
              </c:extLst>
            </c:dLbl>
            <c:dLbl>
              <c:idx val="12"/>
              <c:delete val="1"/>
              <c:extLst>
                <c:ext xmlns:c15="http://schemas.microsoft.com/office/drawing/2012/chart" uri="{CE6537A1-D6FC-4f65-9D91-7224C49458BB}"/>
                <c:ext xmlns:c16="http://schemas.microsoft.com/office/drawing/2014/chart" uri="{C3380CC4-5D6E-409C-BE32-E72D297353CC}">
                  <c16:uniqueId val="{0000000F-B75A-4D36-9035-2E7AFF8A192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75A-4D36-9035-2E7AFF8A1926}"/>
                </c:ext>
              </c:extLst>
            </c:dLbl>
            <c:dLbl>
              <c:idx val="14"/>
              <c:delete val="1"/>
              <c:extLst>
                <c:ext xmlns:c15="http://schemas.microsoft.com/office/drawing/2012/chart" uri="{CE6537A1-D6FC-4f65-9D91-7224C49458BB}"/>
                <c:ext xmlns:c16="http://schemas.microsoft.com/office/drawing/2014/chart" uri="{C3380CC4-5D6E-409C-BE32-E72D297353CC}">
                  <c16:uniqueId val="{00000011-B75A-4D36-9035-2E7AFF8A1926}"/>
                </c:ext>
              </c:extLst>
            </c:dLbl>
            <c:dLbl>
              <c:idx val="15"/>
              <c:delete val="1"/>
              <c:extLst>
                <c:ext xmlns:c15="http://schemas.microsoft.com/office/drawing/2012/chart" uri="{CE6537A1-D6FC-4f65-9D91-7224C49458BB}"/>
                <c:ext xmlns:c16="http://schemas.microsoft.com/office/drawing/2014/chart" uri="{C3380CC4-5D6E-409C-BE32-E72D297353CC}">
                  <c16:uniqueId val="{00000012-B75A-4D36-9035-2E7AFF8A1926}"/>
                </c:ext>
              </c:extLst>
            </c:dLbl>
            <c:dLbl>
              <c:idx val="16"/>
              <c:delete val="1"/>
              <c:extLst>
                <c:ext xmlns:c15="http://schemas.microsoft.com/office/drawing/2012/chart" uri="{CE6537A1-D6FC-4f65-9D91-7224C49458BB}"/>
                <c:ext xmlns:c16="http://schemas.microsoft.com/office/drawing/2014/chart" uri="{C3380CC4-5D6E-409C-BE32-E72D297353CC}">
                  <c16:uniqueId val="{00000013-B75A-4D36-9035-2E7AFF8A1926}"/>
                </c:ext>
              </c:extLst>
            </c:dLbl>
            <c:dLbl>
              <c:idx val="17"/>
              <c:delete val="1"/>
              <c:extLst>
                <c:ext xmlns:c15="http://schemas.microsoft.com/office/drawing/2012/chart" uri="{CE6537A1-D6FC-4f65-9D91-7224C49458BB}"/>
                <c:ext xmlns:c16="http://schemas.microsoft.com/office/drawing/2014/chart" uri="{C3380CC4-5D6E-409C-BE32-E72D297353CC}">
                  <c16:uniqueId val="{00000014-B75A-4D36-9035-2E7AFF8A1926}"/>
                </c:ext>
              </c:extLst>
            </c:dLbl>
            <c:dLbl>
              <c:idx val="18"/>
              <c:delete val="1"/>
              <c:extLst>
                <c:ext xmlns:c15="http://schemas.microsoft.com/office/drawing/2012/chart" uri="{CE6537A1-D6FC-4f65-9D91-7224C49458BB}"/>
                <c:ext xmlns:c16="http://schemas.microsoft.com/office/drawing/2014/chart" uri="{C3380CC4-5D6E-409C-BE32-E72D297353CC}">
                  <c16:uniqueId val="{00000015-B75A-4D36-9035-2E7AFF8A1926}"/>
                </c:ext>
              </c:extLst>
            </c:dLbl>
            <c:dLbl>
              <c:idx val="19"/>
              <c:delete val="1"/>
              <c:extLst>
                <c:ext xmlns:c15="http://schemas.microsoft.com/office/drawing/2012/chart" uri="{CE6537A1-D6FC-4f65-9D91-7224C49458BB}"/>
                <c:ext xmlns:c16="http://schemas.microsoft.com/office/drawing/2014/chart" uri="{C3380CC4-5D6E-409C-BE32-E72D297353CC}">
                  <c16:uniqueId val="{00000016-B75A-4D36-9035-2E7AFF8A1926}"/>
                </c:ext>
              </c:extLst>
            </c:dLbl>
            <c:dLbl>
              <c:idx val="20"/>
              <c:delete val="1"/>
              <c:extLst>
                <c:ext xmlns:c15="http://schemas.microsoft.com/office/drawing/2012/chart" uri="{CE6537A1-D6FC-4f65-9D91-7224C49458BB}"/>
                <c:ext xmlns:c16="http://schemas.microsoft.com/office/drawing/2014/chart" uri="{C3380CC4-5D6E-409C-BE32-E72D297353CC}">
                  <c16:uniqueId val="{00000017-B75A-4D36-9035-2E7AFF8A1926}"/>
                </c:ext>
              </c:extLst>
            </c:dLbl>
            <c:dLbl>
              <c:idx val="21"/>
              <c:delete val="1"/>
              <c:extLst>
                <c:ext xmlns:c15="http://schemas.microsoft.com/office/drawing/2012/chart" uri="{CE6537A1-D6FC-4f65-9D91-7224C49458BB}"/>
                <c:ext xmlns:c16="http://schemas.microsoft.com/office/drawing/2014/chart" uri="{C3380CC4-5D6E-409C-BE32-E72D297353CC}">
                  <c16:uniqueId val="{00000018-B75A-4D36-9035-2E7AFF8A1926}"/>
                </c:ext>
              </c:extLst>
            </c:dLbl>
            <c:dLbl>
              <c:idx val="22"/>
              <c:delete val="1"/>
              <c:extLst>
                <c:ext xmlns:c15="http://schemas.microsoft.com/office/drawing/2012/chart" uri="{CE6537A1-D6FC-4f65-9D91-7224C49458BB}"/>
                <c:ext xmlns:c16="http://schemas.microsoft.com/office/drawing/2014/chart" uri="{C3380CC4-5D6E-409C-BE32-E72D297353CC}">
                  <c16:uniqueId val="{00000019-B75A-4D36-9035-2E7AFF8A1926}"/>
                </c:ext>
              </c:extLst>
            </c:dLbl>
            <c:dLbl>
              <c:idx val="23"/>
              <c:delete val="1"/>
              <c:extLst>
                <c:ext xmlns:c15="http://schemas.microsoft.com/office/drawing/2012/chart" uri="{CE6537A1-D6FC-4f65-9D91-7224C49458BB}"/>
                <c:ext xmlns:c16="http://schemas.microsoft.com/office/drawing/2014/chart" uri="{C3380CC4-5D6E-409C-BE32-E72D297353CC}">
                  <c16:uniqueId val="{0000001A-B75A-4D36-9035-2E7AFF8A1926}"/>
                </c:ext>
              </c:extLst>
            </c:dLbl>
            <c:dLbl>
              <c:idx val="24"/>
              <c:delete val="1"/>
              <c:extLst>
                <c:ext xmlns:c15="http://schemas.microsoft.com/office/drawing/2012/chart" uri="{CE6537A1-D6FC-4f65-9D91-7224C49458BB}"/>
                <c:ext xmlns:c16="http://schemas.microsoft.com/office/drawing/2014/chart" uri="{C3380CC4-5D6E-409C-BE32-E72D297353CC}">
                  <c16:uniqueId val="{0000001B-B75A-4D36-9035-2E7AFF8A192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75A-4D36-9035-2E7AFF8A192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Schwalm-Eder-Kreis (06634)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56619</v>
      </c>
      <c r="F11" s="238">
        <v>56801</v>
      </c>
      <c r="G11" s="238">
        <v>57183</v>
      </c>
      <c r="H11" s="238">
        <v>56087</v>
      </c>
      <c r="I11" s="265">
        <v>55884</v>
      </c>
      <c r="J11" s="263">
        <v>735</v>
      </c>
      <c r="K11" s="266">
        <v>1.3152243933863002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21.284374503258622</v>
      </c>
      <c r="E13" s="115">
        <v>12051</v>
      </c>
      <c r="F13" s="114">
        <v>12116</v>
      </c>
      <c r="G13" s="114">
        <v>12200</v>
      </c>
      <c r="H13" s="114">
        <v>12180</v>
      </c>
      <c r="I13" s="140">
        <v>12043</v>
      </c>
      <c r="J13" s="115">
        <v>8</v>
      </c>
      <c r="K13" s="116">
        <v>6.6428630739848879E-2</v>
      </c>
    </row>
    <row r="14" spans="1:255" ht="14.1" customHeight="1" x14ac:dyDescent="0.2">
      <c r="A14" s="306" t="s">
        <v>230</v>
      </c>
      <c r="B14" s="307"/>
      <c r="C14" s="308"/>
      <c r="D14" s="113">
        <v>59.990462565569864</v>
      </c>
      <c r="E14" s="115">
        <v>33966</v>
      </c>
      <c r="F14" s="114">
        <v>34176</v>
      </c>
      <c r="G14" s="114">
        <v>34458</v>
      </c>
      <c r="H14" s="114">
        <v>33525</v>
      </c>
      <c r="I14" s="140">
        <v>33442</v>
      </c>
      <c r="J14" s="115">
        <v>524</v>
      </c>
      <c r="K14" s="116">
        <v>1.5668919323006998</v>
      </c>
    </row>
    <row r="15" spans="1:255" ht="14.1" customHeight="1" x14ac:dyDescent="0.2">
      <c r="A15" s="306" t="s">
        <v>231</v>
      </c>
      <c r="B15" s="307"/>
      <c r="C15" s="308"/>
      <c r="D15" s="113">
        <v>9.9348275313940544</v>
      </c>
      <c r="E15" s="115">
        <v>5625</v>
      </c>
      <c r="F15" s="114">
        <v>5554</v>
      </c>
      <c r="G15" s="114">
        <v>5553</v>
      </c>
      <c r="H15" s="114">
        <v>5511</v>
      </c>
      <c r="I15" s="140">
        <v>5504</v>
      </c>
      <c r="J15" s="115">
        <v>121</v>
      </c>
      <c r="K15" s="116">
        <v>2.1984011627906979</v>
      </c>
    </row>
    <row r="16" spans="1:255" ht="14.1" customHeight="1" x14ac:dyDescent="0.2">
      <c r="A16" s="306" t="s">
        <v>232</v>
      </c>
      <c r="B16" s="307"/>
      <c r="C16" s="308"/>
      <c r="D16" s="113">
        <v>8.4688885356505761</v>
      </c>
      <c r="E16" s="115">
        <v>4795</v>
      </c>
      <c r="F16" s="114">
        <v>4772</v>
      </c>
      <c r="G16" s="114">
        <v>4792</v>
      </c>
      <c r="H16" s="114">
        <v>4703</v>
      </c>
      <c r="I16" s="140">
        <v>4729</v>
      </c>
      <c r="J16" s="115">
        <v>66</v>
      </c>
      <c r="K16" s="116">
        <v>1.3956438993444702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1.0332220632649818</v>
      </c>
      <c r="E18" s="115">
        <v>585</v>
      </c>
      <c r="F18" s="114">
        <v>594</v>
      </c>
      <c r="G18" s="114">
        <v>618</v>
      </c>
      <c r="H18" s="114">
        <v>611</v>
      </c>
      <c r="I18" s="140">
        <v>598</v>
      </c>
      <c r="J18" s="115">
        <v>-13</v>
      </c>
      <c r="K18" s="116">
        <v>-2.1739130434782608</v>
      </c>
    </row>
    <row r="19" spans="1:255" ht="14.1" customHeight="1" x14ac:dyDescent="0.2">
      <c r="A19" s="306" t="s">
        <v>235</v>
      </c>
      <c r="B19" s="307" t="s">
        <v>236</v>
      </c>
      <c r="C19" s="308"/>
      <c r="D19" s="113">
        <v>0.63759515357035623</v>
      </c>
      <c r="E19" s="115">
        <v>361</v>
      </c>
      <c r="F19" s="114">
        <v>368</v>
      </c>
      <c r="G19" s="114">
        <v>383</v>
      </c>
      <c r="H19" s="114">
        <v>382</v>
      </c>
      <c r="I19" s="140">
        <v>377</v>
      </c>
      <c r="J19" s="115">
        <v>-16</v>
      </c>
      <c r="K19" s="116">
        <v>-4.2440318302387272</v>
      </c>
    </row>
    <row r="20" spans="1:255" ht="14.1" customHeight="1" x14ac:dyDescent="0.2">
      <c r="A20" s="306">
        <v>12</v>
      </c>
      <c r="B20" s="307" t="s">
        <v>237</v>
      </c>
      <c r="C20" s="308"/>
      <c r="D20" s="113">
        <v>0.7117751991380985</v>
      </c>
      <c r="E20" s="115">
        <v>403</v>
      </c>
      <c r="F20" s="114">
        <v>393</v>
      </c>
      <c r="G20" s="114">
        <v>423</v>
      </c>
      <c r="H20" s="114">
        <v>422</v>
      </c>
      <c r="I20" s="140">
        <v>411</v>
      </c>
      <c r="J20" s="115">
        <v>-8</v>
      </c>
      <c r="K20" s="116">
        <v>-1.9464720194647203</v>
      </c>
    </row>
    <row r="21" spans="1:255" ht="14.1" customHeight="1" x14ac:dyDescent="0.2">
      <c r="A21" s="306">
        <v>21</v>
      </c>
      <c r="B21" s="307" t="s">
        <v>238</v>
      </c>
      <c r="C21" s="308"/>
      <c r="D21" s="113">
        <v>0.2366696691923206</v>
      </c>
      <c r="E21" s="115">
        <v>134</v>
      </c>
      <c r="F21" s="114">
        <v>128</v>
      </c>
      <c r="G21" s="114">
        <v>130</v>
      </c>
      <c r="H21" s="114">
        <v>134</v>
      </c>
      <c r="I21" s="140">
        <v>129</v>
      </c>
      <c r="J21" s="115">
        <v>5</v>
      </c>
      <c r="K21" s="116">
        <v>3.8759689922480618</v>
      </c>
    </row>
    <row r="22" spans="1:255" ht="14.1" customHeight="1" x14ac:dyDescent="0.2">
      <c r="A22" s="306">
        <v>22</v>
      </c>
      <c r="B22" s="307" t="s">
        <v>239</v>
      </c>
      <c r="C22" s="308"/>
      <c r="D22" s="113">
        <v>1.778554902064678</v>
      </c>
      <c r="E22" s="115">
        <v>1007</v>
      </c>
      <c r="F22" s="114">
        <v>1048</v>
      </c>
      <c r="G22" s="114">
        <v>1081</v>
      </c>
      <c r="H22" s="114">
        <v>1042</v>
      </c>
      <c r="I22" s="140">
        <v>1066</v>
      </c>
      <c r="J22" s="115">
        <v>-59</v>
      </c>
      <c r="K22" s="116">
        <v>-5.5347091932457788</v>
      </c>
    </row>
    <row r="23" spans="1:255" ht="14.1" customHeight="1" x14ac:dyDescent="0.2">
      <c r="A23" s="306">
        <v>23</v>
      </c>
      <c r="B23" s="307" t="s">
        <v>240</v>
      </c>
      <c r="C23" s="308"/>
      <c r="D23" s="113">
        <v>0.88662816369063391</v>
      </c>
      <c r="E23" s="115">
        <v>502</v>
      </c>
      <c r="F23" s="114">
        <v>506</v>
      </c>
      <c r="G23" s="114">
        <v>517</v>
      </c>
      <c r="H23" s="114">
        <v>513</v>
      </c>
      <c r="I23" s="140">
        <v>513</v>
      </c>
      <c r="J23" s="115">
        <v>-11</v>
      </c>
      <c r="K23" s="116">
        <v>-2.1442495126705654</v>
      </c>
    </row>
    <row r="24" spans="1:255" ht="14.1" customHeight="1" x14ac:dyDescent="0.2">
      <c r="A24" s="306">
        <v>24</v>
      </c>
      <c r="B24" s="307" t="s">
        <v>241</v>
      </c>
      <c r="C24" s="308"/>
      <c r="D24" s="113">
        <v>2.6422225754605346</v>
      </c>
      <c r="E24" s="115">
        <v>1496</v>
      </c>
      <c r="F24" s="114">
        <v>1507</v>
      </c>
      <c r="G24" s="114">
        <v>1524</v>
      </c>
      <c r="H24" s="114">
        <v>1491</v>
      </c>
      <c r="I24" s="140">
        <v>1492</v>
      </c>
      <c r="J24" s="115">
        <v>4</v>
      </c>
      <c r="K24" s="116">
        <v>0.26809651474530832</v>
      </c>
    </row>
    <row r="25" spans="1:255" ht="14.1" customHeight="1" x14ac:dyDescent="0.2">
      <c r="A25" s="306">
        <v>25</v>
      </c>
      <c r="B25" s="307" t="s">
        <v>242</v>
      </c>
      <c r="C25" s="308"/>
      <c r="D25" s="113">
        <v>5.1696426994471825</v>
      </c>
      <c r="E25" s="115">
        <v>2927</v>
      </c>
      <c r="F25" s="114">
        <v>2940</v>
      </c>
      <c r="G25" s="114">
        <v>2950</v>
      </c>
      <c r="H25" s="114">
        <v>2897</v>
      </c>
      <c r="I25" s="140">
        <v>2924</v>
      </c>
      <c r="J25" s="115">
        <v>3</v>
      </c>
      <c r="K25" s="116">
        <v>0.10259917920656635</v>
      </c>
    </row>
    <row r="26" spans="1:255" ht="14.1" customHeight="1" x14ac:dyDescent="0.2">
      <c r="A26" s="306">
        <v>26</v>
      </c>
      <c r="B26" s="307" t="s">
        <v>243</v>
      </c>
      <c r="C26" s="308"/>
      <c r="D26" s="113">
        <v>2.423214821879581</v>
      </c>
      <c r="E26" s="115">
        <v>1372</v>
      </c>
      <c r="F26" s="114">
        <v>1392</v>
      </c>
      <c r="G26" s="114">
        <v>1393</v>
      </c>
      <c r="H26" s="114">
        <v>1320</v>
      </c>
      <c r="I26" s="140">
        <v>1319</v>
      </c>
      <c r="J26" s="115">
        <v>53</v>
      </c>
      <c r="K26" s="116">
        <v>4.0181956027293406</v>
      </c>
    </row>
    <row r="27" spans="1:255" ht="14.1" customHeight="1" x14ac:dyDescent="0.2">
      <c r="A27" s="306">
        <v>27</v>
      </c>
      <c r="B27" s="307" t="s">
        <v>244</v>
      </c>
      <c r="C27" s="308"/>
      <c r="D27" s="113">
        <v>2.6863773644889526</v>
      </c>
      <c r="E27" s="115">
        <v>1521</v>
      </c>
      <c r="F27" s="114">
        <v>1518</v>
      </c>
      <c r="G27" s="114">
        <v>1536</v>
      </c>
      <c r="H27" s="114">
        <v>1498</v>
      </c>
      <c r="I27" s="140">
        <v>1506</v>
      </c>
      <c r="J27" s="115">
        <v>15</v>
      </c>
      <c r="K27" s="116">
        <v>0.99601593625498008</v>
      </c>
    </row>
    <row r="28" spans="1:255" ht="14.1" customHeight="1" x14ac:dyDescent="0.2">
      <c r="A28" s="306">
        <v>28</v>
      </c>
      <c r="B28" s="307" t="s">
        <v>245</v>
      </c>
      <c r="C28" s="308"/>
      <c r="D28" s="113">
        <v>0.24726681855914093</v>
      </c>
      <c r="E28" s="115">
        <v>140</v>
      </c>
      <c r="F28" s="114">
        <v>146</v>
      </c>
      <c r="G28" s="114">
        <v>156</v>
      </c>
      <c r="H28" s="114">
        <v>152</v>
      </c>
      <c r="I28" s="140">
        <v>153</v>
      </c>
      <c r="J28" s="115">
        <v>-13</v>
      </c>
      <c r="K28" s="116">
        <v>-8.4967320261437909</v>
      </c>
    </row>
    <row r="29" spans="1:255" ht="14.1" customHeight="1" x14ac:dyDescent="0.2">
      <c r="A29" s="306">
        <v>29</v>
      </c>
      <c r="B29" s="307" t="s">
        <v>246</v>
      </c>
      <c r="C29" s="308"/>
      <c r="D29" s="113">
        <v>3.6100955509634574</v>
      </c>
      <c r="E29" s="115">
        <v>2044</v>
      </c>
      <c r="F29" s="114">
        <v>2109</v>
      </c>
      <c r="G29" s="114">
        <v>2131</v>
      </c>
      <c r="H29" s="114">
        <v>2061</v>
      </c>
      <c r="I29" s="140">
        <v>2036</v>
      </c>
      <c r="J29" s="115">
        <v>8</v>
      </c>
      <c r="K29" s="116">
        <v>0.39292730844793711</v>
      </c>
    </row>
    <row r="30" spans="1:255" ht="14.1" customHeight="1" x14ac:dyDescent="0.2">
      <c r="A30" s="306" t="s">
        <v>247</v>
      </c>
      <c r="B30" s="307" t="s">
        <v>248</v>
      </c>
      <c r="C30" s="308"/>
      <c r="D30" s="113">
        <v>1.8492025645101469</v>
      </c>
      <c r="E30" s="115">
        <v>1047</v>
      </c>
      <c r="F30" s="114">
        <v>1096</v>
      </c>
      <c r="G30" s="114">
        <v>1099</v>
      </c>
      <c r="H30" s="114">
        <v>1014</v>
      </c>
      <c r="I30" s="140">
        <v>1007</v>
      </c>
      <c r="J30" s="115">
        <v>40</v>
      </c>
      <c r="K30" s="116">
        <v>3.9721946375372394</v>
      </c>
    </row>
    <row r="31" spans="1:255" ht="14.1" customHeight="1" x14ac:dyDescent="0.2">
      <c r="A31" s="306" t="s">
        <v>249</v>
      </c>
      <c r="B31" s="307" t="s">
        <v>250</v>
      </c>
      <c r="C31" s="308"/>
      <c r="D31" s="113">
        <v>1.7361663045973967</v>
      </c>
      <c r="E31" s="115">
        <v>983</v>
      </c>
      <c r="F31" s="114">
        <v>998</v>
      </c>
      <c r="G31" s="114">
        <v>1016</v>
      </c>
      <c r="H31" s="114">
        <v>1033</v>
      </c>
      <c r="I31" s="140">
        <v>1015</v>
      </c>
      <c r="J31" s="115">
        <v>-32</v>
      </c>
      <c r="K31" s="116">
        <v>-3.1527093596059115</v>
      </c>
    </row>
    <row r="32" spans="1:255" ht="14.1" customHeight="1" x14ac:dyDescent="0.2">
      <c r="A32" s="306">
        <v>31</v>
      </c>
      <c r="B32" s="307" t="s">
        <v>251</v>
      </c>
      <c r="C32" s="308"/>
      <c r="D32" s="113">
        <v>0.51749412741305922</v>
      </c>
      <c r="E32" s="115">
        <v>293</v>
      </c>
      <c r="F32" s="114">
        <v>293</v>
      </c>
      <c r="G32" s="114">
        <v>292</v>
      </c>
      <c r="H32" s="114">
        <v>281</v>
      </c>
      <c r="I32" s="140">
        <v>278</v>
      </c>
      <c r="J32" s="115">
        <v>15</v>
      </c>
      <c r="K32" s="116">
        <v>5.3956834532374103</v>
      </c>
    </row>
    <row r="33" spans="1:11" ht="14.1" customHeight="1" x14ac:dyDescent="0.2">
      <c r="A33" s="306">
        <v>32</v>
      </c>
      <c r="B33" s="307" t="s">
        <v>252</v>
      </c>
      <c r="C33" s="308"/>
      <c r="D33" s="113">
        <v>1.5683781062894082</v>
      </c>
      <c r="E33" s="115">
        <v>888</v>
      </c>
      <c r="F33" s="114">
        <v>844</v>
      </c>
      <c r="G33" s="114">
        <v>904</v>
      </c>
      <c r="H33" s="114">
        <v>875</v>
      </c>
      <c r="I33" s="140">
        <v>832</v>
      </c>
      <c r="J33" s="115">
        <v>56</v>
      </c>
      <c r="K33" s="116">
        <v>6.7307692307692308</v>
      </c>
    </row>
    <row r="34" spans="1:11" ht="14.1" customHeight="1" x14ac:dyDescent="0.2">
      <c r="A34" s="306">
        <v>33</v>
      </c>
      <c r="B34" s="307" t="s">
        <v>253</v>
      </c>
      <c r="C34" s="308"/>
      <c r="D34" s="113">
        <v>1.1409597484943217</v>
      </c>
      <c r="E34" s="115">
        <v>646</v>
      </c>
      <c r="F34" s="114">
        <v>633</v>
      </c>
      <c r="G34" s="114">
        <v>700</v>
      </c>
      <c r="H34" s="114">
        <v>685</v>
      </c>
      <c r="I34" s="140">
        <v>644</v>
      </c>
      <c r="J34" s="115">
        <v>2</v>
      </c>
      <c r="K34" s="116">
        <v>0.3105590062111801</v>
      </c>
    </row>
    <row r="35" spans="1:11" ht="14.1" customHeight="1" x14ac:dyDescent="0.2">
      <c r="A35" s="306">
        <v>34</v>
      </c>
      <c r="B35" s="307" t="s">
        <v>254</v>
      </c>
      <c r="C35" s="308"/>
      <c r="D35" s="113">
        <v>2.0470160193574594</v>
      </c>
      <c r="E35" s="115">
        <v>1159</v>
      </c>
      <c r="F35" s="114">
        <v>1179</v>
      </c>
      <c r="G35" s="114">
        <v>1191</v>
      </c>
      <c r="H35" s="114">
        <v>1252</v>
      </c>
      <c r="I35" s="140">
        <v>1234</v>
      </c>
      <c r="J35" s="115">
        <v>-75</v>
      </c>
      <c r="K35" s="116">
        <v>-6.0777957860615883</v>
      </c>
    </row>
    <row r="36" spans="1:11" ht="14.1" customHeight="1" x14ac:dyDescent="0.2">
      <c r="A36" s="306">
        <v>41</v>
      </c>
      <c r="B36" s="307" t="s">
        <v>255</v>
      </c>
      <c r="C36" s="308"/>
      <c r="D36" s="113">
        <v>3.9439057560182977</v>
      </c>
      <c r="E36" s="115">
        <v>2233</v>
      </c>
      <c r="F36" s="114">
        <v>2250</v>
      </c>
      <c r="G36" s="114">
        <v>2266</v>
      </c>
      <c r="H36" s="114">
        <v>2278</v>
      </c>
      <c r="I36" s="140">
        <v>2316</v>
      </c>
      <c r="J36" s="115">
        <v>-83</v>
      </c>
      <c r="K36" s="116">
        <v>-3.5837651122625216</v>
      </c>
    </row>
    <row r="37" spans="1:11" ht="14.1" customHeight="1" x14ac:dyDescent="0.2">
      <c r="A37" s="306">
        <v>42</v>
      </c>
      <c r="B37" s="307" t="s">
        <v>256</v>
      </c>
      <c r="C37" s="308"/>
      <c r="D37" s="113">
        <v>9.3608152740246212E-2</v>
      </c>
      <c r="E37" s="115">
        <v>53</v>
      </c>
      <c r="F37" s="114">
        <v>56</v>
      </c>
      <c r="G37" s="114">
        <v>57</v>
      </c>
      <c r="H37" s="114">
        <v>52</v>
      </c>
      <c r="I37" s="140">
        <v>53</v>
      </c>
      <c r="J37" s="115">
        <v>0</v>
      </c>
      <c r="K37" s="116">
        <v>0</v>
      </c>
    </row>
    <row r="38" spans="1:11" ht="14.1" customHeight="1" x14ac:dyDescent="0.2">
      <c r="A38" s="306">
        <v>43</v>
      </c>
      <c r="B38" s="307" t="s">
        <v>257</v>
      </c>
      <c r="C38" s="308"/>
      <c r="D38" s="113">
        <v>1.0773768522933997</v>
      </c>
      <c r="E38" s="115">
        <v>610</v>
      </c>
      <c r="F38" s="114">
        <v>618</v>
      </c>
      <c r="G38" s="114">
        <v>625</v>
      </c>
      <c r="H38" s="114">
        <v>601</v>
      </c>
      <c r="I38" s="140">
        <v>582</v>
      </c>
      <c r="J38" s="115">
        <v>28</v>
      </c>
      <c r="K38" s="116">
        <v>4.8109965635738829</v>
      </c>
    </row>
    <row r="39" spans="1:11" ht="14.1" customHeight="1" x14ac:dyDescent="0.2">
      <c r="A39" s="306">
        <v>51</v>
      </c>
      <c r="B39" s="307" t="s">
        <v>258</v>
      </c>
      <c r="C39" s="308"/>
      <c r="D39" s="113">
        <v>8.5183418993624045</v>
      </c>
      <c r="E39" s="115">
        <v>4823</v>
      </c>
      <c r="F39" s="114">
        <v>4853</v>
      </c>
      <c r="G39" s="114">
        <v>4819</v>
      </c>
      <c r="H39" s="114">
        <v>4682</v>
      </c>
      <c r="I39" s="140">
        <v>4619</v>
      </c>
      <c r="J39" s="115">
        <v>204</v>
      </c>
      <c r="K39" s="116">
        <v>4.4165403767049147</v>
      </c>
    </row>
    <row r="40" spans="1:11" ht="14.1" customHeight="1" x14ac:dyDescent="0.2">
      <c r="A40" s="306" t="s">
        <v>259</v>
      </c>
      <c r="B40" s="307" t="s">
        <v>260</v>
      </c>
      <c r="C40" s="308"/>
      <c r="D40" s="113">
        <v>7.0259100302018753</v>
      </c>
      <c r="E40" s="115">
        <v>3978</v>
      </c>
      <c r="F40" s="114">
        <v>3993</v>
      </c>
      <c r="G40" s="114">
        <v>3970</v>
      </c>
      <c r="H40" s="114">
        <v>3940</v>
      </c>
      <c r="I40" s="140">
        <v>3896</v>
      </c>
      <c r="J40" s="115">
        <v>82</v>
      </c>
      <c r="K40" s="116">
        <v>2.1047227926078027</v>
      </c>
    </row>
    <row r="41" spans="1:11" ht="14.1" customHeight="1" x14ac:dyDescent="0.2">
      <c r="A41" s="306"/>
      <c r="B41" s="307" t="s">
        <v>261</v>
      </c>
      <c r="C41" s="308"/>
      <c r="D41" s="113">
        <v>5.9750260513255267</v>
      </c>
      <c r="E41" s="115">
        <v>3383</v>
      </c>
      <c r="F41" s="114">
        <v>3390</v>
      </c>
      <c r="G41" s="114">
        <v>3379</v>
      </c>
      <c r="H41" s="114">
        <v>3358</v>
      </c>
      <c r="I41" s="140">
        <v>3310</v>
      </c>
      <c r="J41" s="115">
        <v>73</v>
      </c>
      <c r="K41" s="116">
        <v>2.2054380664652569</v>
      </c>
    </row>
    <row r="42" spans="1:11" ht="14.1" customHeight="1" x14ac:dyDescent="0.2">
      <c r="A42" s="306">
        <v>52</v>
      </c>
      <c r="B42" s="307" t="s">
        <v>262</v>
      </c>
      <c r="C42" s="308"/>
      <c r="D42" s="113">
        <v>4.722796234479592</v>
      </c>
      <c r="E42" s="115">
        <v>2674</v>
      </c>
      <c r="F42" s="114">
        <v>2639</v>
      </c>
      <c r="G42" s="114">
        <v>2731</v>
      </c>
      <c r="H42" s="114">
        <v>2684</v>
      </c>
      <c r="I42" s="140">
        <v>2622</v>
      </c>
      <c r="J42" s="115">
        <v>52</v>
      </c>
      <c r="K42" s="116">
        <v>1.9832189168573608</v>
      </c>
    </row>
    <row r="43" spans="1:11" ht="14.1" customHeight="1" x14ac:dyDescent="0.2">
      <c r="A43" s="306" t="s">
        <v>263</v>
      </c>
      <c r="B43" s="307" t="s">
        <v>264</v>
      </c>
      <c r="C43" s="308"/>
      <c r="D43" s="113">
        <v>4.2423921298504039</v>
      </c>
      <c r="E43" s="115">
        <v>2402</v>
      </c>
      <c r="F43" s="114">
        <v>2369</v>
      </c>
      <c r="G43" s="114">
        <v>2457</v>
      </c>
      <c r="H43" s="114">
        <v>2416</v>
      </c>
      <c r="I43" s="140">
        <v>2371</v>
      </c>
      <c r="J43" s="115">
        <v>31</v>
      </c>
      <c r="K43" s="116">
        <v>1.3074652045550401</v>
      </c>
    </row>
    <row r="44" spans="1:11" ht="14.1" customHeight="1" x14ac:dyDescent="0.2">
      <c r="A44" s="306">
        <v>53</v>
      </c>
      <c r="B44" s="307" t="s">
        <v>265</v>
      </c>
      <c r="C44" s="308"/>
      <c r="D44" s="113">
        <v>0.74886522192196969</v>
      </c>
      <c r="E44" s="115">
        <v>424</v>
      </c>
      <c r="F44" s="114">
        <v>402</v>
      </c>
      <c r="G44" s="114">
        <v>395</v>
      </c>
      <c r="H44" s="114">
        <v>399</v>
      </c>
      <c r="I44" s="140">
        <v>393</v>
      </c>
      <c r="J44" s="115">
        <v>31</v>
      </c>
      <c r="K44" s="116">
        <v>7.888040712468193</v>
      </c>
    </row>
    <row r="45" spans="1:11" ht="14.1" customHeight="1" x14ac:dyDescent="0.2">
      <c r="A45" s="306" t="s">
        <v>266</v>
      </c>
      <c r="B45" s="307" t="s">
        <v>267</v>
      </c>
      <c r="C45" s="308"/>
      <c r="D45" s="113">
        <v>0.60580370546989526</v>
      </c>
      <c r="E45" s="115">
        <v>343</v>
      </c>
      <c r="F45" s="114">
        <v>322</v>
      </c>
      <c r="G45" s="114">
        <v>317</v>
      </c>
      <c r="H45" s="114">
        <v>319</v>
      </c>
      <c r="I45" s="140">
        <v>312</v>
      </c>
      <c r="J45" s="115">
        <v>31</v>
      </c>
      <c r="K45" s="116">
        <v>9.9358974358974361</v>
      </c>
    </row>
    <row r="46" spans="1:11" ht="14.1" customHeight="1" x14ac:dyDescent="0.2">
      <c r="A46" s="306">
        <v>54</v>
      </c>
      <c r="B46" s="307" t="s">
        <v>268</v>
      </c>
      <c r="C46" s="308"/>
      <c r="D46" s="113">
        <v>3.0714071248167576</v>
      </c>
      <c r="E46" s="115">
        <v>1739</v>
      </c>
      <c r="F46" s="114">
        <v>1784</v>
      </c>
      <c r="G46" s="114">
        <v>1798</v>
      </c>
      <c r="H46" s="114">
        <v>1806</v>
      </c>
      <c r="I46" s="140">
        <v>1811</v>
      </c>
      <c r="J46" s="115">
        <v>-72</v>
      </c>
      <c r="K46" s="116">
        <v>-3.9757040309221425</v>
      </c>
    </row>
    <row r="47" spans="1:11" ht="14.1" customHeight="1" x14ac:dyDescent="0.2">
      <c r="A47" s="306">
        <v>61</v>
      </c>
      <c r="B47" s="307" t="s">
        <v>269</v>
      </c>
      <c r="C47" s="308"/>
      <c r="D47" s="113">
        <v>2.3631643088009326</v>
      </c>
      <c r="E47" s="115">
        <v>1338</v>
      </c>
      <c r="F47" s="114">
        <v>1291</v>
      </c>
      <c r="G47" s="114">
        <v>1308</v>
      </c>
      <c r="H47" s="114">
        <v>1302</v>
      </c>
      <c r="I47" s="140">
        <v>1323</v>
      </c>
      <c r="J47" s="115">
        <v>15</v>
      </c>
      <c r="K47" s="116">
        <v>1.1337868480725624</v>
      </c>
    </row>
    <row r="48" spans="1:11" ht="14.1" customHeight="1" x14ac:dyDescent="0.2">
      <c r="A48" s="306">
        <v>62</v>
      </c>
      <c r="B48" s="307" t="s">
        <v>270</v>
      </c>
      <c r="C48" s="308"/>
      <c r="D48" s="113">
        <v>7.0841943517193871</v>
      </c>
      <c r="E48" s="115">
        <v>4011</v>
      </c>
      <c r="F48" s="114">
        <v>4044</v>
      </c>
      <c r="G48" s="114">
        <v>4031</v>
      </c>
      <c r="H48" s="114">
        <v>3951</v>
      </c>
      <c r="I48" s="140">
        <v>3973</v>
      </c>
      <c r="J48" s="115">
        <v>38</v>
      </c>
      <c r="K48" s="116">
        <v>0.95645607853007808</v>
      </c>
    </row>
    <row r="49" spans="1:11" ht="14.1" customHeight="1" x14ac:dyDescent="0.2">
      <c r="A49" s="306">
        <v>63</v>
      </c>
      <c r="B49" s="307" t="s">
        <v>271</v>
      </c>
      <c r="C49" s="308"/>
      <c r="D49" s="113">
        <v>1.4412123138875643</v>
      </c>
      <c r="E49" s="115">
        <v>816</v>
      </c>
      <c r="F49" s="114">
        <v>819</v>
      </c>
      <c r="G49" s="114">
        <v>815</v>
      </c>
      <c r="H49" s="114">
        <v>795</v>
      </c>
      <c r="I49" s="140">
        <v>779</v>
      </c>
      <c r="J49" s="115">
        <v>37</v>
      </c>
      <c r="K49" s="116">
        <v>4.7496790757381255</v>
      </c>
    </row>
    <row r="50" spans="1:11" ht="14.1" customHeight="1" x14ac:dyDescent="0.2">
      <c r="A50" s="306" t="s">
        <v>272</v>
      </c>
      <c r="B50" s="307" t="s">
        <v>273</v>
      </c>
      <c r="C50" s="308"/>
      <c r="D50" s="113">
        <v>0.33381020505484027</v>
      </c>
      <c r="E50" s="115">
        <v>189</v>
      </c>
      <c r="F50" s="114">
        <v>172</v>
      </c>
      <c r="G50" s="114">
        <v>179</v>
      </c>
      <c r="H50" s="114">
        <v>172</v>
      </c>
      <c r="I50" s="140">
        <v>170</v>
      </c>
      <c r="J50" s="115">
        <v>19</v>
      </c>
      <c r="K50" s="116">
        <v>11.176470588235293</v>
      </c>
    </row>
    <row r="51" spans="1:11" ht="14.1" customHeight="1" x14ac:dyDescent="0.2">
      <c r="A51" s="306" t="s">
        <v>274</v>
      </c>
      <c r="B51" s="307" t="s">
        <v>275</v>
      </c>
      <c r="C51" s="308"/>
      <c r="D51" s="113">
        <v>0.96434059238064962</v>
      </c>
      <c r="E51" s="115">
        <v>546</v>
      </c>
      <c r="F51" s="114">
        <v>560</v>
      </c>
      <c r="G51" s="114">
        <v>551</v>
      </c>
      <c r="H51" s="114">
        <v>543</v>
      </c>
      <c r="I51" s="140">
        <v>527</v>
      </c>
      <c r="J51" s="115">
        <v>19</v>
      </c>
      <c r="K51" s="116">
        <v>3.6053130929791273</v>
      </c>
    </row>
    <row r="52" spans="1:11" ht="14.1" customHeight="1" x14ac:dyDescent="0.2">
      <c r="A52" s="306">
        <v>71</v>
      </c>
      <c r="B52" s="307" t="s">
        <v>276</v>
      </c>
      <c r="C52" s="308"/>
      <c r="D52" s="113">
        <v>10.657199879898974</v>
      </c>
      <c r="E52" s="115">
        <v>6034</v>
      </c>
      <c r="F52" s="114">
        <v>6025</v>
      </c>
      <c r="G52" s="114">
        <v>6070</v>
      </c>
      <c r="H52" s="114">
        <v>5965</v>
      </c>
      <c r="I52" s="140">
        <v>5894</v>
      </c>
      <c r="J52" s="115">
        <v>140</v>
      </c>
      <c r="K52" s="116">
        <v>2.3752969121140142</v>
      </c>
    </row>
    <row r="53" spans="1:11" ht="14.1" customHeight="1" x14ac:dyDescent="0.2">
      <c r="A53" s="306" t="s">
        <v>277</v>
      </c>
      <c r="B53" s="307" t="s">
        <v>278</v>
      </c>
      <c r="C53" s="308"/>
      <c r="D53" s="113">
        <v>4.6150585492502518</v>
      </c>
      <c r="E53" s="115">
        <v>2613</v>
      </c>
      <c r="F53" s="114">
        <v>2593</v>
      </c>
      <c r="G53" s="114">
        <v>2613</v>
      </c>
      <c r="H53" s="114">
        <v>2533</v>
      </c>
      <c r="I53" s="140">
        <v>2452</v>
      </c>
      <c r="J53" s="115">
        <v>161</v>
      </c>
      <c r="K53" s="116">
        <v>6.5660685154975527</v>
      </c>
    </row>
    <row r="54" spans="1:11" ht="14.1" customHeight="1" x14ac:dyDescent="0.2">
      <c r="A54" s="306" t="s">
        <v>279</v>
      </c>
      <c r="B54" s="307" t="s">
        <v>280</v>
      </c>
      <c r="C54" s="308"/>
      <c r="D54" s="113">
        <v>5.0672035889012523</v>
      </c>
      <c r="E54" s="115">
        <v>2869</v>
      </c>
      <c r="F54" s="114">
        <v>2892</v>
      </c>
      <c r="G54" s="114">
        <v>2909</v>
      </c>
      <c r="H54" s="114">
        <v>2878</v>
      </c>
      <c r="I54" s="140">
        <v>2894</v>
      </c>
      <c r="J54" s="115">
        <v>-25</v>
      </c>
      <c r="K54" s="116">
        <v>-0.86385625431928126</v>
      </c>
    </row>
    <row r="55" spans="1:11" ht="14.1" customHeight="1" x14ac:dyDescent="0.2">
      <c r="A55" s="306">
        <v>72</v>
      </c>
      <c r="B55" s="307" t="s">
        <v>281</v>
      </c>
      <c r="C55" s="308"/>
      <c r="D55" s="113">
        <v>3.1279252547731327</v>
      </c>
      <c r="E55" s="115">
        <v>1771</v>
      </c>
      <c r="F55" s="114">
        <v>1786</v>
      </c>
      <c r="G55" s="114">
        <v>1787</v>
      </c>
      <c r="H55" s="114">
        <v>1755</v>
      </c>
      <c r="I55" s="140">
        <v>1771</v>
      </c>
      <c r="J55" s="115">
        <v>0</v>
      </c>
      <c r="K55" s="116">
        <v>0</v>
      </c>
    </row>
    <row r="56" spans="1:11" ht="14.1" customHeight="1" x14ac:dyDescent="0.2">
      <c r="A56" s="306" t="s">
        <v>282</v>
      </c>
      <c r="B56" s="307" t="s">
        <v>283</v>
      </c>
      <c r="C56" s="308"/>
      <c r="D56" s="113">
        <v>1.7079072396192092</v>
      </c>
      <c r="E56" s="115">
        <v>967</v>
      </c>
      <c r="F56" s="114">
        <v>982</v>
      </c>
      <c r="G56" s="114">
        <v>983</v>
      </c>
      <c r="H56" s="114">
        <v>969</v>
      </c>
      <c r="I56" s="140">
        <v>987</v>
      </c>
      <c r="J56" s="115">
        <v>-20</v>
      </c>
      <c r="K56" s="116">
        <v>-2.0263424518743669</v>
      </c>
    </row>
    <row r="57" spans="1:11" ht="14.1" customHeight="1" x14ac:dyDescent="0.2">
      <c r="A57" s="306" t="s">
        <v>284</v>
      </c>
      <c r="B57" s="307" t="s">
        <v>285</v>
      </c>
      <c r="C57" s="308"/>
      <c r="D57" s="113">
        <v>0.86543386495699326</v>
      </c>
      <c r="E57" s="115">
        <v>490</v>
      </c>
      <c r="F57" s="114">
        <v>485</v>
      </c>
      <c r="G57" s="114">
        <v>483</v>
      </c>
      <c r="H57" s="114">
        <v>475</v>
      </c>
      <c r="I57" s="140">
        <v>474</v>
      </c>
      <c r="J57" s="115">
        <v>16</v>
      </c>
      <c r="K57" s="116">
        <v>3.3755274261603376</v>
      </c>
    </row>
    <row r="58" spans="1:11" ht="14.1" customHeight="1" x14ac:dyDescent="0.2">
      <c r="A58" s="306">
        <v>73</v>
      </c>
      <c r="B58" s="307" t="s">
        <v>286</v>
      </c>
      <c r="C58" s="308"/>
      <c r="D58" s="113">
        <v>3.3840230311379571</v>
      </c>
      <c r="E58" s="115">
        <v>1916</v>
      </c>
      <c r="F58" s="114">
        <v>1905</v>
      </c>
      <c r="G58" s="114">
        <v>1901</v>
      </c>
      <c r="H58" s="114">
        <v>1867</v>
      </c>
      <c r="I58" s="140">
        <v>1867</v>
      </c>
      <c r="J58" s="115">
        <v>49</v>
      </c>
      <c r="K58" s="116">
        <v>2.6245313336904124</v>
      </c>
    </row>
    <row r="59" spans="1:11" ht="14.1" customHeight="1" x14ac:dyDescent="0.2">
      <c r="A59" s="306" t="s">
        <v>287</v>
      </c>
      <c r="B59" s="307" t="s">
        <v>288</v>
      </c>
      <c r="C59" s="308"/>
      <c r="D59" s="113">
        <v>2.8983203518253591</v>
      </c>
      <c r="E59" s="115">
        <v>1641</v>
      </c>
      <c r="F59" s="114">
        <v>1630</v>
      </c>
      <c r="G59" s="114">
        <v>1622</v>
      </c>
      <c r="H59" s="114">
        <v>1595</v>
      </c>
      <c r="I59" s="140">
        <v>1596</v>
      </c>
      <c r="J59" s="115">
        <v>45</v>
      </c>
      <c r="K59" s="116">
        <v>2.8195488721804511</v>
      </c>
    </row>
    <row r="60" spans="1:11" ht="14.1" customHeight="1" x14ac:dyDescent="0.2">
      <c r="A60" s="306">
        <v>81</v>
      </c>
      <c r="B60" s="307" t="s">
        <v>289</v>
      </c>
      <c r="C60" s="308"/>
      <c r="D60" s="113">
        <v>8.3682156166657844</v>
      </c>
      <c r="E60" s="115">
        <v>4738</v>
      </c>
      <c r="F60" s="114">
        <v>4811</v>
      </c>
      <c r="G60" s="114">
        <v>4837</v>
      </c>
      <c r="H60" s="114">
        <v>4721</v>
      </c>
      <c r="I60" s="140">
        <v>4710</v>
      </c>
      <c r="J60" s="115">
        <v>28</v>
      </c>
      <c r="K60" s="116">
        <v>0.59447983014861994</v>
      </c>
    </row>
    <row r="61" spans="1:11" ht="14.1" customHeight="1" x14ac:dyDescent="0.2">
      <c r="A61" s="306" t="s">
        <v>290</v>
      </c>
      <c r="B61" s="307" t="s">
        <v>291</v>
      </c>
      <c r="C61" s="308"/>
      <c r="D61" s="113">
        <v>2.1459227467811157</v>
      </c>
      <c r="E61" s="115">
        <v>1215</v>
      </c>
      <c r="F61" s="114">
        <v>1245</v>
      </c>
      <c r="G61" s="114">
        <v>1272</v>
      </c>
      <c r="H61" s="114">
        <v>1227</v>
      </c>
      <c r="I61" s="140">
        <v>1238</v>
      </c>
      <c r="J61" s="115">
        <v>-23</v>
      </c>
      <c r="K61" s="116">
        <v>-1.8578352180936994</v>
      </c>
    </row>
    <row r="62" spans="1:11" ht="14.1" customHeight="1" x14ac:dyDescent="0.2">
      <c r="A62" s="306" t="s">
        <v>292</v>
      </c>
      <c r="B62" s="307" t="s">
        <v>293</v>
      </c>
      <c r="C62" s="308"/>
      <c r="D62" s="113">
        <v>3.4246454370441017</v>
      </c>
      <c r="E62" s="115">
        <v>1939</v>
      </c>
      <c r="F62" s="114">
        <v>1965</v>
      </c>
      <c r="G62" s="114">
        <v>1973</v>
      </c>
      <c r="H62" s="114">
        <v>1923</v>
      </c>
      <c r="I62" s="140">
        <v>1905</v>
      </c>
      <c r="J62" s="115">
        <v>34</v>
      </c>
      <c r="K62" s="116">
        <v>1.7847769028871392</v>
      </c>
    </row>
    <row r="63" spans="1:11" ht="14.1" customHeight="1" x14ac:dyDescent="0.2">
      <c r="A63" s="306"/>
      <c r="B63" s="307" t="s">
        <v>294</v>
      </c>
      <c r="C63" s="308"/>
      <c r="D63" s="113">
        <v>2.7499602606898743</v>
      </c>
      <c r="E63" s="115">
        <v>1557</v>
      </c>
      <c r="F63" s="114">
        <v>1586</v>
      </c>
      <c r="G63" s="114">
        <v>1587</v>
      </c>
      <c r="H63" s="114">
        <v>1563</v>
      </c>
      <c r="I63" s="140">
        <v>1541</v>
      </c>
      <c r="J63" s="115">
        <v>16</v>
      </c>
      <c r="K63" s="116">
        <v>1.0382868267358858</v>
      </c>
    </row>
    <row r="64" spans="1:11" ht="14.1" customHeight="1" x14ac:dyDescent="0.2">
      <c r="A64" s="306" t="s">
        <v>295</v>
      </c>
      <c r="B64" s="307" t="s">
        <v>296</v>
      </c>
      <c r="C64" s="308"/>
      <c r="D64" s="113">
        <v>0.59697274766421171</v>
      </c>
      <c r="E64" s="115">
        <v>338</v>
      </c>
      <c r="F64" s="114">
        <v>347</v>
      </c>
      <c r="G64" s="114">
        <v>348</v>
      </c>
      <c r="H64" s="114">
        <v>341</v>
      </c>
      <c r="I64" s="140">
        <v>339</v>
      </c>
      <c r="J64" s="115">
        <v>-1</v>
      </c>
      <c r="K64" s="116">
        <v>-0.29498525073746312</v>
      </c>
    </row>
    <row r="65" spans="1:11" ht="14.1" customHeight="1" x14ac:dyDescent="0.2">
      <c r="A65" s="306" t="s">
        <v>297</v>
      </c>
      <c r="B65" s="307" t="s">
        <v>298</v>
      </c>
      <c r="C65" s="308"/>
      <c r="D65" s="113">
        <v>0.8989915046185909</v>
      </c>
      <c r="E65" s="115">
        <v>509</v>
      </c>
      <c r="F65" s="114">
        <v>514</v>
      </c>
      <c r="G65" s="114">
        <v>512</v>
      </c>
      <c r="H65" s="114">
        <v>512</v>
      </c>
      <c r="I65" s="140">
        <v>511</v>
      </c>
      <c r="J65" s="115">
        <v>-2</v>
      </c>
      <c r="K65" s="116">
        <v>-0.39138943248532287</v>
      </c>
    </row>
    <row r="66" spans="1:11" ht="14.1" customHeight="1" x14ac:dyDescent="0.2">
      <c r="A66" s="306">
        <v>82</v>
      </c>
      <c r="B66" s="307" t="s">
        <v>299</v>
      </c>
      <c r="C66" s="308"/>
      <c r="D66" s="113">
        <v>4.2000035323831222</v>
      </c>
      <c r="E66" s="115">
        <v>2378</v>
      </c>
      <c r="F66" s="114">
        <v>2374</v>
      </c>
      <c r="G66" s="114">
        <v>2321</v>
      </c>
      <c r="H66" s="114">
        <v>2278</v>
      </c>
      <c r="I66" s="140">
        <v>2293</v>
      </c>
      <c r="J66" s="115">
        <v>85</v>
      </c>
      <c r="K66" s="116">
        <v>3.7069341474051463</v>
      </c>
    </row>
    <row r="67" spans="1:11" ht="14.1" customHeight="1" x14ac:dyDescent="0.2">
      <c r="A67" s="306" t="s">
        <v>300</v>
      </c>
      <c r="B67" s="307" t="s">
        <v>301</v>
      </c>
      <c r="C67" s="308"/>
      <c r="D67" s="113">
        <v>3.2180010243911052</v>
      </c>
      <c r="E67" s="115">
        <v>1822</v>
      </c>
      <c r="F67" s="114">
        <v>1819</v>
      </c>
      <c r="G67" s="114">
        <v>1771</v>
      </c>
      <c r="H67" s="114">
        <v>1745</v>
      </c>
      <c r="I67" s="140">
        <v>1760</v>
      </c>
      <c r="J67" s="115">
        <v>62</v>
      </c>
      <c r="K67" s="116">
        <v>3.5227272727272729</v>
      </c>
    </row>
    <row r="68" spans="1:11" ht="14.1" customHeight="1" x14ac:dyDescent="0.2">
      <c r="A68" s="306" t="s">
        <v>302</v>
      </c>
      <c r="B68" s="307" t="s">
        <v>303</v>
      </c>
      <c r="C68" s="308"/>
      <c r="D68" s="113">
        <v>0.55105176707465686</v>
      </c>
      <c r="E68" s="115">
        <v>312</v>
      </c>
      <c r="F68" s="114">
        <v>317</v>
      </c>
      <c r="G68" s="114">
        <v>318</v>
      </c>
      <c r="H68" s="114">
        <v>311</v>
      </c>
      <c r="I68" s="140">
        <v>312</v>
      </c>
      <c r="J68" s="115">
        <v>0</v>
      </c>
      <c r="K68" s="116">
        <v>0</v>
      </c>
    </row>
    <row r="69" spans="1:11" ht="14.1" customHeight="1" x14ac:dyDescent="0.2">
      <c r="A69" s="306">
        <v>83</v>
      </c>
      <c r="B69" s="307" t="s">
        <v>304</v>
      </c>
      <c r="C69" s="308"/>
      <c r="D69" s="113">
        <v>7.8383581483247671</v>
      </c>
      <c r="E69" s="115">
        <v>4438</v>
      </c>
      <c r="F69" s="114">
        <v>4438</v>
      </c>
      <c r="G69" s="114">
        <v>4405</v>
      </c>
      <c r="H69" s="114">
        <v>4313</v>
      </c>
      <c r="I69" s="140">
        <v>4293</v>
      </c>
      <c r="J69" s="115">
        <v>145</v>
      </c>
      <c r="K69" s="116">
        <v>3.3775914279058932</v>
      </c>
    </row>
    <row r="70" spans="1:11" ht="14.1" customHeight="1" x14ac:dyDescent="0.2">
      <c r="A70" s="306" t="s">
        <v>305</v>
      </c>
      <c r="B70" s="307" t="s">
        <v>306</v>
      </c>
      <c r="C70" s="308"/>
      <c r="D70" s="113">
        <v>6.4236387078542538</v>
      </c>
      <c r="E70" s="115">
        <v>3637</v>
      </c>
      <c r="F70" s="114">
        <v>3644</v>
      </c>
      <c r="G70" s="114">
        <v>3623</v>
      </c>
      <c r="H70" s="114">
        <v>3540</v>
      </c>
      <c r="I70" s="140">
        <v>3522</v>
      </c>
      <c r="J70" s="115">
        <v>115</v>
      </c>
      <c r="K70" s="116">
        <v>3.2651902328222602</v>
      </c>
    </row>
    <row r="71" spans="1:11" ht="14.1" customHeight="1" x14ac:dyDescent="0.2">
      <c r="A71" s="306"/>
      <c r="B71" s="307" t="s">
        <v>307</v>
      </c>
      <c r="C71" s="308"/>
      <c r="D71" s="113">
        <v>3.5694731450573127</v>
      </c>
      <c r="E71" s="115">
        <v>2021</v>
      </c>
      <c r="F71" s="114">
        <v>2017</v>
      </c>
      <c r="G71" s="114">
        <v>1999</v>
      </c>
      <c r="H71" s="114">
        <v>1956</v>
      </c>
      <c r="I71" s="140">
        <v>1946</v>
      </c>
      <c r="J71" s="115">
        <v>75</v>
      </c>
      <c r="K71" s="116">
        <v>3.8540596094552928</v>
      </c>
    </row>
    <row r="72" spans="1:11" ht="14.1" customHeight="1" x14ac:dyDescent="0.2">
      <c r="A72" s="306">
        <v>84</v>
      </c>
      <c r="B72" s="307" t="s">
        <v>308</v>
      </c>
      <c r="C72" s="308"/>
      <c r="D72" s="113">
        <v>1.2504636252847985</v>
      </c>
      <c r="E72" s="115">
        <v>708</v>
      </c>
      <c r="F72" s="114">
        <v>699</v>
      </c>
      <c r="G72" s="114">
        <v>697</v>
      </c>
      <c r="H72" s="114">
        <v>642</v>
      </c>
      <c r="I72" s="140">
        <v>691</v>
      </c>
      <c r="J72" s="115">
        <v>17</v>
      </c>
      <c r="K72" s="116">
        <v>2.4602026049204051</v>
      </c>
    </row>
    <row r="73" spans="1:11" ht="14.1" customHeight="1" x14ac:dyDescent="0.2">
      <c r="A73" s="306" t="s">
        <v>309</v>
      </c>
      <c r="B73" s="307" t="s">
        <v>310</v>
      </c>
      <c r="C73" s="308"/>
      <c r="D73" s="113">
        <v>0.51926031897419589</v>
      </c>
      <c r="E73" s="115">
        <v>294</v>
      </c>
      <c r="F73" s="114">
        <v>293</v>
      </c>
      <c r="G73" s="114">
        <v>291</v>
      </c>
      <c r="H73" s="114">
        <v>252</v>
      </c>
      <c r="I73" s="140">
        <v>293</v>
      </c>
      <c r="J73" s="115">
        <v>1</v>
      </c>
      <c r="K73" s="116">
        <v>0.34129692832764508</v>
      </c>
    </row>
    <row r="74" spans="1:11" ht="14.1" customHeight="1" x14ac:dyDescent="0.2">
      <c r="A74" s="306" t="s">
        <v>311</v>
      </c>
      <c r="B74" s="307" t="s">
        <v>312</v>
      </c>
      <c r="C74" s="308"/>
      <c r="D74" s="113">
        <v>0.227838711386637</v>
      </c>
      <c r="E74" s="115">
        <v>129</v>
      </c>
      <c r="F74" s="114">
        <v>128</v>
      </c>
      <c r="G74" s="114">
        <v>128</v>
      </c>
      <c r="H74" s="114">
        <v>120</v>
      </c>
      <c r="I74" s="140">
        <v>129</v>
      </c>
      <c r="J74" s="115">
        <v>0</v>
      </c>
      <c r="K74" s="116">
        <v>0</v>
      </c>
    </row>
    <row r="75" spans="1:11" ht="14.1" customHeight="1" x14ac:dyDescent="0.2">
      <c r="A75" s="306" t="s">
        <v>313</v>
      </c>
      <c r="B75" s="307" t="s">
        <v>314</v>
      </c>
      <c r="C75" s="308"/>
      <c r="D75" s="113">
        <v>5.828432151751179E-2</v>
      </c>
      <c r="E75" s="115">
        <v>33</v>
      </c>
      <c r="F75" s="114">
        <v>32</v>
      </c>
      <c r="G75" s="114">
        <v>32</v>
      </c>
      <c r="H75" s="114">
        <v>31</v>
      </c>
      <c r="I75" s="140">
        <v>31</v>
      </c>
      <c r="J75" s="115">
        <v>2</v>
      </c>
      <c r="K75" s="116">
        <v>6.4516129032258061</v>
      </c>
    </row>
    <row r="76" spans="1:11" ht="14.1" customHeight="1" x14ac:dyDescent="0.2">
      <c r="A76" s="306">
        <v>91</v>
      </c>
      <c r="B76" s="307" t="s">
        <v>315</v>
      </c>
      <c r="C76" s="308"/>
      <c r="D76" s="113">
        <v>0.16072343206344161</v>
      </c>
      <c r="E76" s="115">
        <v>91</v>
      </c>
      <c r="F76" s="114">
        <v>86</v>
      </c>
      <c r="G76" s="114">
        <v>84</v>
      </c>
      <c r="H76" s="114">
        <v>88</v>
      </c>
      <c r="I76" s="140">
        <v>88</v>
      </c>
      <c r="J76" s="115">
        <v>3</v>
      </c>
      <c r="K76" s="116">
        <v>3.4090909090909092</v>
      </c>
    </row>
    <row r="77" spans="1:11" ht="14.1" customHeight="1" x14ac:dyDescent="0.2">
      <c r="A77" s="306">
        <v>92</v>
      </c>
      <c r="B77" s="307" t="s">
        <v>316</v>
      </c>
      <c r="C77" s="308"/>
      <c r="D77" s="113">
        <v>0.72943711474946571</v>
      </c>
      <c r="E77" s="115">
        <v>413</v>
      </c>
      <c r="F77" s="114">
        <v>398</v>
      </c>
      <c r="G77" s="114">
        <v>392</v>
      </c>
      <c r="H77" s="114">
        <v>392</v>
      </c>
      <c r="I77" s="140">
        <v>389</v>
      </c>
      <c r="J77" s="115">
        <v>24</v>
      </c>
      <c r="K77" s="116">
        <v>6.1696658097686372</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0.11480245147388686</v>
      </c>
      <c r="E79" s="115">
        <v>65</v>
      </c>
      <c r="F79" s="114">
        <v>65</v>
      </c>
      <c r="G79" s="114">
        <v>73</v>
      </c>
      <c r="H79" s="114">
        <v>72</v>
      </c>
      <c r="I79" s="140">
        <v>73</v>
      </c>
      <c r="J79" s="115">
        <v>-8</v>
      </c>
      <c r="K79" s="116">
        <v>-10.95890410958904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0.32144686412688322</v>
      </c>
      <c r="E81" s="143">
        <v>182</v>
      </c>
      <c r="F81" s="144">
        <v>183</v>
      </c>
      <c r="G81" s="144">
        <v>180</v>
      </c>
      <c r="H81" s="144">
        <v>168</v>
      </c>
      <c r="I81" s="145">
        <v>166</v>
      </c>
      <c r="J81" s="143">
        <v>16</v>
      </c>
      <c r="K81" s="146">
        <v>9.6385542168674707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14210</v>
      </c>
      <c r="E12" s="114">
        <v>14778</v>
      </c>
      <c r="F12" s="114">
        <v>14845</v>
      </c>
      <c r="G12" s="114">
        <v>14905</v>
      </c>
      <c r="H12" s="140">
        <v>14564</v>
      </c>
      <c r="I12" s="115">
        <v>-354</v>
      </c>
      <c r="J12" s="116">
        <v>-2.4306509200769018</v>
      </c>
      <c r="K12"/>
      <c r="L12"/>
      <c r="M12"/>
      <c r="N12"/>
      <c r="O12"/>
      <c r="P12"/>
    </row>
    <row r="13" spans="1:16" s="110" customFormat="1" ht="14.45" customHeight="1" x14ac:dyDescent="0.2">
      <c r="A13" s="120" t="s">
        <v>105</v>
      </c>
      <c r="B13" s="119" t="s">
        <v>106</v>
      </c>
      <c r="C13" s="113">
        <v>38.761435608726252</v>
      </c>
      <c r="D13" s="115">
        <v>5508</v>
      </c>
      <c r="E13" s="114">
        <v>5741</v>
      </c>
      <c r="F13" s="114">
        <v>5843</v>
      </c>
      <c r="G13" s="114">
        <v>5862</v>
      </c>
      <c r="H13" s="140">
        <v>5614</v>
      </c>
      <c r="I13" s="115">
        <v>-106</v>
      </c>
      <c r="J13" s="116">
        <v>-1.8881368008550052</v>
      </c>
      <c r="K13"/>
      <c r="L13"/>
      <c r="M13"/>
      <c r="N13"/>
      <c r="O13"/>
      <c r="P13"/>
    </row>
    <row r="14" spans="1:16" s="110" customFormat="1" ht="14.45" customHeight="1" x14ac:dyDescent="0.2">
      <c r="A14" s="120"/>
      <c r="B14" s="119" t="s">
        <v>107</v>
      </c>
      <c r="C14" s="113">
        <v>61.238564391273748</v>
      </c>
      <c r="D14" s="115">
        <v>8702</v>
      </c>
      <c r="E14" s="114">
        <v>9037</v>
      </c>
      <c r="F14" s="114">
        <v>9002</v>
      </c>
      <c r="G14" s="114">
        <v>9043</v>
      </c>
      <c r="H14" s="140">
        <v>8950</v>
      </c>
      <c r="I14" s="115">
        <v>-248</v>
      </c>
      <c r="J14" s="116">
        <v>-2.7709497206703912</v>
      </c>
      <c r="K14"/>
      <c r="L14"/>
      <c r="M14"/>
      <c r="N14"/>
      <c r="O14"/>
      <c r="P14"/>
    </row>
    <row r="15" spans="1:16" s="110" customFormat="1" ht="14.45" customHeight="1" x14ac:dyDescent="0.2">
      <c r="A15" s="118" t="s">
        <v>105</v>
      </c>
      <c r="B15" s="121" t="s">
        <v>108</v>
      </c>
      <c r="C15" s="113">
        <v>15.25686136523575</v>
      </c>
      <c r="D15" s="115">
        <v>2168</v>
      </c>
      <c r="E15" s="114">
        <v>2271</v>
      </c>
      <c r="F15" s="114">
        <v>2333</v>
      </c>
      <c r="G15" s="114">
        <v>2424</v>
      </c>
      <c r="H15" s="140">
        <v>2270</v>
      </c>
      <c r="I15" s="115">
        <v>-102</v>
      </c>
      <c r="J15" s="116">
        <v>-4.4933920704845818</v>
      </c>
      <c r="K15"/>
      <c r="L15"/>
      <c r="M15"/>
      <c r="N15"/>
      <c r="O15"/>
      <c r="P15"/>
    </row>
    <row r="16" spans="1:16" s="110" customFormat="1" ht="14.45" customHeight="1" x14ac:dyDescent="0.2">
      <c r="A16" s="118"/>
      <c r="B16" s="121" t="s">
        <v>109</v>
      </c>
      <c r="C16" s="113">
        <v>45.221674876847288</v>
      </c>
      <c r="D16" s="115">
        <v>6426</v>
      </c>
      <c r="E16" s="114">
        <v>6765</v>
      </c>
      <c r="F16" s="114">
        <v>6781</v>
      </c>
      <c r="G16" s="114">
        <v>6813</v>
      </c>
      <c r="H16" s="140">
        <v>6793</v>
      </c>
      <c r="I16" s="115">
        <v>-367</v>
      </c>
      <c r="J16" s="116">
        <v>-5.4026203444722505</v>
      </c>
      <c r="K16"/>
      <c r="L16"/>
      <c r="M16"/>
      <c r="N16"/>
      <c r="O16"/>
      <c r="P16"/>
    </row>
    <row r="17" spans="1:16" s="110" customFormat="1" ht="14.45" customHeight="1" x14ac:dyDescent="0.2">
      <c r="A17" s="118"/>
      <c r="B17" s="121" t="s">
        <v>110</v>
      </c>
      <c r="C17" s="113">
        <v>21.414496833216045</v>
      </c>
      <c r="D17" s="115">
        <v>3043</v>
      </c>
      <c r="E17" s="114">
        <v>3129</v>
      </c>
      <c r="F17" s="114">
        <v>3133</v>
      </c>
      <c r="G17" s="114">
        <v>3090</v>
      </c>
      <c r="H17" s="140">
        <v>3028</v>
      </c>
      <c r="I17" s="115">
        <v>15</v>
      </c>
      <c r="J17" s="116">
        <v>0.49537648612945839</v>
      </c>
      <c r="K17"/>
      <c r="L17"/>
      <c r="M17"/>
      <c r="N17"/>
      <c r="O17"/>
      <c r="P17"/>
    </row>
    <row r="18" spans="1:16" s="110" customFormat="1" ht="14.45" customHeight="1" x14ac:dyDescent="0.2">
      <c r="A18" s="120"/>
      <c r="B18" s="121" t="s">
        <v>111</v>
      </c>
      <c r="C18" s="113">
        <v>18.106966924700917</v>
      </c>
      <c r="D18" s="115">
        <v>2573</v>
      </c>
      <c r="E18" s="114">
        <v>2613</v>
      </c>
      <c r="F18" s="114">
        <v>2598</v>
      </c>
      <c r="G18" s="114">
        <v>2578</v>
      </c>
      <c r="H18" s="140">
        <v>2473</v>
      </c>
      <c r="I18" s="115">
        <v>100</v>
      </c>
      <c r="J18" s="116">
        <v>4.0436716538617068</v>
      </c>
      <c r="K18"/>
      <c r="L18"/>
      <c r="M18"/>
      <c r="N18"/>
      <c r="O18"/>
      <c r="P18"/>
    </row>
    <row r="19" spans="1:16" s="110" customFormat="1" ht="14.45" customHeight="1" x14ac:dyDescent="0.2">
      <c r="A19" s="120"/>
      <c r="B19" s="121" t="s">
        <v>112</v>
      </c>
      <c r="C19" s="113">
        <v>1.8719211822660098</v>
      </c>
      <c r="D19" s="115">
        <v>266</v>
      </c>
      <c r="E19" s="114">
        <v>261</v>
      </c>
      <c r="F19" s="114">
        <v>275</v>
      </c>
      <c r="G19" s="114">
        <v>240</v>
      </c>
      <c r="H19" s="140">
        <v>236</v>
      </c>
      <c r="I19" s="115">
        <v>30</v>
      </c>
      <c r="J19" s="116">
        <v>12.711864406779661</v>
      </c>
      <c r="K19"/>
      <c r="L19"/>
      <c r="M19"/>
      <c r="N19"/>
      <c r="O19"/>
      <c r="P19"/>
    </row>
    <row r="20" spans="1:16" s="110" customFormat="1" ht="14.45" customHeight="1" x14ac:dyDescent="0.2">
      <c r="A20" s="120" t="s">
        <v>113</v>
      </c>
      <c r="B20" s="119" t="s">
        <v>116</v>
      </c>
      <c r="C20" s="113">
        <v>91.857846586910625</v>
      </c>
      <c r="D20" s="115">
        <v>13053</v>
      </c>
      <c r="E20" s="114">
        <v>13485</v>
      </c>
      <c r="F20" s="114">
        <v>13562</v>
      </c>
      <c r="G20" s="114">
        <v>13664</v>
      </c>
      <c r="H20" s="140">
        <v>13377</v>
      </c>
      <c r="I20" s="115">
        <v>-324</v>
      </c>
      <c r="J20" s="116">
        <v>-2.4220677281901772</v>
      </c>
      <c r="K20"/>
      <c r="L20"/>
      <c r="M20"/>
      <c r="N20"/>
      <c r="O20"/>
      <c r="P20"/>
    </row>
    <row r="21" spans="1:16" s="110" customFormat="1" ht="14.45" customHeight="1" x14ac:dyDescent="0.2">
      <c r="A21" s="123"/>
      <c r="B21" s="124" t="s">
        <v>117</v>
      </c>
      <c r="C21" s="125">
        <v>8.0506685432793805</v>
      </c>
      <c r="D21" s="143">
        <v>1144</v>
      </c>
      <c r="E21" s="144">
        <v>1272</v>
      </c>
      <c r="F21" s="144">
        <v>1264</v>
      </c>
      <c r="G21" s="144">
        <v>1223</v>
      </c>
      <c r="H21" s="145">
        <v>1166</v>
      </c>
      <c r="I21" s="143">
        <v>-22</v>
      </c>
      <c r="J21" s="146">
        <v>-1.8867924528301887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15202</v>
      </c>
      <c r="E56" s="114">
        <v>15671</v>
      </c>
      <c r="F56" s="114">
        <v>15754</v>
      </c>
      <c r="G56" s="114">
        <v>15925</v>
      </c>
      <c r="H56" s="140">
        <v>15550</v>
      </c>
      <c r="I56" s="115">
        <v>-348</v>
      </c>
      <c r="J56" s="116">
        <v>-2.237942122186495</v>
      </c>
      <c r="K56"/>
      <c r="L56"/>
      <c r="M56"/>
      <c r="N56"/>
      <c r="O56"/>
      <c r="P56"/>
    </row>
    <row r="57" spans="1:16" s="110" customFormat="1" ht="14.45" customHeight="1" x14ac:dyDescent="0.2">
      <c r="A57" s="120" t="s">
        <v>105</v>
      </c>
      <c r="B57" s="119" t="s">
        <v>106</v>
      </c>
      <c r="C57" s="113">
        <v>38.244967767399025</v>
      </c>
      <c r="D57" s="115">
        <v>5814</v>
      </c>
      <c r="E57" s="114">
        <v>5964</v>
      </c>
      <c r="F57" s="114">
        <v>6043</v>
      </c>
      <c r="G57" s="114">
        <v>6109</v>
      </c>
      <c r="H57" s="140">
        <v>5883</v>
      </c>
      <c r="I57" s="115">
        <v>-69</v>
      </c>
      <c r="J57" s="116">
        <v>-1.1728709841917389</v>
      </c>
    </row>
    <row r="58" spans="1:16" s="110" customFormat="1" ht="14.45" customHeight="1" x14ac:dyDescent="0.2">
      <c r="A58" s="120"/>
      <c r="B58" s="119" t="s">
        <v>107</v>
      </c>
      <c r="C58" s="113">
        <v>61.755032232600975</v>
      </c>
      <c r="D58" s="115">
        <v>9388</v>
      </c>
      <c r="E58" s="114">
        <v>9707</v>
      </c>
      <c r="F58" s="114">
        <v>9711</v>
      </c>
      <c r="G58" s="114">
        <v>9816</v>
      </c>
      <c r="H58" s="140">
        <v>9667</v>
      </c>
      <c r="I58" s="115">
        <v>-279</v>
      </c>
      <c r="J58" s="116">
        <v>-2.8861073756077378</v>
      </c>
    </row>
    <row r="59" spans="1:16" s="110" customFormat="1" ht="14.45" customHeight="1" x14ac:dyDescent="0.2">
      <c r="A59" s="118" t="s">
        <v>105</v>
      </c>
      <c r="B59" s="121" t="s">
        <v>108</v>
      </c>
      <c r="C59" s="113">
        <v>15.096697802920668</v>
      </c>
      <c r="D59" s="115">
        <v>2295</v>
      </c>
      <c r="E59" s="114">
        <v>2385</v>
      </c>
      <c r="F59" s="114">
        <v>2422</v>
      </c>
      <c r="G59" s="114">
        <v>2557</v>
      </c>
      <c r="H59" s="140">
        <v>2382</v>
      </c>
      <c r="I59" s="115">
        <v>-87</v>
      </c>
      <c r="J59" s="116">
        <v>-3.6523929471032748</v>
      </c>
    </row>
    <row r="60" spans="1:16" s="110" customFormat="1" ht="14.45" customHeight="1" x14ac:dyDescent="0.2">
      <c r="A60" s="118"/>
      <c r="B60" s="121" t="s">
        <v>109</v>
      </c>
      <c r="C60" s="113">
        <v>44.763846862254965</v>
      </c>
      <c r="D60" s="115">
        <v>6805</v>
      </c>
      <c r="E60" s="114">
        <v>7079</v>
      </c>
      <c r="F60" s="114">
        <v>7075</v>
      </c>
      <c r="G60" s="114">
        <v>7172</v>
      </c>
      <c r="H60" s="140">
        <v>7115</v>
      </c>
      <c r="I60" s="115">
        <v>-310</v>
      </c>
      <c r="J60" s="116">
        <v>-4.3569922698524248</v>
      </c>
    </row>
    <row r="61" spans="1:16" s="110" customFormat="1" ht="14.45" customHeight="1" x14ac:dyDescent="0.2">
      <c r="A61" s="118"/>
      <c r="B61" s="121" t="s">
        <v>110</v>
      </c>
      <c r="C61" s="113">
        <v>21.510327588475199</v>
      </c>
      <c r="D61" s="115">
        <v>3270</v>
      </c>
      <c r="E61" s="114">
        <v>3359</v>
      </c>
      <c r="F61" s="114">
        <v>3401</v>
      </c>
      <c r="G61" s="114">
        <v>3368</v>
      </c>
      <c r="H61" s="140">
        <v>3332</v>
      </c>
      <c r="I61" s="115">
        <v>-62</v>
      </c>
      <c r="J61" s="116">
        <v>-1.8607442977190876</v>
      </c>
    </row>
    <row r="62" spans="1:16" s="110" customFormat="1" ht="14.45" customHeight="1" x14ac:dyDescent="0.2">
      <c r="A62" s="120"/>
      <c r="B62" s="121" t="s">
        <v>111</v>
      </c>
      <c r="C62" s="113">
        <v>18.629127746349166</v>
      </c>
      <c r="D62" s="115">
        <v>2832</v>
      </c>
      <c r="E62" s="114">
        <v>2848</v>
      </c>
      <c r="F62" s="114">
        <v>2856</v>
      </c>
      <c r="G62" s="114">
        <v>2828</v>
      </c>
      <c r="H62" s="140">
        <v>2721</v>
      </c>
      <c r="I62" s="115">
        <v>111</v>
      </c>
      <c r="J62" s="116">
        <v>4.0793825799338475</v>
      </c>
    </row>
    <row r="63" spans="1:16" s="110" customFormat="1" ht="14.45" customHeight="1" x14ac:dyDescent="0.2">
      <c r="A63" s="120"/>
      <c r="B63" s="121" t="s">
        <v>112</v>
      </c>
      <c r="C63" s="113">
        <v>1.9800026312327326</v>
      </c>
      <c r="D63" s="115">
        <v>301</v>
      </c>
      <c r="E63" s="114">
        <v>294</v>
      </c>
      <c r="F63" s="114">
        <v>321</v>
      </c>
      <c r="G63" s="114">
        <v>276</v>
      </c>
      <c r="H63" s="140">
        <v>268</v>
      </c>
      <c r="I63" s="115">
        <v>33</v>
      </c>
      <c r="J63" s="116">
        <v>12.313432835820896</v>
      </c>
    </row>
    <row r="64" spans="1:16" s="110" customFormat="1" ht="14.45" customHeight="1" x14ac:dyDescent="0.2">
      <c r="A64" s="120" t="s">
        <v>113</v>
      </c>
      <c r="B64" s="119" t="s">
        <v>116</v>
      </c>
      <c r="C64" s="113">
        <v>93.606104459939488</v>
      </c>
      <c r="D64" s="115">
        <v>14230</v>
      </c>
      <c r="E64" s="114">
        <v>14642</v>
      </c>
      <c r="F64" s="114">
        <v>14757</v>
      </c>
      <c r="G64" s="114">
        <v>14939</v>
      </c>
      <c r="H64" s="140">
        <v>14601</v>
      </c>
      <c r="I64" s="115">
        <v>-371</v>
      </c>
      <c r="J64" s="116">
        <v>-2.5409218546674883</v>
      </c>
    </row>
    <row r="65" spans="1:10" s="110" customFormat="1" ht="14.45" customHeight="1" x14ac:dyDescent="0.2">
      <c r="A65" s="123"/>
      <c r="B65" s="124" t="s">
        <v>117</v>
      </c>
      <c r="C65" s="125">
        <v>6.282068148927773</v>
      </c>
      <c r="D65" s="143">
        <v>955</v>
      </c>
      <c r="E65" s="144">
        <v>1008</v>
      </c>
      <c r="F65" s="144">
        <v>978</v>
      </c>
      <c r="G65" s="144">
        <v>967</v>
      </c>
      <c r="H65" s="145">
        <v>924</v>
      </c>
      <c r="I65" s="143">
        <v>31</v>
      </c>
      <c r="J65" s="146">
        <v>3.3549783549783552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14210</v>
      </c>
      <c r="G11" s="114">
        <v>14778</v>
      </c>
      <c r="H11" s="114">
        <v>14845</v>
      </c>
      <c r="I11" s="114">
        <v>14905</v>
      </c>
      <c r="J11" s="140">
        <v>14564</v>
      </c>
      <c r="K11" s="114">
        <v>-354</v>
      </c>
      <c r="L11" s="116">
        <v>-2.4306509200769018</v>
      </c>
    </row>
    <row r="12" spans="1:17" s="110" customFormat="1" ht="24" customHeight="1" x14ac:dyDescent="0.2">
      <c r="A12" s="604" t="s">
        <v>185</v>
      </c>
      <c r="B12" s="605"/>
      <c r="C12" s="605"/>
      <c r="D12" s="606"/>
      <c r="E12" s="113">
        <v>38.761435608726252</v>
      </c>
      <c r="F12" s="115">
        <v>5508</v>
      </c>
      <c r="G12" s="114">
        <v>5741</v>
      </c>
      <c r="H12" s="114">
        <v>5843</v>
      </c>
      <c r="I12" s="114">
        <v>5862</v>
      </c>
      <c r="J12" s="140">
        <v>5614</v>
      </c>
      <c r="K12" s="114">
        <v>-106</v>
      </c>
      <c r="L12" s="116">
        <v>-1.8881368008550052</v>
      </c>
    </row>
    <row r="13" spans="1:17" s="110" customFormat="1" ht="15" customHeight="1" x14ac:dyDescent="0.2">
      <c r="A13" s="120"/>
      <c r="B13" s="612" t="s">
        <v>107</v>
      </c>
      <c r="C13" s="612"/>
      <c r="E13" s="113">
        <v>61.238564391273748</v>
      </c>
      <c r="F13" s="115">
        <v>8702</v>
      </c>
      <c r="G13" s="114">
        <v>9037</v>
      </c>
      <c r="H13" s="114">
        <v>9002</v>
      </c>
      <c r="I13" s="114">
        <v>9043</v>
      </c>
      <c r="J13" s="140">
        <v>8950</v>
      </c>
      <c r="K13" s="114">
        <v>-248</v>
      </c>
      <c r="L13" s="116">
        <v>-2.7709497206703912</v>
      </c>
    </row>
    <row r="14" spans="1:17" s="110" customFormat="1" ht="22.5" customHeight="1" x14ac:dyDescent="0.2">
      <c r="A14" s="604" t="s">
        <v>186</v>
      </c>
      <c r="B14" s="605"/>
      <c r="C14" s="605"/>
      <c r="D14" s="606"/>
      <c r="E14" s="113">
        <v>15.25686136523575</v>
      </c>
      <c r="F14" s="115">
        <v>2168</v>
      </c>
      <c r="G14" s="114">
        <v>2271</v>
      </c>
      <c r="H14" s="114">
        <v>2333</v>
      </c>
      <c r="I14" s="114">
        <v>2424</v>
      </c>
      <c r="J14" s="140">
        <v>2270</v>
      </c>
      <c r="K14" s="114">
        <v>-102</v>
      </c>
      <c r="L14" s="116">
        <v>-4.4933920704845818</v>
      </c>
    </row>
    <row r="15" spans="1:17" s="110" customFormat="1" ht="15" customHeight="1" x14ac:dyDescent="0.2">
      <c r="A15" s="120"/>
      <c r="B15" s="119"/>
      <c r="C15" s="258" t="s">
        <v>106</v>
      </c>
      <c r="E15" s="113">
        <v>45.202952029520297</v>
      </c>
      <c r="F15" s="115">
        <v>980</v>
      </c>
      <c r="G15" s="114">
        <v>1054</v>
      </c>
      <c r="H15" s="114">
        <v>1105</v>
      </c>
      <c r="I15" s="114">
        <v>1136</v>
      </c>
      <c r="J15" s="140">
        <v>1078</v>
      </c>
      <c r="K15" s="114">
        <v>-98</v>
      </c>
      <c r="L15" s="116">
        <v>-9.0909090909090917</v>
      </c>
    </row>
    <row r="16" spans="1:17" s="110" customFormat="1" ht="15" customHeight="1" x14ac:dyDescent="0.2">
      <c r="A16" s="120"/>
      <c r="B16" s="119"/>
      <c r="C16" s="258" t="s">
        <v>107</v>
      </c>
      <c r="E16" s="113">
        <v>54.797047970479703</v>
      </c>
      <c r="F16" s="115">
        <v>1188</v>
      </c>
      <c r="G16" s="114">
        <v>1217</v>
      </c>
      <c r="H16" s="114">
        <v>1228</v>
      </c>
      <c r="I16" s="114">
        <v>1288</v>
      </c>
      <c r="J16" s="140">
        <v>1192</v>
      </c>
      <c r="K16" s="114">
        <v>-4</v>
      </c>
      <c r="L16" s="116">
        <v>-0.33557046979865773</v>
      </c>
    </row>
    <row r="17" spans="1:12" s="110" customFormat="1" ht="15" customHeight="1" x14ac:dyDescent="0.2">
      <c r="A17" s="120"/>
      <c r="B17" s="121" t="s">
        <v>109</v>
      </c>
      <c r="C17" s="258"/>
      <c r="E17" s="113">
        <v>45.221674876847288</v>
      </c>
      <c r="F17" s="115">
        <v>6426</v>
      </c>
      <c r="G17" s="114">
        <v>6765</v>
      </c>
      <c r="H17" s="114">
        <v>6781</v>
      </c>
      <c r="I17" s="114">
        <v>6813</v>
      </c>
      <c r="J17" s="140">
        <v>6793</v>
      </c>
      <c r="K17" s="114">
        <v>-367</v>
      </c>
      <c r="L17" s="116">
        <v>-5.4026203444722505</v>
      </c>
    </row>
    <row r="18" spans="1:12" s="110" customFormat="1" ht="15" customHeight="1" x14ac:dyDescent="0.2">
      <c r="A18" s="120"/>
      <c r="B18" s="119"/>
      <c r="C18" s="258" t="s">
        <v>106</v>
      </c>
      <c r="E18" s="113">
        <v>33.535636476812947</v>
      </c>
      <c r="F18" s="115">
        <v>2155</v>
      </c>
      <c r="G18" s="114">
        <v>2284</v>
      </c>
      <c r="H18" s="114">
        <v>2316</v>
      </c>
      <c r="I18" s="114">
        <v>2327</v>
      </c>
      <c r="J18" s="140">
        <v>2273</v>
      </c>
      <c r="K18" s="114">
        <v>-118</v>
      </c>
      <c r="L18" s="116">
        <v>-5.1913770347558295</v>
      </c>
    </row>
    <row r="19" spans="1:12" s="110" customFormat="1" ht="15" customHeight="1" x14ac:dyDescent="0.2">
      <c r="A19" s="120"/>
      <c r="B19" s="119"/>
      <c r="C19" s="258" t="s">
        <v>107</v>
      </c>
      <c r="E19" s="113">
        <v>66.464363523187046</v>
      </c>
      <c r="F19" s="115">
        <v>4271</v>
      </c>
      <c r="G19" s="114">
        <v>4481</v>
      </c>
      <c r="H19" s="114">
        <v>4465</v>
      </c>
      <c r="I19" s="114">
        <v>4486</v>
      </c>
      <c r="J19" s="140">
        <v>4520</v>
      </c>
      <c r="K19" s="114">
        <v>-249</v>
      </c>
      <c r="L19" s="116">
        <v>-5.5088495575221241</v>
      </c>
    </row>
    <row r="20" spans="1:12" s="110" customFormat="1" ht="15" customHeight="1" x14ac:dyDescent="0.2">
      <c r="A20" s="120"/>
      <c r="B20" s="121" t="s">
        <v>110</v>
      </c>
      <c r="C20" s="258"/>
      <c r="E20" s="113">
        <v>21.414496833216045</v>
      </c>
      <c r="F20" s="115">
        <v>3043</v>
      </c>
      <c r="G20" s="114">
        <v>3129</v>
      </c>
      <c r="H20" s="114">
        <v>3133</v>
      </c>
      <c r="I20" s="114">
        <v>3090</v>
      </c>
      <c r="J20" s="140">
        <v>3028</v>
      </c>
      <c r="K20" s="114">
        <v>15</v>
      </c>
      <c r="L20" s="116">
        <v>0.49537648612945839</v>
      </c>
    </row>
    <row r="21" spans="1:12" s="110" customFormat="1" ht="15" customHeight="1" x14ac:dyDescent="0.2">
      <c r="A21" s="120"/>
      <c r="B21" s="119"/>
      <c r="C21" s="258" t="s">
        <v>106</v>
      </c>
      <c r="E21" s="113">
        <v>32.566546171541241</v>
      </c>
      <c r="F21" s="115">
        <v>991</v>
      </c>
      <c r="G21" s="114">
        <v>1016</v>
      </c>
      <c r="H21" s="114">
        <v>1031</v>
      </c>
      <c r="I21" s="114">
        <v>1024</v>
      </c>
      <c r="J21" s="140">
        <v>967</v>
      </c>
      <c r="K21" s="114">
        <v>24</v>
      </c>
      <c r="L21" s="116">
        <v>2.4819027921406414</v>
      </c>
    </row>
    <row r="22" spans="1:12" s="110" customFormat="1" ht="15" customHeight="1" x14ac:dyDescent="0.2">
      <c r="A22" s="120"/>
      <c r="B22" s="119"/>
      <c r="C22" s="258" t="s">
        <v>107</v>
      </c>
      <c r="E22" s="113">
        <v>67.433453828458752</v>
      </c>
      <c r="F22" s="115">
        <v>2052</v>
      </c>
      <c r="G22" s="114">
        <v>2113</v>
      </c>
      <c r="H22" s="114">
        <v>2102</v>
      </c>
      <c r="I22" s="114">
        <v>2066</v>
      </c>
      <c r="J22" s="140">
        <v>2061</v>
      </c>
      <c r="K22" s="114">
        <v>-9</v>
      </c>
      <c r="L22" s="116">
        <v>-0.4366812227074236</v>
      </c>
    </row>
    <row r="23" spans="1:12" s="110" customFormat="1" ht="15" customHeight="1" x14ac:dyDescent="0.2">
      <c r="A23" s="120"/>
      <c r="B23" s="121" t="s">
        <v>111</v>
      </c>
      <c r="C23" s="258"/>
      <c r="E23" s="113">
        <v>18.106966924700917</v>
      </c>
      <c r="F23" s="115">
        <v>2573</v>
      </c>
      <c r="G23" s="114">
        <v>2613</v>
      </c>
      <c r="H23" s="114">
        <v>2598</v>
      </c>
      <c r="I23" s="114">
        <v>2578</v>
      </c>
      <c r="J23" s="140">
        <v>2473</v>
      </c>
      <c r="K23" s="114">
        <v>100</v>
      </c>
      <c r="L23" s="116">
        <v>4.0436716538617068</v>
      </c>
    </row>
    <row r="24" spans="1:12" s="110" customFormat="1" ht="15" customHeight="1" x14ac:dyDescent="0.2">
      <c r="A24" s="120"/>
      <c r="B24" s="119"/>
      <c r="C24" s="258" t="s">
        <v>106</v>
      </c>
      <c r="E24" s="113">
        <v>53.711620676253403</v>
      </c>
      <c r="F24" s="115">
        <v>1382</v>
      </c>
      <c r="G24" s="114">
        <v>1387</v>
      </c>
      <c r="H24" s="114">
        <v>1391</v>
      </c>
      <c r="I24" s="114">
        <v>1375</v>
      </c>
      <c r="J24" s="140">
        <v>1296</v>
      </c>
      <c r="K24" s="114">
        <v>86</v>
      </c>
      <c r="L24" s="116">
        <v>6.6358024691358022</v>
      </c>
    </row>
    <row r="25" spans="1:12" s="110" customFormat="1" ht="15" customHeight="1" x14ac:dyDescent="0.2">
      <c r="A25" s="120"/>
      <c r="B25" s="119"/>
      <c r="C25" s="258" t="s">
        <v>107</v>
      </c>
      <c r="E25" s="113">
        <v>46.288379323746597</v>
      </c>
      <c r="F25" s="115">
        <v>1191</v>
      </c>
      <c r="G25" s="114">
        <v>1226</v>
      </c>
      <c r="H25" s="114">
        <v>1207</v>
      </c>
      <c r="I25" s="114">
        <v>1203</v>
      </c>
      <c r="J25" s="140">
        <v>1177</v>
      </c>
      <c r="K25" s="114">
        <v>14</v>
      </c>
      <c r="L25" s="116">
        <v>1.1894647408666099</v>
      </c>
    </row>
    <row r="26" spans="1:12" s="110" customFormat="1" ht="15" customHeight="1" x14ac:dyDescent="0.2">
      <c r="A26" s="120"/>
      <c r="C26" s="121" t="s">
        <v>187</v>
      </c>
      <c r="D26" s="110" t="s">
        <v>188</v>
      </c>
      <c r="E26" s="113">
        <v>1.8719211822660098</v>
      </c>
      <c r="F26" s="115">
        <v>266</v>
      </c>
      <c r="G26" s="114">
        <v>261</v>
      </c>
      <c r="H26" s="114">
        <v>275</v>
      </c>
      <c r="I26" s="114">
        <v>240</v>
      </c>
      <c r="J26" s="140">
        <v>236</v>
      </c>
      <c r="K26" s="114">
        <v>30</v>
      </c>
      <c r="L26" s="116">
        <v>12.711864406779661</v>
      </c>
    </row>
    <row r="27" spans="1:12" s="110" customFormat="1" ht="15" customHeight="1" x14ac:dyDescent="0.2">
      <c r="A27" s="120"/>
      <c r="B27" s="119"/>
      <c r="D27" s="259" t="s">
        <v>106</v>
      </c>
      <c r="E27" s="113">
        <v>48.120300751879697</v>
      </c>
      <c r="F27" s="115">
        <v>128</v>
      </c>
      <c r="G27" s="114">
        <v>129</v>
      </c>
      <c r="H27" s="114">
        <v>150</v>
      </c>
      <c r="I27" s="114">
        <v>125</v>
      </c>
      <c r="J27" s="140">
        <v>116</v>
      </c>
      <c r="K27" s="114">
        <v>12</v>
      </c>
      <c r="L27" s="116">
        <v>10.344827586206897</v>
      </c>
    </row>
    <row r="28" spans="1:12" s="110" customFormat="1" ht="15" customHeight="1" x14ac:dyDescent="0.2">
      <c r="A28" s="120"/>
      <c r="B28" s="119"/>
      <c r="D28" s="259" t="s">
        <v>107</v>
      </c>
      <c r="E28" s="113">
        <v>51.879699248120303</v>
      </c>
      <c r="F28" s="115">
        <v>138</v>
      </c>
      <c r="G28" s="114">
        <v>132</v>
      </c>
      <c r="H28" s="114">
        <v>125</v>
      </c>
      <c r="I28" s="114">
        <v>115</v>
      </c>
      <c r="J28" s="140">
        <v>120</v>
      </c>
      <c r="K28" s="114">
        <v>18</v>
      </c>
      <c r="L28" s="116">
        <v>15</v>
      </c>
    </row>
    <row r="29" spans="1:12" s="110" customFormat="1" ht="24" customHeight="1" x14ac:dyDescent="0.2">
      <c r="A29" s="604" t="s">
        <v>189</v>
      </c>
      <c r="B29" s="605"/>
      <c r="C29" s="605"/>
      <c r="D29" s="606"/>
      <c r="E29" s="113">
        <v>91.857846586910625</v>
      </c>
      <c r="F29" s="115">
        <v>13053</v>
      </c>
      <c r="G29" s="114">
        <v>13485</v>
      </c>
      <c r="H29" s="114">
        <v>13562</v>
      </c>
      <c r="I29" s="114">
        <v>13664</v>
      </c>
      <c r="J29" s="140">
        <v>13377</v>
      </c>
      <c r="K29" s="114">
        <v>-324</v>
      </c>
      <c r="L29" s="116">
        <v>-2.4220677281901772</v>
      </c>
    </row>
    <row r="30" spans="1:12" s="110" customFormat="1" ht="15" customHeight="1" x14ac:dyDescent="0.2">
      <c r="A30" s="120"/>
      <c r="B30" s="119"/>
      <c r="C30" s="258" t="s">
        <v>106</v>
      </c>
      <c r="E30" s="113">
        <v>38.175132153527926</v>
      </c>
      <c r="F30" s="115">
        <v>4983</v>
      </c>
      <c r="G30" s="114">
        <v>5122</v>
      </c>
      <c r="H30" s="114">
        <v>5213</v>
      </c>
      <c r="I30" s="114">
        <v>5237</v>
      </c>
      <c r="J30" s="140">
        <v>5053</v>
      </c>
      <c r="K30" s="114">
        <v>-70</v>
      </c>
      <c r="L30" s="116">
        <v>-1.3853156540668909</v>
      </c>
    </row>
    <row r="31" spans="1:12" s="110" customFormat="1" ht="15" customHeight="1" x14ac:dyDescent="0.2">
      <c r="A31" s="120"/>
      <c r="B31" s="119"/>
      <c r="C31" s="258" t="s">
        <v>107</v>
      </c>
      <c r="E31" s="113">
        <v>61.824867846472074</v>
      </c>
      <c r="F31" s="115">
        <v>8070</v>
      </c>
      <c r="G31" s="114">
        <v>8363</v>
      </c>
      <c r="H31" s="114">
        <v>8349</v>
      </c>
      <c r="I31" s="114">
        <v>8427</v>
      </c>
      <c r="J31" s="140">
        <v>8324</v>
      </c>
      <c r="K31" s="114">
        <v>-254</v>
      </c>
      <c r="L31" s="116">
        <v>-3.0514175876982219</v>
      </c>
    </row>
    <row r="32" spans="1:12" s="110" customFormat="1" ht="15" customHeight="1" x14ac:dyDescent="0.2">
      <c r="A32" s="120"/>
      <c r="B32" s="119" t="s">
        <v>117</v>
      </c>
      <c r="C32" s="258"/>
      <c r="E32" s="113">
        <v>8.0506685432793805</v>
      </c>
      <c r="F32" s="114">
        <v>1144</v>
      </c>
      <c r="G32" s="114">
        <v>1272</v>
      </c>
      <c r="H32" s="114">
        <v>1264</v>
      </c>
      <c r="I32" s="114">
        <v>1223</v>
      </c>
      <c r="J32" s="140">
        <v>1166</v>
      </c>
      <c r="K32" s="114">
        <v>-22</v>
      </c>
      <c r="L32" s="116">
        <v>-1.8867924528301887</v>
      </c>
    </row>
    <row r="33" spans="1:12" s="110" customFormat="1" ht="15" customHeight="1" x14ac:dyDescent="0.2">
      <c r="A33" s="120"/>
      <c r="B33" s="119"/>
      <c r="C33" s="258" t="s">
        <v>106</v>
      </c>
      <c r="E33" s="113">
        <v>45.629370629370626</v>
      </c>
      <c r="F33" s="114">
        <v>522</v>
      </c>
      <c r="G33" s="114">
        <v>612</v>
      </c>
      <c r="H33" s="114">
        <v>624</v>
      </c>
      <c r="I33" s="114">
        <v>617</v>
      </c>
      <c r="J33" s="140">
        <v>553</v>
      </c>
      <c r="K33" s="114">
        <v>-31</v>
      </c>
      <c r="L33" s="116">
        <v>-5.6057866184448466</v>
      </c>
    </row>
    <row r="34" spans="1:12" s="110" customFormat="1" ht="15" customHeight="1" x14ac:dyDescent="0.2">
      <c r="A34" s="120"/>
      <c r="B34" s="119"/>
      <c r="C34" s="258" t="s">
        <v>107</v>
      </c>
      <c r="E34" s="113">
        <v>54.370629370629374</v>
      </c>
      <c r="F34" s="114">
        <v>622</v>
      </c>
      <c r="G34" s="114">
        <v>660</v>
      </c>
      <c r="H34" s="114">
        <v>640</v>
      </c>
      <c r="I34" s="114">
        <v>606</v>
      </c>
      <c r="J34" s="140">
        <v>613</v>
      </c>
      <c r="K34" s="114">
        <v>9</v>
      </c>
      <c r="L34" s="116">
        <v>1.4681892332789559</v>
      </c>
    </row>
    <row r="35" spans="1:12" s="110" customFormat="1" ht="24" customHeight="1" x14ac:dyDescent="0.2">
      <c r="A35" s="604" t="s">
        <v>192</v>
      </c>
      <c r="B35" s="605"/>
      <c r="C35" s="605"/>
      <c r="D35" s="606"/>
      <c r="E35" s="113">
        <v>18.367346938775512</v>
      </c>
      <c r="F35" s="114">
        <v>2610</v>
      </c>
      <c r="G35" s="114">
        <v>2737</v>
      </c>
      <c r="H35" s="114">
        <v>2750</v>
      </c>
      <c r="I35" s="114">
        <v>2874</v>
      </c>
      <c r="J35" s="114">
        <v>2756</v>
      </c>
      <c r="K35" s="318">
        <v>-146</v>
      </c>
      <c r="L35" s="319">
        <v>-5.2975326560232219</v>
      </c>
    </row>
    <row r="36" spans="1:12" s="110" customFormat="1" ht="15" customHeight="1" x14ac:dyDescent="0.2">
      <c r="A36" s="120"/>
      <c r="B36" s="119"/>
      <c r="C36" s="258" t="s">
        <v>106</v>
      </c>
      <c r="E36" s="113">
        <v>38.927203065134101</v>
      </c>
      <c r="F36" s="114">
        <v>1016</v>
      </c>
      <c r="G36" s="114">
        <v>1083</v>
      </c>
      <c r="H36" s="114">
        <v>1091</v>
      </c>
      <c r="I36" s="114">
        <v>1149</v>
      </c>
      <c r="J36" s="114">
        <v>1088</v>
      </c>
      <c r="K36" s="318">
        <v>-72</v>
      </c>
      <c r="L36" s="116">
        <v>-6.617647058823529</v>
      </c>
    </row>
    <row r="37" spans="1:12" s="110" customFormat="1" ht="15" customHeight="1" x14ac:dyDescent="0.2">
      <c r="A37" s="120"/>
      <c r="B37" s="119"/>
      <c r="C37" s="258" t="s">
        <v>107</v>
      </c>
      <c r="E37" s="113">
        <v>61.072796934865899</v>
      </c>
      <c r="F37" s="114">
        <v>1594</v>
      </c>
      <c r="G37" s="114">
        <v>1654</v>
      </c>
      <c r="H37" s="114">
        <v>1659</v>
      </c>
      <c r="I37" s="114">
        <v>1725</v>
      </c>
      <c r="J37" s="140">
        <v>1668</v>
      </c>
      <c r="K37" s="114">
        <v>-74</v>
      </c>
      <c r="L37" s="116">
        <v>-4.4364508393285371</v>
      </c>
    </row>
    <row r="38" spans="1:12" s="110" customFormat="1" ht="15" customHeight="1" x14ac:dyDescent="0.2">
      <c r="A38" s="120"/>
      <c r="B38" s="119" t="s">
        <v>328</v>
      </c>
      <c r="C38" s="258"/>
      <c r="E38" s="113">
        <v>58.275862068965516</v>
      </c>
      <c r="F38" s="114">
        <v>8281</v>
      </c>
      <c r="G38" s="114">
        <v>8494</v>
      </c>
      <c r="H38" s="114">
        <v>8469</v>
      </c>
      <c r="I38" s="114">
        <v>8473</v>
      </c>
      <c r="J38" s="140">
        <v>8295</v>
      </c>
      <c r="K38" s="114">
        <v>-14</v>
      </c>
      <c r="L38" s="116">
        <v>-0.16877637130801687</v>
      </c>
    </row>
    <row r="39" spans="1:12" s="110" customFormat="1" ht="15" customHeight="1" x14ac:dyDescent="0.2">
      <c r="A39" s="120"/>
      <c r="B39" s="119"/>
      <c r="C39" s="258" t="s">
        <v>106</v>
      </c>
      <c r="E39" s="113">
        <v>38.811737712836617</v>
      </c>
      <c r="F39" s="115">
        <v>3214</v>
      </c>
      <c r="G39" s="114">
        <v>3267</v>
      </c>
      <c r="H39" s="114">
        <v>3317</v>
      </c>
      <c r="I39" s="114">
        <v>3320</v>
      </c>
      <c r="J39" s="140">
        <v>3170</v>
      </c>
      <c r="K39" s="114">
        <v>44</v>
      </c>
      <c r="L39" s="116">
        <v>1.38801261829653</v>
      </c>
    </row>
    <row r="40" spans="1:12" s="110" customFormat="1" ht="15" customHeight="1" x14ac:dyDescent="0.2">
      <c r="A40" s="120"/>
      <c r="B40" s="119"/>
      <c r="C40" s="258" t="s">
        <v>107</v>
      </c>
      <c r="E40" s="113">
        <v>61.188262287163383</v>
      </c>
      <c r="F40" s="115">
        <v>5067</v>
      </c>
      <c r="G40" s="114">
        <v>5227</v>
      </c>
      <c r="H40" s="114">
        <v>5152</v>
      </c>
      <c r="I40" s="114">
        <v>5153</v>
      </c>
      <c r="J40" s="140">
        <v>5125</v>
      </c>
      <c r="K40" s="114">
        <v>-58</v>
      </c>
      <c r="L40" s="116">
        <v>-1.1317073170731706</v>
      </c>
    </row>
    <row r="41" spans="1:12" s="110" customFormat="1" ht="15" customHeight="1" x14ac:dyDescent="0.2">
      <c r="A41" s="120"/>
      <c r="B41" s="320" t="s">
        <v>516</v>
      </c>
      <c r="C41" s="258"/>
      <c r="E41" s="113">
        <v>5.7142857142857144</v>
      </c>
      <c r="F41" s="115">
        <v>812</v>
      </c>
      <c r="G41" s="114">
        <v>841</v>
      </c>
      <c r="H41" s="114">
        <v>825</v>
      </c>
      <c r="I41" s="114">
        <v>815</v>
      </c>
      <c r="J41" s="140">
        <v>803</v>
      </c>
      <c r="K41" s="114">
        <v>9</v>
      </c>
      <c r="L41" s="116">
        <v>1.1207970112079702</v>
      </c>
    </row>
    <row r="42" spans="1:12" s="110" customFormat="1" ht="15" customHeight="1" x14ac:dyDescent="0.2">
      <c r="A42" s="120"/>
      <c r="B42" s="119"/>
      <c r="C42" s="268" t="s">
        <v>106</v>
      </c>
      <c r="D42" s="182"/>
      <c r="E42" s="113">
        <v>46.428571428571431</v>
      </c>
      <c r="F42" s="115">
        <v>377</v>
      </c>
      <c r="G42" s="114">
        <v>389</v>
      </c>
      <c r="H42" s="114">
        <v>390</v>
      </c>
      <c r="I42" s="114">
        <v>384</v>
      </c>
      <c r="J42" s="140">
        <v>388</v>
      </c>
      <c r="K42" s="114">
        <v>-11</v>
      </c>
      <c r="L42" s="116">
        <v>-2.8350515463917527</v>
      </c>
    </row>
    <row r="43" spans="1:12" s="110" customFormat="1" ht="15" customHeight="1" x14ac:dyDescent="0.2">
      <c r="A43" s="120"/>
      <c r="B43" s="119"/>
      <c r="C43" s="268" t="s">
        <v>107</v>
      </c>
      <c r="D43" s="182"/>
      <c r="E43" s="113">
        <v>53.571428571428569</v>
      </c>
      <c r="F43" s="115">
        <v>435</v>
      </c>
      <c r="G43" s="114">
        <v>452</v>
      </c>
      <c r="H43" s="114">
        <v>435</v>
      </c>
      <c r="I43" s="114">
        <v>431</v>
      </c>
      <c r="J43" s="140">
        <v>415</v>
      </c>
      <c r="K43" s="114">
        <v>20</v>
      </c>
      <c r="L43" s="116">
        <v>4.8192771084337354</v>
      </c>
    </row>
    <row r="44" spans="1:12" s="110" customFormat="1" ht="15" customHeight="1" x14ac:dyDescent="0.2">
      <c r="A44" s="120"/>
      <c r="B44" s="119" t="s">
        <v>205</v>
      </c>
      <c r="C44" s="268"/>
      <c r="D44" s="182"/>
      <c r="E44" s="113">
        <v>17.642505277973257</v>
      </c>
      <c r="F44" s="115">
        <v>2507</v>
      </c>
      <c r="G44" s="114">
        <v>2706</v>
      </c>
      <c r="H44" s="114">
        <v>2801</v>
      </c>
      <c r="I44" s="114">
        <v>2743</v>
      </c>
      <c r="J44" s="140">
        <v>2710</v>
      </c>
      <c r="K44" s="114">
        <v>-203</v>
      </c>
      <c r="L44" s="116">
        <v>-7.4907749077490777</v>
      </c>
    </row>
    <row r="45" spans="1:12" s="110" customFormat="1" ht="15" customHeight="1" x14ac:dyDescent="0.2">
      <c r="A45" s="120"/>
      <c r="B45" s="119"/>
      <c r="C45" s="268" t="s">
        <v>106</v>
      </c>
      <c r="D45" s="182"/>
      <c r="E45" s="113">
        <v>35.939369764658956</v>
      </c>
      <c r="F45" s="115">
        <v>901</v>
      </c>
      <c r="G45" s="114">
        <v>1002</v>
      </c>
      <c r="H45" s="114">
        <v>1045</v>
      </c>
      <c r="I45" s="114">
        <v>1009</v>
      </c>
      <c r="J45" s="140">
        <v>968</v>
      </c>
      <c r="K45" s="114">
        <v>-67</v>
      </c>
      <c r="L45" s="116">
        <v>-6.9214876033057848</v>
      </c>
    </row>
    <row r="46" spans="1:12" s="110" customFormat="1" ht="15" customHeight="1" x14ac:dyDescent="0.2">
      <c r="A46" s="123"/>
      <c r="B46" s="124"/>
      <c r="C46" s="260" t="s">
        <v>107</v>
      </c>
      <c r="D46" s="261"/>
      <c r="E46" s="125">
        <v>64.060630235341051</v>
      </c>
      <c r="F46" s="143">
        <v>1606</v>
      </c>
      <c r="G46" s="144">
        <v>1704</v>
      </c>
      <c r="H46" s="144">
        <v>1756</v>
      </c>
      <c r="I46" s="144">
        <v>1734</v>
      </c>
      <c r="J46" s="145">
        <v>1742</v>
      </c>
      <c r="K46" s="144">
        <v>-136</v>
      </c>
      <c r="L46" s="146">
        <v>-7.8071182548794491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14210</v>
      </c>
      <c r="E11" s="114">
        <v>14778</v>
      </c>
      <c r="F11" s="114">
        <v>14845</v>
      </c>
      <c r="G11" s="114">
        <v>14905</v>
      </c>
      <c r="H11" s="140">
        <v>14564</v>
      </c>
      <c r="I11" s="115">
        <v>-354</v>
      </c>
      <c r="J11" s="116">
        <v>-2.4306509200769018</v>
      </c>
    </row>
    <row r="12" spans="1:15" s="110" customFormat="1" ht="24.95" customHeight="1" x14ac:dyDescent="0.2">
      <c r="A12" s="193" t="s">
        <v>132</v>
      </c>
      <c r="B12" s="194" t="s">
        <v>133</v>
      </c>
      <c r="C12" s="113">
        <v>2.5826882477128783</v>
      </c>
      <c r="D12" s="115">
        <v>367</v>
      </c>
      <c r="E12" s="114">
        <v>353</v>
      </c>
      <c r="F12" s="114">
        <v>361</v>
      </c>
      <c r="G12" s="114">
        <v>338</v>
      </c>
      <c r="H12" s="140">
        <v>319</v>
      </c>
      <c r="I12" s="115">
        <v>48</v>
      </c>
      <c r="J12" s="116">
        <v>15.047021943573668</v>
      </c>
    </row>
    <row r="13" spans="1:15" s="110" customFormat="1" ht="24.95" customHeight="1" x14ac:dyDescent="0.2">
      <c r="A13" s="193" t="s">
        <v>134</v>
      </c>
      <c r="B13" s="199" t="s">
        <v>214</v>
      </c>
      <c r="C13" s="113">
        <v>0.62631949331456716</v>
      </c>
      <c r="D13" s="115">
        <v>89</v>
      </c>
      <c r="E13" s="114">
        <v>89</v>
      </c>
      <c r="F13" s="114">
        <v>92</v>
      </c>
      <c r="G13" s="114">
        <v>90</v>
      </c>
      <c r="H13" s="140">
        <v>89</v>
      </c>
      <c r="I13" s="115">
        <v>0</v>
      </c>
      <c r="J13" s="116">
        <v>0</v>
      </c>
    </row>
    <row r="14" spans="1:15" s="287" customFormat="1" ht="24.95" customHeight="1" x14ac:dyDescent="0.2">
      <c r="A14" s="193" t="s">
        <v>215</v>
      </c>
      <c r="B14" s="199" t="s">
        <v>137</v>
      </c>
      <c r="C14" s="113">
        <v>7.9239971850809292</v>
      </c>
      <c r="D14" s="115">
        <v>1126</v>
      </c>
      <c r="E14" s="114">
        <v>1140</v>
      </c>
      <c r="F14" s="114">
        <v>1155</v>
      </c>
      <c r="G14" s="114">
        <v>1178</v>
      </c>
      <c r="H14" s="140">
        <v>1194</v>
      </c>
      <c r="I14" s="115">
        <v>-68</v>
      </c>
      <c r="J14" s="116">
        <v>-5.6951423785594644</v>
      </c>
      <c r="K14" s="110"/>
      <c r="L14" s="110"/>
      <c r="M14" s="110"/>
      <c r="N14" s="110"/>
      <c r="O14" s="110"/>
    </row>
    <row r="15" spans="1:15" s="110" customFormat="1" ht="24.95" customHeight="1" x14ac:dyDescent="0.2">
      <c r="A15" s="193" t="s">
        <v>216</v>
      </c>
      <c r="B15" s="199" t="s">
        <v>217</v>
      </c>
      <c r="C15" s="113">
        <v>3.3427163969035889</v>
      </c>
      <c r="D15" s="115">
        <v>475</v>
      </c>
      <c r="E15" s="114">
        <v>496</v>
      </c>
      <c r="F15" s="114">
        <v>500</v>
      </c>
      <c r="G15" s="114">
        <v>503</v>
      </c>
      <c r="H15" s="140">
        <v>528</v>
      </c>
      <c r="I15" s="115">
        <v>-53</v>
      </c>
      <c r="J15" s="116">
        <v>-10.037878787878787</v>
      </c>
    </row>
    <row r="16" spans="1:15" s="287" customFormat="1" ht="24.95" customHeight="1" x14ac:dyDescent="0.2">
      <c r="A16" s="193" t="s">
        <v>218</v>
      </c>
      <c r="B16" s="199" t="s">
        <v>141</v>
      </c>
      <c r="C16" s="113">
        <v>3.729767769176636</v>
      </c>
      <c r="D16" s="115">
        <v>530</v>
      </c>
      <c r="E16" s="114">
        <v>523</v>
      </c>
      <c r="F16" s="114">
        <v>521</v>
      </c>
      <c r="G16" s="114">
        <v>531</v>
      </c>
      <c r="H16" s="140">
        <v>524</v>
      </c>
      <c r="I16" s="115">
        <v>6</v>
      </c>
      <c r="J16" s="116">
        <v>1.1450381679389312</v>
      </c>
      <c r="K16" s="110"/>
      <c r="L16" s="110"/>
      <c r="M16" s="110"/>
      <c r="N16" s="110"/>
      <c r="O16" s="110"/>
    </row>
    <row r="17" spans="1:15" s="110" customFormat="1" ht="24.95" customHeight="1" x14ac:dyDescent="0.2">
      <c r="A17" s="193" t="s">
        <v>142</v>
      </c>
      <c r="B17" s="199" t="s">
        <v>220</v>
      </c>
      <c r="C17" s="113">
        <v>0.85151301900070375</v>
      </c>
      <c r="D17" s="115">
        <v>121</v>
      </c>
      <c r="E17" s="114">
        <v>121</v>
      </c>
      <c r="F17" s="114">
        <v>134</v>
      </c>
      <c r="G17" s="114">
        <v>144</v>
      </c>
      <c r="H17" s="140">
        <v>142</v>
      </c>
      <c r="I17" s="115">
        <v>-21</v>
      </c>
      <c r="J17" s="116">
        <v>-14.788732394366198</v>
      </c>
    </row>
    <row r="18" spans="1:15" s="287" customFormat="1" ht="24.95" customHeight="1" x14ac:dyDescent="0.2">
      <c r="A18" s="201" t="s">
        <v>144</v>
      </c>
      <c r="B18" s="202" t="s">
        <v>145</v>
      </c>
      <c r="C18" s="113">
        <v>4.6727656579873331</v>
      </c>
      <c r="D18" s="115">
        <v>664</v>
      </c>
      <c r="E18" s="114">
        <v>654</v>
      </c>
      <c r="F18" s="114">
        <v>664</v>
      </c>
      <c r="G18" s="114">
        <v>672</v>
      </c>
      <c r="H18" s="140">
        <v>669</v>
      </c>
      <c r="I18" s="115">
        <v>-5</v>
      </c>
      <c r="J18" s="116">
        <v>-0.74738415545590431</v>
      </c>
      <c r="K18" s="110"/>
      <c r="L18" s="110"/>
      <c r="M18" s="110"/>
      <c r="N18" s="110"/>
      <c r="O18" s="110"/>
    </row>
    <row r="19" spans="1:15" s="110" customFormat="1" ht="24.95" customHeight="1" x14ac:dyDescent="0.2">
      <c r="A19" s="193" t="s">
        <v>146</v>
      </c>
      <c r="B19" s="199" t="s">
        <v>147</v>
      </c>
      <c r="C19" s="113">
        <v>18.430682617874737</v>
      </c>
      <c r="D19" s="115">
        <v>2619</v>
      </c>
      <c r="E19" s="114">
        <v>2662</v>
      </c>
      <c r="F19" s="114">
        <v>2642</v>
      </c>
      <c r="G19" s="114">
        <v>2643</v>
      </c>
      <c r="H19" s="140">
        <v>2651</v>
      </c>
      <c r="I19" s="115">
        <v>-32</v>
      </c>
      <c r="J19" s="116">
        <v>-1.2070916635231987</v>
      </c>
    </row>
    <row r="20" spans="1:15" s="287" customFormat="1" ht="24.95" customHeight="1" x14ac:dyDescent="0.2">
      <c r="A20" s="193" t="s">
        <v>148</v>
      </c>
      <c r="B20" s="199" t="s">
        <v>149</v>
      </c>
      <c r="C20" s="113">
        <v>7.1569317382125268</v>
      </c>
      <c r="D20" s="115">
        <v>1017</v>
      </c>
      <c r="E20" s="114">
        <v>1064</v>
      </c>
      <c r="F20" s="114">
        <v>1079</v>
      </c>
      <c r="G20" s="114">
        <v>1102</v>
      </c>
      <c r="H20" s="140">
        <v>1073</v>
      </c>
      <c r="I20" s="115">
        <v>-56</v>
      </c>
      <c r="J20" s="116">
        <v>-5.2190121155638396</v>
      </c>
      <c r="K20" s="110"/>
      <c r="L20" s="110"/>
      <c r="M20" s="110"/>
      <c r="N20" s="110"/>
      <c r="O20" s="110"/>
    </row>
    <row r="21" spans="1:15" s="110" customFormat="1" ht="24.95" customHeight="1" x14ac:dyDescent="0.2">
      <c r="A21" s="201" t="s">
        <v>150</v>
      </c>
      <c r="B21" s="202" t="s">
        <v>151</v>
      </c>
      <c r="C21" s="113">
        <v>10.471498944405349</v>
      </c>
      <c r="D21" s="115">
        <v>1488</v>
      </c>
      <c r="E21" s="114">
        <v>1648</v>
      </c>
      <c r="F21" s="114">
        <v>1647</v>
      </c>
      <c r="G21" s="114">
        <v>1733</v>
      </c>
      <c r="H21" s="140">
        <v>1594</v>
      </c>
      <c r="I21" s="115">
        <v>-106</v>
      </c>
      <c r="J21" s="116">
        <v>-6.6499372647427855</v>
      </c>
    </row>
    <row r="22" spans="1:15" s="110" customFormat="1" ht="24.95" customHeight="1" x14ac:dyDescent="0.2">
      <c r="A22" s="201" t="s">
        <v>152</v>
      </c>
      <c r="B22" s="199" t="s">
        <v>153</v>
      </c>
      <c r="C22" s="113">
        <v>2.8501055594651654</v>
      </c>
      <c r="D22" s="115">
        <v>405</v>
      </c>
      <c r="E22" s="114">
        <v>410</v>
      </c>
      <c r="F22" s="114">
        <v>416</v>
      </c>
      <c r="G22" s="114">
        <v>425</v>
      </c>
      <c r="H22" s="140">
        <v>406</v>
      </c>
      <c r="I22" s="115">
        <v>-1</v>
      </c>
      <c r="J22" s="116">
        <v>-0.24630541871921183</v>
      </c>
    </row>
    <row r="23" spans="1:15" s="110" customFormat="1" ht="24.95" customHeight="1" x14ac:dyDescent="0.2">
      <c r="A23" s="193" t="s">
        <v>154</v>
      </c>
      <c r="B23" s="199" t="s">
        <v>155</v>
      </c>
      <c r="C23" s="113">
        <v>1.3019000703729768</v>
      </c>
      <c r="D23" s="115">
        <v>185</v>
      </c>
      <c r="E23" s="114">
        <v>183</v>
      </c>
      <c r="F23" s="114">
        <v>180</v>
      </c>
      <c r="G23" s="114">
        <v>183</v>
      </c>
      <c r="H23" s="140">
        <v>171</v>
      </c>
      <c r="I23" s="115">
        <v>14</v>
      </c>
      <c r="J23" s="116">
        <v>8.1871345029239766</v>
      </c>
    </row>
    <row r="24" spans="1:15" s="110" customFormat="1" ht="24.95" customHeight="1" x14ac:dyDescent="0.2">
      <c r="A24" s="193" t="s">
        <v>156</v>
      </c>
      <c r="B24" s="199" t="s">
        <v>221</v>
      </c>
      <c r="C24" s="113">
        <v>6.6432090077410271</v>
      </c>
      <c r="D24" s="115">
        <v>944</v>
      </c>
      <c r="E24" s="114">
        <v>959</v>
      </c>
      <c r="F24" s="114">
        <v>1000</v>
      </c>
      <c r="G24" s="114">
        <v>992</v>
      </c>
      <c r="H24" s="140">
        <v>998</v>
      </c>
      <c r="I24" s="115">
        <v>-54</v>
      </c>
      <c r="J24" s="116">
        <v>-5.4108216432865728</v>
      </c>
    </row>
    <row r="25" spans="1:15" s="110" customFormat="1" ht="24.95" customHeight="1" x14ac:dyDescent="0.2">
      <c r="A25" s="193" t="s">
        <v>222</v>
      </c>
      <c r="B25" s="204" t="s">
        <v>159</v>
      </c>
      <c r="C25" s="113">
        <v>6.3406052076002819</v>
      </c>
      <c r="D25" s="115">
        <v>901</v>
      </c>
      <c r="E25" s="114">
        <v>1009</v>
      </c>
      <c r="F25" s="114">
        <v>1034</v>
      </c>
      <c r="G25" s="114">
        <v>978</v>
      </c>
      <c r="H25" s="140">
        <v>934</v>
      </c>
      <c r="I25" s="115">
        <v>-33</v>
      </c>
      <c r="J25" s="116">
        <v>-3.5331905781584583</v>
      </c>
    </row>
    <row r="26" spans="1:15" s="110" customFormat="1" ht="24.95" customHeight="1" x14ac:dyDescent="0.2">
      <c r="A26" s="201">
        <v>782.78300000000002</v>
      </c>
      <c r="B26" s="203" t="s">
        <v>160</v>
      </c>
      <c r="C26" s="113">
        <v>0.16889514426460239</v>
      </c>
      <c r="D26" s="115">
        <v>24</v>
      </c>
      <c r="E26" s="114">
        <v>27</v>
      </c>
      <c r="F26" s="114">
        <v>25</v>
      </c>
      <c r="G26" s="114">
        <v>19</v>
      </c>
      <c r="H26" s="140">
        <v>18</v>
      </c>
      <c r="I26" s="115">
        <v>6</v>
      </c>
      <c r="J26" s="116">
        <v>33.333333333333336</v>
      </c>
    </row>
    <row r="27" spans="1:15" s="110" customFormat="1" ht="24.95" customHeight="1" x14ac:dyDescent="0.2">
      <c r="A27" s="193" t="s">
        <v>161</v>
      </c>
      <c r="B27" s="199" t="s">
        <v>162</v>
      </c>
      <c r="C27" s="113">
        <v>3.4553131597466571</v>
      </c>
      <c r="D27" s="115">
        <v>491</v>
      </c>
      <c r="E27" s="114">
        <v>587</v>
      </c>
      <c r="F27" s="114">
        <v>593</v>
      </c>
      <c r="G27" s="114">
        <v>636</v>
      </c>
      <c r="H27" s="140">
        <v>570</v>
      </c>
      <c r="I27" s="115">
        <v>-79</v>
      </c>
      <c r="J27" s="116">
        <v>-13.859649122807017</v>
      </c>
    </row>
    <row r="28" spans="1:15" s="110" customFormat="1" ht="24.95" customHeight="1" x14ac:dyDescent="0.2">
      <c r="A28" s="193" t="s">
        <v>163</v>
      </c>
      <c r="B28" s="199" t="s">
        <v>164</v>
      </c>
      <c r="C28" s="113">
        <v>1.3863476425052779</v>
      </c>
      <c r="D28" s="115">
        <v>197</v>
      </c>
      <c r="E28" s="114">
        <v>197</v>
      </c>
      <c r="F28" s="114">
        <v>185</v>
      </c>
      <c r="G28" s="114">
        <v>190</v>
      </c>
      <c r="H28" s="140">
        <v>185</v>
      </c>
      <c r="I28" s="115">
        <v>12</v>
      </c>
      <c r="J28" s="116">
        <v>6.4864864864864868</v>
      </c>
    </row>
    <row r="29" spans="1:15" s="110" customFormat="1" ht="24.95" customHeight="1" x14ac:dyDescent="0.2">
      <c r="A29" s="193">
        <v>86</v>
      </c>
      <c r="B29" s="199" t="s">
        <v>165</v>
      </c>
      <c r="C29" s="113">
        <v>6.4813511611541168</v>
      </c>
      <c r="D29" s="115">
        <v>921</v>
      </c>
      <c r="E29" s="114">
        <v>949</v>
      </c>
      <c r="F29" s="114">
        <v>959</v>
      </c>
      <c r="G29" s="114">
        <v>948</v>
      </c>
      <c r="H29" s="140">
        <v>961</v>
      </c>
      <c r="I29" s="115">
        <v>-40</v>
      </c>
      <c r="J29" s="116">
        <v>-4.1623309053069715</v>
      </c>
    </row>
    <row r="30" spans="1:15" s="110" customFormat="1" ht="24.95" customHeight="1" x14ac:dyDescent="0.2">
      <c r="A30" s="193">
        <v>87.88</v>
      </c>
      <c r="B30" s="204" t="s">
        <v>166</v>
      </c>
      <c r="C30" s="113">
        <v>5.8409570724841657</v>
      </c>
      <c r="D30" s="115">
        <v>830</v>
      </c>
      <c r="E30" s="114">
        <v>851</v>
      </c>
      <c r="F30" s="114">
        <v>844</v>
      </c>
      <c r="G30" s="114">
        <v>813</v>
      </c>
      <c r="H30" s="140">
        <v>793</v>
      </c>
      <c r="I30" s="115">
        <v>37</v>
      </c>
      <c r="J30" s="116">
        <v>4.6658259773013873</v>
      </c>
    </row>
    <row r="31" spans="1:15" s="110" customFormat="1" ht="24.95" customHeight="1" x14ac:dyDescent="0.2">
      <c r="A31" s="193" t="s">
        <v>167</v>
      </c>
      <c r="B31" s="199" t="s">
        <v>168</v>
      </c>
      <c r="C31" s="113">
        <v>13.666432090077411</v>
      </c>
      <c r="D31" s="115">
        <v>1942</v>
      </c>
      <c r="E31" s="114">
        <v>1996</v>
      </c>
      <c r="F31" s="114">
        <v>1969</v>
      </c>
      <c r="G31" s="114">
        <v>1965</v>
      </c>
      <c r="H31" s="140">
        <v>1939</v>
      </c>
      <c r="I31" s="115">
        <v>3</v>
      </c>
      <c r="J31" s="116">
        <v>0.15471892728210418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2.5826882477128783</v>
      </c>
      <c r="D34" s="115">
        <v>367</v>
      </c>
      <c r="E34" s="114">
        <v>353</v>
      </c>
      <c r="F34" s="114">
        <v>361</v>
      </c>
      <c r="G34" s="114">
        <v>338</v>
      </c>
      <c r="H34" s="140">
        <v>319</v>
      </c>
      <c r="I34" s="115">
        <v>48</v>
      </c>
      <c r="J34" s="116">
        <v>15.047021943573668</v>
      </c>
    </row>
    <row r="35" spans="1:10" s="110" customFormat="1" ht="24.95" customHeight="1" x14ac:dyDescent="0.2">
      <c r="A35" s="292" t="s">
        <v>171</v>
      </c>
      <c r="B35" s="293" t="s">
        <v>172</v>
      </c>
      <c r="C35" s="113">
        <v>13.223082336382829</v>
      </c>
      <c r="D35" s="115">
        <v>1879</v>
      </c>
      <c r="E35" s="114">
        <v>1883</v>
      </c>
      <c r="F35" s="114">
        <v>1911</v>
      </c>
      <c r="G35" s="114">
        <v>1940</v>
      </c>
      <c r="H35" s="140">
        <v>1952</v>
      </c>
      <c r="I35" s="115">
        <v>-73</v>
      </c>
      <c r="J35" s="116">
        <v>-3.7397540983606556</v>
      </c>
    </row>
    <row r="36" spans="1:10" s="110" customFormat="1" ht="24.95" customHeight="1" x14ac:dyDescent="0.2">
      <c r="A36" s="294" t="s">
        <v>173</v>
      </c>
      <c r="B36" s="295" t="s">
        <v>174</v>
      </c>
      <c r="C36" s="125">
        <v>84.194229415904289</v>
      </c>
      <c r="D36" s="143">
        <v>11964</v>
      </c>
      <c r="E36" s="144">
        <v>12542</v>
      </c>
      <c r="F36" s="144">
        <v>12573</v>
      </c>
      <c r="G36" s="144">
        <v>12627</v>
      </c>
      <c r="H36" s="145">
        <v>12293</v>
      </c>
      <c r="I36" s="143">
        <v>-329</v>
      </c>
      <c r="J36" s="146">
        <v>-2.6763198568290898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14210</v>
      </c>
      <c r="F11" s="264">
        <v>14778</v>
      </c>
      <c r="G11" s="264">
        <v>14845</v>
      </c>
      <c r="H11" s="264">
        <v>14905</v>
      </c>
      <c r="I11" s="265">
        <v>14564</v>
      </c>
      <c r="J11" s="263">
        <v>-354</v>
      </c>
      <c r="K11" s="266">
        <v>-2.4306509200769018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44.947220267417315</v>
      </c>
      <c r="E13" s="115">
        <v>6387</v>
      </c>
      <c r="F13" s="114">
        <v>6551</v>
      </c>
      <c r="G13" s="114">
        <v>6647</v>
      </c>
      <c r="H13" s="114">
        <v>6623</v>
      </c>
      <c r="I13" s="140">
        <v>6488</v>
      </c>
      <c r="J13" s="115">
        <v>-101</v>
      </c>
      <c r="K13" s="116">
        <v>-1.5567200986436498</v>
      </c>
    </row>
    <row r="14" spans="1:15" ht="15.95" customHeight="1" x14ac:dyDescent="0.2">
      <c r="A14" s="306" t="s">
        <v>230</v>
      </c>
      <c r="B14" s="307"/>
      <c r="C14" s="308"/>
      <c r="D14" s="113">
        <v>43.152709359605915</v>
      </c>
      <c r="E14" s="115">
        <v>6132</v>
      </c>
      <c r="F14" s="114">
        <v>6440</v>
      </c>
      <c r="G14" s="114">
        <v>6429</v>
      </c>
      <c r="H14" s="114">
        <v>6511</v>
      </c>
      <c r="I14" s="140">
        <v>6359</v>
      </c>
      <c r="J14" s="115">
        <v>-227</v>
      </c>
      <c r="K14" s="116">
        <v>-3.569743670388426</v>
      </c>
    </row>
    <row r="15" spans="1:15" ht="15.95" customHeight="1" x14ac:dyDescent="0.2">
      <c r="A15" s="306" t="s">
        <v>231</v>
      </c>
      <c r="B15" s="307"/>
      <c r="C15" s="308"/>
      <c r="D15" s="113">
        <v>5.2005629838142156</v>
      </c>
      <c r="E15" s="115">
        <v>739</v>
      </c>
      <c r="F15" s="114">
        <v>809</v>
      </c>
      <c r="G15" s="114">
        <v>799</v>
      </c>
      <c r="H15" s="114">
        <v>776</v>
      </c>
      <c r="I15" s="140">
        <v>746</v>
      </c>
      <c r="J15" s="115">
        <v>-7</v>
      </c>
      <c r="K15" s="116">
        <v>-0.93833780160857905</v>
      </c>
    </row>
    <row r="16" spans="1:15" ht="15.95" customHeight="1" x14ac:dyDescent="0.2">
      <c r="A16" s="306" t="s">
        <v>232</v>
      </c>
      <c r="B16" s="307"/>
      <c r="C16" s="308"/>
      <c r="D16" s="113">
        <v>2.5193525686136522</v>
      </c>
      <c r="E16" s="115">
        <v>358</v>
      </c>
      <c r="F16" s="114">
        <v>368</v>
      </c>
      <c r="G16" s="114">
        <v>370</v>
      </c>
      <c r="H16" s="114">
        <v>375</v>
      </c>
      <c r="I16" s="140">
        <v>373</v>
      </c>
      <c r="J16" s="115">
        <v>-15</v>
      </c>
      <c r="K16" s="116">
        <v>-4.0214477211796247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2.3434201266713584</v>
      </c>
      <c r="E18" s="115">
        <v>333</v>
      </c>
      <c r="F18" s="114">
        <v>330</v>
      </c>
      <c r="G18" s="114">
        <v>330</v>
      </c>
      <c r="H18" s="114">
        <v>310</v>
      </c>
      <c r="I18" s="140">
        <v>304</v>
      </c>
      <c r="J18" s="115">
        <v>29</v>
      </c>
      <c r="K18" s="116">
        <v>9.5394736842105257</v>
      </c>
    </row>
    <row r="19" spans="1:11" ht="14.1" customHeight="1" x14ac:dyDescent="0.2">
      <c r="A19" s="306" t="s">
        <v>235</v>
      </c>
      <c r="B19" s="307" t="s">
        <v>236</v>
      </c>
      <c r="C19" s="308"/>
      <c r="D19" s="113">
        <v>1.9985925404644616</v>
      </c>
      <c r="E19" s="115">
        <v>284</v>
      </c>
      <c r="F19" s="114">
        <v>277</v>
      </c>
      <c r="G19" s="114">
        <v>278</v>
      </c>
      <c r="H19" s="114">
        <v>263</v>
      </c>
      <c r="I19" s="140">
        <v>254</v>
      </c>
      <c r="J19" s="115">
        <v>30</v>
      </c>
      <c r="K19" s="116">
        <v>11.811023622047244</v>
      </c>
    </row>
    <row r="20" spans="1:11" ht="14.1" customHeight="1" x14ac:dyDescent="0.2">
      <c r="A20" s="306">
        <v>12</v>
      </c>
      <c r="B20" s="307" t="s">
        <v>237</v>
      </c>
      <c r="C20" s="308"/>
      <c r="D20" s="113">
        <v>1.4848698099929627</v>
      </c>
      <c r="E20" s="115">
        <v>211</v>
      </c>
      <c r="F20" s="114">
        <v>216</v>
      </c>
      <c r="G20" s="114">
        <v>247</v>
      </c>
      <c r="H20" s="114">
        <v>252</v>
      </c>
      <c r="I20" s="140">
        <v>207</v>
      </c>
      <c r="J20" s="115">
        <v>4</v>
      </c>
      <c r="K20" s="116">
        <v>1.932367149758454</v>
      </c>
    </row>
    <row r="21" spans="1:11" ht="14.1" customHeight="1" x14ac:dyDescent="0.2">
      <c r="A21" s="306">
        <v>21</v>
      </c>
      <c r="B21" s="307" t="s">
        <v>238</v>
      </c>
      <c r="C21" s="308"/>
      <c r="D21" s="113">
        <v>8.4447572132301196E-2</v>
      </c>
      <c r="E21" s="115">
        <v>12</v>
      </c>
      <c r="F21" s="114">
        <v>13</v>
      </c>
      <c r="G21" s="114">
        <v>17</v>
      </c>
      <c r="H21" s="114">
        <v>18</v>
      </c>
      <c r="I21" s="140">
        <v>16</v>
      </c>
      <c r="J21" s="115">
        <v>-4</v>
      </c>
      <c r="K21" s="116">
        <v>-25</v>
      </c>
    </row>
    <row r="22" spans="1:11" ht="14.1" customHeight="1" x14ac:dyDescent="0.2">
      <c r="A22" s="306">
        <v>22</v>
      </c>
      <c r="B22" s="307" t="s">
        <v>239</v>
      </c>
      <c r="C22" s="308"/>
      <c r="D22" s="113">
        <v>0.65446868402533431</v>
      </c>
      <c r="E22" s="115">
        <v>93</v>
      </c>
      <c r="F22" s="114">
        <v>89</v>
      </c>
      <c r="G22" s="114">
        <v>90</v>
      </c>
      <c r="H22" s="114">
        <v>93</v>
      </c>
      <c r="I22" s="140">
        <v>100</v>
      </c>
      <c r="J22" s="115">
        <v>-7</v>
      </c>
      <c r="K22" s="116">
        <v>-7</v>
      </c>
    </row>
    <row r="23" spans="1:11" ht="14.1" customHeight="1" x14ac:dyDescent="0.2">
      <c r="A23" s="306">
        <v>23</v>
      </c>
      <c r="B23" s="307" t="s">
        <v>240</v>
      </c>
      <c r="C23" s="308"/>
      <c r="D23" s="113">
        <v>0.26741731175228711</v>
      </c>
      <c r="E23" s="115">
        <v>38</v>
      </c>
      <c r="F23" s="114">
        <v>39</v>
      </c>
      <c r="G23" s="114">
        <v>42</v>
      </c>
      <c r="H23" s="114">
        <v>46</v>
      </c>
      <c r="I23" s="140">
        <v>50</v>
      </c>
      <c r="J23" s="115">
        <v>-12</v>
      </c>
      <c r="K23" s="116">
        <v>-24</v>
      </c>
    </row>
    <row r="24" spans="1:11" ht="14.1" customHeight="1" x14ac:dyDescent="0.2">
      <c r="A24" s="306">
        <v>24</v>
      </c>
      <c r="B24" s="307" t="s">
        <v>241</v>
      </c>
      <c r="C24" s="308"/>
      <c r="D24" s="113">
        <v>0.52779732582688244</v>
      </c>
      <c r="E24" s="115">
        <v>75</v>
      </c>
      <c r="F24" s="114">
        <v>78</v>
      </c>
      <c r="G24" s="114">
        <v>71</v>
      </c>
      <c r="H24" s="114">
        <v>79</v>
      </c>
      <c r="I24" s="140">
        <v>89</v>
      </c>
      <c r="J24" s="115">
        <v>-14</v>
      </c>
      <c r="K24" s="116">
        <v>-15.730337078651685</v>
      </c>
    </row>
    <row r="25" spans="1:11" ht="14.1" customHeight="1" x14ac:dyDescent="0.2">
      <c r="A25" s="306">
        <v>25</v>
      </c>
      <c r="B25" s="307" t="s">
        <v>242</v>
      </c>
      <c r="C25" s="308"/>
      <c r="D25" s="113">
        <v>1.3370865587614356</v>
      </c>
      <c r="E25" s="115">
        <v>190</v>
      </c>
      <c r="F25" s="114">
        <v>195</v>
      </c>
      <c r="G25" s="114">
        <v>186</v>
      </c>
      <c r="H25" s="114">
        <v>198</v>
      </c>
      <c r="I25" s="140">
        <v>203</v>
      </c>
      <c r="J25" s="115">
        <v>-13</v>
      </c>
      <c r="K25" s="116">
        <v>-6.4039408866995071</v>
      </c>
    </row>
    <row r="26" spans="1:11" ht="14.1" customHeight="1" x14ac:dyDescent="0.2">
      <c r="A26" s="306">
        <v>26</v>
      </c>
      <c r="B26" s="307" t="s">
        <v>243</v>
      </c>
      <c r="C26" s="308"/>
      <c r="D26" s="113">
        <v>0.74595355383532724</v>
      </c>
      <c r="E26" s="115">
        <v>106</v>
      </c>
      <c r="F26" s="114">
        <v>102</v>
      </c>
      <c r="G26" s="114">
        <v>106</v>
      </c>
      <c r="H26" s="114">
        <v>100</v>
      </c>
      <c r="I26" s="140">
        <v>95</v>
      </c>
      <c r="J26" s="115">
        <v>11</v>
      </c>
      <c r="K26" s="116">
        <v>11.578947368421053</v>
      </c>
    </row>
    <row r="27" spans="1:11" ht="14.1" customHeight="1" x14ac:dyDescent="0.2">
      <c r="A27" s="306">
        <v>27</v>
      </c>
      <c r="B27" s="307" t="s">
        <v>244</v>
      </c>
      <c r="C27" s="308"/>
      <c r="D27" s="113">
        <v>0.45038705137227303</v>
      </c>
      <c r="E27" s="115">
        <v>64</v>
      </c>
      <c r="F27" s="114">
        <v>71</v>
      </c>
      <c r="G27" s="114">
        <v>64</v>
      </c>
      <c r="H27" s="114">
        <v>65</v>
      </c>
      <c r="I27" s="140">
        <v>65</v>
      </c>
      <c r="J27" s="115">
        <v>-1</v>
      </c>
      <c r="K27" s="116">
        <v>-1.5384615384615385</v>
      </c>
    </row>
    <row r="28" spans="1:11" ht="14.1" customHeight="1" x14ac:dyDescent="0.2">
      <c r="A28" s="306">
        <v>28</v>
      </c>
      <c r="B28" s="307" t="s">
        <v>245</v>
      </c>
      <c r="C28" s="308"/>
      <c r="D28" s="113">
        <v>0.22519352568613651</v>
      </c>
      <c r="E28" s="115">
        <v>32</v>
      </c>
      <c r="F28" s="114">
        <v>34</v>
      </c>
      <c r="G28" s="114">
        <v>32</v>
      </c>
      <c r="H28" s="114">
        <v>34</v>
      </c>
      <c r="I28" s="140">
        <v>35</v>
      </c>
      <c r="J28" s="115">
        <v>-3</v>
      </c>
      <c r="K28" s="116">
        <v>-8.5714285714285712</v>
      </c>
    </row>
    <row r="29" spans="1:11" ht="14.1" customHeight="1" x14ac:dyDescent="0.2">
      <c r="A29" s="306">
        <v>29</v>
      </c>
      <c r="B29" s="307" t="s">
        <v>246</v>
      </c>
      <c r="C29" s="308"/>
      <c r="D29" s="113">
        <v>3.4764250527797325</v>
      </c>
      <c r="E29" s="115">
        <v>494</v>
      </c>
      <c r="F29" s="114">
        <v>518</v>
      </c>
      <c r="G29" s="114">
        <v>504</v>
      </c>
      <c r="H29" s="114">
        <v>513</v>
      </c>
      <c r="I29" s="140">
        <v>509</v>
      </c>
      <c r="J29" s="115">
        <v>-15</v>
      </c>
      <c r="K29" s="116">
        <v>-2.9469548133595285</v>
      </c>
    </row>
    <row r="30" spans="1:11" ht="14.1" customHeight="1" x14ac:dyDescent="0.2">
      <c r="A30" s="306" t="s">
        <v>247</v>
      </c>
      <c r="B30" s="307" t="s">
        <v>248</v>
      </c>
      <c r="C30" s="308"/>
      <c r="D30" s="113">
        <v>0.7178043631245602</v>
      </c>
      <c r="E30" s="115">
        <v>102</v>
      </c>
      <c r="F30" s="114">
        <v>98</v>
      </c>
      <c r="G30" s="114">
        <v>93</v>
      </c>
      <c r="H30" s="114">
        <v>94</v>
      </c>
      <c r="I30" s="140">
        <v>97</v>
      </c>
      <c r="J30" s="115">
        <v>5</v>
      </c>
      <c r="K30" s="116">
        <v>5.1546391752577323</v>
      </c>
    </row>
    <row r="31" spans="1:11" ht="14.1" customHeight="1" x14ac:dyDescent="0.2">
      <c r="A31" s="306" t="s">
        <v>249</v>
      </c>
      <c r="B31" s="307" t="s">
        <v>250</v>
      </c>
      <c r="C31" s="308"/>
      <c r="D31" s="113">
        <v>2.7375087966220972</v>
      </c>
      <c r="E31" s="115">
        <v>389</v>
      </c>
      <c r="F31" s="114">
        <v>417</v>
      </c>
      <c r="G31" s="114">
        <v>408</v>
      </c>
      <c r="H31" s="114">
        <v>416</v>
      </c>
      <c r="I31" s="140">
        <v>409</v>
      </c>
      <c r="J31" s="115">
        <v>-20</v>
      </c>
      <c r="K31" s="116">
        <v>-4.8899755501222497</v>
      </c>
    </row>
    <row r="32" spans="1:11" ht="14.1" customHeight="1" x14ac:dyDescent="0.2">
      <c r="A32" s="306">
        <v>31</v>
      </c>
      <c r="B32" s="307" t="s">
        <v>251</v>
      </c>
      <c r="C32" s="308"/>
      <c r="D32" s="113">
        <v>0.15482054890921887</v>
      </c>
      <c r="E32" s="115">
        <v>22</v>
      </c>
      <c r="F32" s="114">
        <v>21</v>
      </c>
      <c r="G32" s="114">
        <v>20</v>
      </c>
      <c r="H32" s="114">
        <v>22</v>
      </c>
      <c r="I32" s="140">
        <v>20</v>
      </c>
      <c r="J32" s="115">
        <v>2</v>
      </c>
      <c r="K32" s="116">
        <v>10</v>
      </c>
    </row>
    <row r="33" spans="1:11" ht="14.1" customHeight="1" x14ac:dyDescent="0.2">
      <c r="A33" s="306">
        <v>32</v>
      </c>
      <c r="B33" s="307" t="s">
        <v>252</v>
      </c>
      <c r="C33" s="308"/>
      <c r="D33" s="113">
        <v>0.7670654468684025</v>
      </c>
      <c r="E33" s="115">
        <v>109</v>
      </c>
      <c r="F33" s="114">
        <v>105</v>
      </c>
      <c r="G33" s="114">
        <v>108</v>
      </c>
      <c r="H33" s="114">
        <v>124</v>
      </c>
      <c r="I33" s="140">
        <v>114</v>
      </c>
      <c r="J33" s="115">
        <v>-5</v>
      </c>
      <c r="K33" s="116">
        <v>-4.3859649122807021</v>
      </c>
    </row>
    <row r="34" spans="1:11" ht="14.1" customHeight="1" x14ac:dyDescent="0.2">
      <c r="A34" s="306">
        <v>33</v>
      </c>
      <c r="B34" s="307" t="s">
        <v>253</v>
      </c>
      <c r="C34" s="308"/>
      <c r="D34" s="113">
        <v>0.7670654468684025</v>
      </c>
      <c r="E34" s="115">
        <v>109</v>
      </c>
      <c r="F34" s="114">
        <v>109</v>
      </c>
      <c r="G34" s="114">
        <v>108</v>
      </c>
      <c r="H34" s="114">
        <v>106</v>
      </c>
      <c r="I34" s="140">
        <v>115</v>
      </c>
      <c r="J34" s="115">
        <v>-6</v>
      </c>
      <c r="K34" s="116">
        <v>-5.2173913043478262</v>
      </c>
    </row>
    <row r="35" spans="1:11" ht="14.1" customHeight="1" x14ac:dyDescent="0.2">
      <c r="A35" s="306">
        <v>34</v>
      </c>
      <c r="B35" s="307" t="s">
        <v>254</v>
      </c>
      <c r="C35" s="308"/>
      <c r="D35" s="113">
        <v>4.0816326530612246</v>
      </c>
      <c r="E35" s="115">
        <v>580</v>
      </c>
      <c r="F35" s="114">
        <v>578</v>
      </c>
      <c r="G35" s="114">
        <v>595</v>
      </c>
      <c r="H35" s="114">
        <v>601</v>
      </c>
      <c r="I35" s="140">
        <v>586</v>
      </c>
      <c r="J35" s="115">
        <v>-6</v>
      </c>
      <c r="K35" s="116">
        <v>-1.0238907849829351</v>
      </c>
    </row>
    <row r="36" spans="1:11" ht="14.1" customHeight="1" x14ac:dyDescent="0.2">
      <c r="A36" s="306">
        <v>41</v>
      </c>
      <c r="B36" s="307" t="s">
        <v>255</v>
      </c>
      <c r="C36" s="308"/>
      <c r="D36" s="113">
        <v>0.14778325123152711</v>
      </c>
      <c r="E36" s="115">
        <v>21</v>
      </c>
      <c r="F36" s="114">
        <v>16</v>
      </c>
      <c r="G36" s="114">
        <v>19</v>
      </c>
      <c r="H36" s="114">
        <v>19</v>
      </c>
      <c r="I36" s="140">
        <v>23</v>
      </c>
      <c r="J36" s="115">
        <v>-2</v>
      </c>
      <c r="K36" s="116">
        <v>-8.695652173913043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0.23926812104152007</v>
      </c>
      <c r="E38" s="115">
        <v>34</v>
      </c>
      <c r="F38" s="114">
        <v>34</v>
      </c>
      <c r="G38" s="114">
        <v>34</v>
      </c>
      <c r="H38" s="114">
        <v>33</v>
      </c>
      <c r="I38" s="140">
        <v>30</v>
      </c>
      <c r="J38" s="115">
        <v>4</v>
      </c>
      <c r="K38" s="116">
        <v>13.333333333333334</v>
      </c>
    </row>
    <row r="39" spans="1:11" ht="14.1" customHeight="1" x14ac:dyDescent="0.2">
      <c r="A39" s="306">
        <v>51</v>
      </c>
      <c r="B39" s="307" t="s">
        <v>258</v>
      </c>
      <c r="C39" s="308"/>
      <c r="D39" s="113">
        <v>10.506685432793807</v>
      </c>
      <c r="E39" s="115">
        <v>1493</v>
      </c>
      <c r="F39" s="114">
        <v>1528</v>
      </c>
      <c r="G39" s="114">
        <v>1540</v>
      </c>
      <c r="H39" s="114">
        <v>1510</v>
      </c>
      <c r="I39" s="140">
        <v>1460</v>
      </c>
      <c r="J39" s="115">
        <v>33</v>
      </c>
      <c r="K39" s="116">
        <v>2.2602739726027399</v>
      </c>
    </row>
    <row r="40" spans="1:11" ht="14.1" customHeight="1" x14ac:dyDescent="0.2">
      <c r="A40" s="306" t="s">
        <v>259</v>
      </c>
      <c r="B40" s="307" t="s">
        <v>260</v>
      </c>
      <c r="C40" s="308"/>
      <c r="D40" s="113">
        <v>10.274454609429979</v>
      </c>
      <c r="E40" s="115">
        <v>1460</v>
      </c>
      <c r="F40" s="114">
        <v>1491</v>
      </c>
      <c r="G40" s="114">
        <v>1496</v>
      </c>
      <c r="H40" s="114">
        <v>1480</v>
      </c>
      <c r="I40" s="140">
        <v>1430</v>
      </c>
      <c r="J40" s="115">
        <v>30</v>
      </c>
      <c r="K40" s="116">
        <v>2.0979020979020979</v>
      </c>
    </row>
    <row r="41" spans="1:11" ht="14.1" customHeight="1" x14ac:dyDescent="0.2">
      <c r="A41" s="306"/>
      <c r="B41" s="307" t="s">
        <v>261</v>
      </c>
      <c r="C41" s="308"/>
      <c r="D41" s="113">
        <v>5.2850105559465161</v>
      </c>
      <c r="E41" s="115">
        <v>751</v>
      </c>
      <c r="F41" s="114">
        <v>751</v>
      </c>
      <c r="G41" s="114">
        <v>746</v>
      </c>
      <c r="H41" s="114">
        <v>747</v>
      </c>
      <c r="I41" s="140">
        <v>733</v>
      </c>
      <c r="J41" s="115">
        <v>18</v>
      </c>
      <c r="K41" s="116">
        <v>2.4556616643929057</v>
      </c>
    </row>
    <row r="42" spans="1:11" ht="14.1" customHeight="1" x14ac:dyDescent="0.2">
      <c r="A42" s="306">
        <v>52</v>
      </c>
      <c r="B42" s="307" t="s">
        <v>262</v>
      </c>
      <c r="C42" s="308"/>
      <c r="D42" s="113">
        <v>5.355383532723434</v>
      </c>
      <c r="E42" s="115">
        <v>761</v>
      </c>
      <c r="F42" s="114">
        <v>771</v>
      </c>
      <c r="G42" s="114">
        <v>772</v>
      </c>
      <c r="H42" s="114">
        <v>767</v>
      </c>
      <c r="I42" s="140">
        <v>758</v>
      </c>
      <c r="J42" s="115">
        <v>3</v>
      </c>
      <c r="K42" s="116">
        <v>0.39577836411609496</v>
      </c>
    </row>
    <row r="43" spans="1:11" ht="14.1" customHeight="1" x14ac:dyDescent="0.2">
      <c r="A43" s="306" t="s">
        <v>263</v>
      </c>
      <c r="B43" s="307" t="s">
        <v>264</v>
      </c>
      <c r="C43" s="308"/>
      <c r="D43" s="113">
        <v>5.1372273047149895</v>
      </c>
      <c r="E43" s="115">
        <v>730</v>
      </c>
      <c r="F43" s="114">
        <v>740</v>
      </c>
      <c r="G43" s="114">
        <v>733</v>
      </c>
      <c r="H43" s="114">
        <v>730</v>
      </c>
      <c r="I43" s="140">
        <v>727</v>
      </c>
      <c r="J43" s="115">
        <v>3</v>
      </c>
      <c r="K43" s="116">
        <v>0.4126547455295736</v>
      </c>
    </row>
    <row r="44" spans="1:11" ht="14.1" customHeight="1" x14ac:dyDescent="0.2">
      <c r="A44" s="306">
        <v>53</v>
      </c>
      <c r="B44" s="307" t="s">
        <v>265</v>
      </c>
      <c r="C44" s="308"/>
      <c r="D44" s="113">
        <v>1.8930330752990852</v>
      </c>
      <c r="E44" s="115">
        <v>269</v>
      </c>
      <c r="F44" s="114">
        <v>373</v>
      </c>
      <c r="G44" s="114">
        <v>411</v>
      </c>
      <c r="H44" s="114">
        <v>404</v>
      </c>
      <c r="I44" s="140">
        <v>370</v>
      </c>
      <c r="J44" s="115">
        <v>-101</v>
      </c>
      <c r="K44" s="116">
        <v>-27.297297297297298</v>
      </c>
    </row>
    <row r="45" spans="1:11" ht="14.1" customHeight="1" x14ac:dyDescent="0.2">
      <c r="A45" s="306" t="s">
        <v>266</v>
      </c>
      <c r="B45" s="307" t="s">
        <v>267</v>
      </c>
      <c r="C45" s="308"/>
      <c r="D45" s="113">
        <v>1.8437719915552429</v>
      </c>
      <c r="E45" s="115">
        <v>262</v>
      </c>
      <c r="F45" s="114">
        <v>366</v>
      </c>
      <c r="G45" s="114">
        <v>405</v>
      </c>
      <c r="H45" s="114">
        <v>391</v>
      </c>
      <c r="I45" s="140">
        <v>356</v>
      </c>
      <c r="J45" s="115">
        <v>-94</v>
      </c>
      <c r="K45" s="116">
        <v>-26.40449438202247</v>
      </c>
    </row>
    <row r="46" spans="1:11" ht="14.1" customHeight="1" x14ac:dyDescent="0.2">
      <c r="A46" s="306">
        <v>54</v>
      </c>
      <c r="B46" s="307" t="s">
        <v>268</v>
      </c>
      <c r="C46" s="308"/>
      <c r="D46" s="113">
        <v>15.193525686136523</v>
      </c>
      <c r="E46" s="115">
        <v>2159</v>
      </c>
      <c r="F46" s="114">
        <v>2219</v>
      </c>
      <c r="G46" s="114">
        <v>2274</v>
      </c>
      <c r="H46" s="114">
        <v>2213</v>
      </c>
      <c r="I46" s="140">
        <v>2237</v>
      </c>
      <c r="J46" s="115">
        <v>-78</v>
      </c>
      <c r="K46" s="116">
        <v>-3.4868126955744301</v>
      </c>
    </row>
    <row r="47" spans="1:11" ht="14.1" customHeight="1" x14ac:dyDescent="0.2">
      <c r="A47" s="306">
        <v>61</v>
      </c>
      <c r="B47" s="307" t="s">
        <v>269</v>
      </c>
      <c r="C47" s="308"/>
      <c r="D47" s="113">
        <v>0.56298381421534127</v>
      </c>
      <c r="E47" s="115">
        <v>80</v>
      </c>
      <c r="F47" s="114">
        <v>82</v>
      </c>
      <c r="G47" s="114">
        <v>83</v>
      </c>
      <c r="H47" s="114">
        <v>91</v>
      </c>
      <c r="I47" s="140">
        <v>94</v>
      </c>
      <c r="J47" s="115">
        <v>-14</v>
      </c>
      <c r="K47" s="116">
        <v>-14.893617021276595</v>
      </c>
    </row>
    <row r="48" spans="1:11" ht="14.1" customHeight="1" x14ac:dyDescent="0.2">
      <c r="A48" s="306">
        <v>62</v>
      </c>
      <c r="B48" s="307" t="s">
        <v>270</v>
      </c>
      <c r="C48" s="308"/>
      <c r="D48" s="113">
        <v>10.387051372273048</v>
      </c>
      <c r="E48" s="115">
        <v>1476</v>
      </c>
      <c r="F48" s="114">
        <v>1497</v>
      </c>
      <c r="G48" s="114">
        <v>1538</v>
      </c>
      <c r="H48" s="114">
        <v>1562</v>
      </c>
      <c r="I48" s="140">
        <v>1503</v>
      </c>
      <c r="J48" s="115">
        <v>-27</v>
      </c>
      <c r="K48" s="116">
        <v>-1.7964071856287425</v>
      </c>
    </row>
    <row r="49" spans="1:11" ht="14.1" customHeight="1" x14ac:dyDescent="0.2">
      <c r="A49" s="306">
        <v>63</v>
      </c>
      <c r="B49" s="307" t="s">
        <v>271</v>
      </c>
      <c r="C49" s="308"/>
      <c r="D49" s="113">
        <v>7.7199155524278673</v>
      </c>
      <c r="E49" s="115">
        <v>1097</v>
      </c>
      <c r="F49" s="114">
        <v>1256</v>
      </c>
      <c r="G49" s="114">
        <v>1211</v>
      </c>
      <c r="H49" s="114">
        <v>1303</v>
      </c>
      <c r="I49" s="140">
        <v>1198</v>
      </c>
      <c r="J49" s="115">
        <v>-101</v>
      </c>
      <c r="K49" s="116">
        <v>-8.4307178631051745</v>
      </c>
    </row>
    <row r="50" spans="1:11" ht="14.1" customHeight="1" x14ac:dyDescent="0.2">
      <c r="A50" s="306" t="s">
        <v>272</v>
      </c>
      <c r="B50" s="307" t="s">
        <v>273</v>
      </c>
      <c r="C50" s="308"/>
      <c r="D50" s="113">
        <v>0.45742434904996482</v>
      </c>
      <c r="E50" s="115">
        <v>65</v>
      </c>
      <c r="F50" s="114">
        <v>65</v>
      </c>
      <c r="G50" s="114">
        <v>59</v>
      </c>
      <c r="H50" s="114">
        <v>58</v>
      </c>
      <c r="I50" s="140">
        <v>59</v>
      </c>
      <c r="J50" s="115">
        <v>6</v>
      </c>
      <c r="K50" s="116">
        <v>10.169491525423728</v>
      </c>
    </row>
    <row r="51" spans="1:11" ht="14.1" customHeight="1" x14ac:dyDescent="0.2">
      <c r="A51" s="306" t="s">
        <v>274</v>
      </c>
      <c r="B51" s="307" t="s">
        <v>275</v>
      </c>
      <c r="C51" s="308"/>
      <c r="D51" s="113">
        <v>6.8754398311048561</v>
      </c>
      <c r="E51" s="115">
        <v>977</v>
      </c>
      <c r="F51" s="114">
        <v>1136</v>
      </c>
      <c r="G51" s="114">
        <v>1100</v>
      </c>
      <c r="H51" s="114">
        <v>1191</v>
      </c>
      <c r="I51" s="140">
        <v>1081</v>
      </c>
      <c r="J51" s="115">
        <v>-104</v>
      </c>
      <c r="K51" s="116">
        <v>-9.6207215541165585</v>
      </c>
    </row>
    <row r="52" spans="1:11" ht="14.1" customHeight="1" x14ac:dyDescent="0.2">
      <c r="A52" s="306">
        <v>71</v>
      </c>
      <c r="B52" s="307" t="s">
        <v>276</v>
      </c>
      <c r="C52" s="308"/>
      <c r="D52" s="113">
        <v>10.865587614356087</v>
      </c>
      <c r="E52" s="115">
        <v>1544</v>
      </c>
      <c r="F52" s="114">
        <v>1558</v>
      </c>
      <c r="G52" s="114">
        <v>1554</v>
      </c>
      <c r="H52" s="114">
        <v>1562</v>
      </c>
      <c r="I52" s="140">
        <v>1552</v>
      </c>
      <c r="J52" s="115">
        <v>-8</v>
      </c>
      <c r="K52" s="116">
        <v>-0.51546391752577314</v>
      </c>
    </row>
    <row r="53" spans="1:11" ht="14.1" customHeight="1" x14ac:dyDescent="0.2">
      <c r="A53" s="306" t="s">
        <v>277</v>
      </c>
      <c r="B53" s="307" t="s">
        <v>278</v>
      </c>
      <c r="C53" s="308"/>
      <c r="D53" s="113">
        <v>0.89373680506685438</v>
      </c>
      <c r="E53" s="115">
        <v>127</v>
      </c>
      <c r="F53" s="114">
        <v>129</v>
      </c>
      <c r="G53" s="114">
        <v>130</v>
      </c>
      <c r="H53" s="114">
        <v>132</v>
      </c>
      <c r="I53" s="140">
        <v>125</v>
      </c>
      <c r="J53" s="115">
        <v>2</v>
      </c>
      <c r="K53" s="116">
        <v>1.6</v>
      </c>
    </row>
    <row r="54" spans="1:11" ht="14.1" customHeight="1" x14ac:dyDescent="0.2">
      <c r="A54" s="306" t="s">
        <v>279</v>
      </c>
      <c r="B54" s="307" t="s">
        <v>280</v>
      </c>
      <c r="C54" s="308"/>
      <c r="D54" s="113">
        <v>9.5988740323715689</v>
      </c>
      <c r="E54" s="115">
        <v>1364</v>
      </c>
      <c r="F54" s="114">
        <v>1376</v>
      </c>
      <c r="G54" s="114">
        <v>1372</v>
      </c>
      <c r="H54" s="114">
        <v>1374</v>
      </c>
      <c r="I54" s="140">
        <v>1368</v>
      </c>
      <c r="J54" s="115">
        <v>-4</v>
      </c>
      <c r="K54" s="116">
        <v>-0.29239766081871343</v>
      </c>
    </row>
    <row r="55" spans="1:11" ht="14.1" customHeight="1" x14ac:dyDescent="0.2">
      <c r="A55" s="306">
        <v>72</v>
      </c>
      <c r="B55" s="307" t="s">
        <v>281</v>
      </c>
      <c r="C55" s="308"/>
      <c r="D55" s="113">
        <v>1.1541168191414497</v>
      </c>
      <c r="E55" s="115">
        <v>164</v>
      </c>
      <c r="F55" s="114">
        <v>161</v>
      </c>
      <c r="G55" s="114">
        <v>155</v>
      </c>
      <c r="H55" s="114">
        <v>148</v>
      </c>
      <c r="I55" s="140">
        <v>150</v>
      </c>
      <c r="J55" s="115">
        <v>14</v>
      </c>
      <c r="K55" s="116">
        <v>9.3333333333333339</v>
      </c>
    </row>
    <row r="56" spans="1:11" ht="14.1" customHeight="1" x14ac:dyDescent="0.2">
      <c r="A56" s="306" t="s">
        <v>282</v>
      </c>
      <c r="B56" s="307" t="s">
        <v>283</v>
      </c>
      <c r="C56" s="308"/>
      <c r="D56" s="113">
        <v>0.19704433497536947</v>
      </c>
      <c r="E56" s="115">
        <v>28</v>
      </c>
      <c r="F56" s="114">
        <v>28</v>
      </c>
      <c r="G56" s="114">
        <v>27</v>
      </c>
      <c r="H56" s="114">
        <v>29</v>
      </c>
      <c r="I56" s="140">
        <v>26</v>
      </c>
      <c r="J56" s="115">
        <v>2</v>
      </c>
      <c r="K56" s="116">
        <v>7.6923076923076925</v>
      </c>
    </row>
    <row r="57" spans="1:11" ht="14.1" customHeight="1" x14ac:dyDescent="0.2">
      <c r="A57" s="306" t="s">
        <v>284</v>
      </c>
      <c r="B57" s="307" t="s">
        <v>285</v>
      </c>
      <c r="C57" s="308"/>
      <c r="D57" s="113">
        <v>0.64743138634764252</v>
      </c>
      <c r="E57" s="115">
        <v>92</v>
      </c>
      <c r="F57" s="114">
        <v>91</v>
      </c>
      <c r="G57" s="114">
        <v>90</v>
      </c>
      <c r="H57" s="114">
        <v>84</v>
      </c>
      <c r="I57" s="140">
        <v>88</v>
      </c>
      <c r="J57" s="115">
        <v>4</v>
      </c>
      <c r="K57" s="116">
        <v>4.5454545454545459</v>
      </c>
    </row>
    <row r="58" spans="1:11" ht="14.1" customHeight="1" x14ac:dyDescent="0.2">
      <c r="A58" s="306">
        <v>73</v>
      </c>
      <c r="B58" s="307" t="s">
        <v>286</v>
      </c>
      <c r="C58" s="308"/>
      <c r="D58" s="113">
        <v>0.76002814919071082</v>
      </c>
      <c r="E58" s="115">
        <v>108</v>
      </c>
      <c r="F58" s="114">
        <v>114</v>
      </c>
      <c r="G58" s="114">
        <v>112</v>
      </c>
      <c r="H58" s="114">
        <v>115</v>
      </c>
      <c r="I58" s="140">
        <v>115</v>
      </c>
      <c r="J58" s="115">
        <v>-7</v>
      </c>
      <c r="K58" s="116">
        <v>-6.0869565217391308</v>
      </c>
    </row>
    <row r="59" spans="1:11" ht="14.1" customHeight="1" x14ac:dyDescent="0.2">
      <c r="A59" s="306" t="s">
        <v>287</v>
      </c>
      <c r="B59" s="307" t="s">
        <v>288</v>
      </c>
      <c r="C59" s="308"/>
      <c r="D59" s="113">
        <v>0.5489092188599578</v>
      </c>
      <c r="E59" s="115">
        <v>78</v>
      </c>
      <c r="F59" s="114">
        <v>82</v>
      </c>
      <c r="G59" s="114">
        <v>80</v>
      </c>
      <c r="H59" s="114">
        <v>83</v>
      </c>
      <c r="I59" s="140">
        <v>85</v>
      </c>
      <c r="J59" s="115">
        <v>-7</v>
      </c>
      <c r="K59" s="116">
        <v>-8.235294117647058</v>
      </c>
    </row>
    <row r="60" spans="1:11" ht="14.1" customHeight="1" x14ac:dyDescent="0.2">
      <c r="A60" s="306">
        <v>81</v>
      </c>
      <c r="B60" s="307" t="s">
        <v>289</v>
      </c>
      <c r="C60" s="308"/>
      <c r="D60" s="113">
        <v>4.1379310344827589</v>
      </c>
      <c r="E60" s="115">
        <v>588</v>
      </c>
      <c r="F60" s="114">
        <v>602</v>
      </c>
      <c r="G60" s="114">
        <v>589</v>
      </c>
      <c r="H60" s="114">
        <v>592</v>
      </c>
      <c r="I60" s="140">
        <v>605</v>
      </c>
      <c r="J60" s="115">
        <v>-17</v>
      </c>
      <c r="K60" s="116">
        <v>-2.8099173553719008</v>
      </c>
    </row>
    <row r="61" spans="1:11" ht="14.1" customHeight="1" x14ac:dyDescent="0.2">
      <c r="A61" s="306" t="s">
        <v>290</v>
      </c>
      <c r="B61" s="307" t="s">
        <v>291</v>
      </c>
      <c r="C61" s="308"/>
      <c r="D61" s="113">
        <v>1.2878254750175933</v>
      </c>
      <c r="E61" s="115">
        <v>183</v>
      </c>
      <c r="F61" s="114">
        <v>185</v>
      </c>
      <c r="G61" s="114">
        <v>181</v>
      </c>
      <c r="H61" s="114">
        <v>185</v>
      </c>
      <c r="I61" s="140">
        <v>182</v>
      </c>
      <c r="J61" s="115">
        <v>1</v>
      </c>
      <c r="K61" s="116">
        <v>0.5494505494505495</v>
      </c>
    </row>
    <row r="62" spans="1:11" ht="14.1" customHeight="1" x14ac:dyDescent="0.2">
      <c r="A62" s="306" t="s">
        <v>292</v>
      </c>
      <c r="B62" s="307" t="s">
        <v>293</v>
      </c>
      <c r="C62" s="308"/>
      <c r="D62" s="113">
        <v>1.5200562983814216</v>
      </c>
      <c r="E62" s="115">
        <v>216</v>
      </c>
      <c r="F62" s="114">
        <v>232</v>
      </c>
      <c r="G62" s="114">
        <v>205</v>
      </c>
      <c r="H62" s="114">
        <v>212</v>
      </c>
      <c r="I62" s="140">
        <v>226</v>
      </c>
      <c r="J62" s="115">
        <v>-10</v>
      </c>
      <c r="K62" s="116">
        <v>-4.4247787610619467</v>
      </c>
    </row>
    <row r="63" spans="1:11" ht="14.1" customHeight="1" x14ac:dyDescent="0.2">
      <c r="A63" s="306"/>
      <c r="B63" s="307" t="s">
        <v>294</v>
      </c>
      <c r="C63" s="308"/>
      <c r="D63" s="113">
        <v>1.2456016889514427</v>
      </c>
      <c r="E63" s="115">
        <v>177</v>
      </c>
      <c r="F63" s="114">
        <v>166</v>
      </c>
      <c r="G63" s="114">
        <v>161</v>
      </c>
      <c r="H63" s="114">
        <v>162</v>
      </c>
      <c r="I63" s="140">
        <v>158</v>
      </c>
      <c r="J63" s="115">
        <v>19</v>
      </c>
      <c r="K63" s="116">
        <v>12.025316455696203</v>
      </c>
    </row>
    <row r="64" spans="1:11" ht="14.1" customHeight="1" x14ac:dyDescent="0.2">
      <c r="A64" s="306" t="s">
        <v>295</v>
      </c>
      <c r="B64" s="307" t="s">
        <v>296</v>
      </c>
      <c r="C64" s="308"/>
      <c r="D64" s="113">
        <v>9.8522167487684734E-2</v>
      </c>
      <c r="E64" s="115">
        <v>14</v>
      </c>
      <c r="F64" s="114">
        <v>12</v>
      </c>
      <c r="G64" s="114">
        <v>13</v>
      </c>
      <c r="H64" s="114">
        <v>14</v>
      </c>
      <c r="I64" s="140">
        <v>15</v>
      </c>
      <c r="J64" s="115">
        <v>-1</v>
      </c>
      <c r="K64" s="116">
        <v>-6.666666666666667</v>
      </c>
    </row>
    <row r="65" spans="1:11" ht="14.1" customHeight="1" x14ac:dyDescent="0.2">
      <c r="A65" s="306" t="s">
        <v>297</v>
      </c>
      <c r="B65" s="307" t="s">
        <v>298</v>
      </c>
      <c r="C65" s="308"/>
      <c r="D65" s="113">
        <v>0.80928923293455313</v>
      </c>
      <c r="E65" s="115">
        <v>115</v>
      </c>
      <c r="F65" s="114">
        <v>120</v>
      </c>
      <c r="G65" s="114">
        <v>134</v>
      </c>
      <c r="H65" s="114">
        <v>129</v>
      </c>
      <c r="I65" s="140">
        <v>127</v>
      </c>
      <c r="J65" s="115">
        <v>-12</v>
      </c>
      <c r="K65" s="116">
        <v>-9.4488188976377945</v>
      </c>
    </row>
    <row r="66" spans="1:11" ht="14.1" customHeight="1" x14ac:dyDescent="0.2">
      <c r="A66" s="306">
        <v>82</v>
      </c>
      <c r="B66" s="307" t="s">
        <v>299</v>
      </c>
      <c r="C66" s="308"/>
      <c r="D66" s="113">
        <v>2.526389866291344</v>
      </c>
      <c r="E66" s="115">
        <v>359</v>
      </c>
      <c r="F66" s="114">
        <v>364</v>
      </c>
      <c r="G66" s="114">
        <v>359</v>
      </c>
      <c r="H66" s="114">
        <v>351</v>
      </c>
      <c r="I66" s="140">
        <v>347</v>
      </c>
      <c r="J66" s="115">
        <v>12</v>
      </c>
      <c r="K66" s="116">
        <v>3.4582132564841497</v>
      </c>
    </row>
    <row r="67" spans="1:11" ht="14.1" customHeight="1" x14ac:dyDescent="0.2">
      <c r="A67" s="306" t="s">
        <v>300</v>
      </c>
      <c r="B67" s="307" t="s">
        <v>301</v>
      </c>
      <c r="C67" s="308"/>
      <c r="D67" s="113">
        <v>1.3511611541168191</v>
      </c>
      <c r="E67" s="115">
        <v>192</v>
      </c>
      <c r="F67" s="114">
        <v>194</v>
      </c>
      <c r="G67" s="114">
        <v>194</v>
      </c>
      <c r="H67" s="114">
        <v>182</v>
      </c>
      <c r="I67" s="140">
        <v>178</v>
      </c>
      <c r="J67" s="115">
        <v>14</v>
      </c>
      <c r="K67" s="116">
        <v>7.8651685393258424</v>
      </c>
    </row>
    <row r="68" spans="1:11" ht="14.1" customHeight="1" x14ac:dyDescent="0.2">
      <c r="A68" s="306" t="s">
        <v>302</v>
      </c>
      <c r="B68" s="307" t="s">
        <v>303</v>
      </c>
      <c r="C68" s="308"/>
      <c r="D68" s="113">
        <v>0.91484869809992964</v>
      </c>
      <c r="E68" s="115">
        <v>130</v>
      </c>
      <c r="F68" s="114">
        <v>128</v>
      </c>
      <c r="G68" s="114">
        <v>123</v>
      </c>
      <c r="H68" s="114">
        <v>128</v>
      </c>
      <c r="I68" s="140">
        <v>125</v>
      </c>
      <c r="J68" s="115">
        <v>5</v>
      </c>
      <c r="K68" s="116">
        <v>4</v>
      </c>
    </row>
    <row r="69" spans="1:11" ht="14.1" customHeight="1" x14ac:dyDescent="0.2">
      <c r="A69" s="306">
        <v>83</v>
      </c>
      <c r="B69" s="307" t="s">
        <v>304</v>
      </c>
      <c r="C69" s="308"/>
      <c r="D69" s="113">
        <v>3.8986629134412385</v>
      </c>
      <c r="E69" s="115">
        <v>554</v>
      </c>
      <c r="F69" s="114">
        <v>574</v>
      </c>
      <c r="G69" s="114">
        <v>574</v>
      </c>
      <c r="H69" s="114">
        <v>571</v>
      </c>
      <c r="I69" s="140">
        <v>562</v>
      </c>
      <c r="J69" s="115">
        <v>-8</v>
      </c>
      <c r="K69" s="116">
        <v>-1.4234875444839858</v>
      </c>
    </row>
    <row r="70" spans="1:11" ht="14.1" customHeight="1" x14ac:dyDescent="0.2">
      <c r="A70" s="306" t="s">
        <v>305</v>
      </c>
      <c r="B70" s="307" t="s">
        <v>306</v>
      </c>
      <c r="C70" s="308"/>
      <c r="D70" s="113">
        <v>2.1534130893736805</v>
      </c>
      <c r="E70" s="115">
        <v>306</v>
      </c>
      <c r="F70" s="114">
        <v>310</v>
      </c>
      <c r="G70" s="114">
        <v>306</v>
      </c>
      <c r="H70" s="114">
        <v>309</v>
      </c>
      <c r="I70" s="140">
        <v>302</v>
      </c>
      <c r="J70" s="115">
        <v>4</v>
      </c>
      <c r="K70" s="116">
        <v>1.3245033112582782</v>
      </c>
    </row>
    <row r="71" spans="1:11" ht="14.1" customHeight="1" x14ac:dyDescent="0.2">
      <c r="A71" s="306"/>
      <c r="B71" s="307" t="s">
        <v>307</v>
      </c>
      <c r="C71" s="308"/>
      <c r="D71" s="113">
        <v>1.0274454609429979</v>
      </c>
      <c r="E71" s="115">
        <v>146</v>
      </c>
      <c r="F71" s="114">
        <v>156</v>
      </c>
      <c r="G71" s="114">
        <v>156</v>
      </c>
      <c r="H71" s="114">
        <v>154</v>
      </c>
      <c r="I71" s="140">
        <v>151</v>
      </c>
      <c r="J71" s="115">
        <v>-5</v>
      </c>
      <c r="K71" s="116">
        <v>-3.3112582781456954</v>
      </c>
    </row>
    <row r="72" spans="1:11" ht="14.1" customHeight="1" x14ac:dyDescent="0.2">
      <c r="A72" s="306">
        <v>84</v>
      </c>
      <c r="B72" s="307" t="s">
        <v>308</v>
      </c>
      <c r="C72" s="308"/>
      <c r="D72" s="113">
        <v>1.7171006333567911</v>
      </c>
      <c r="E72" s="115">
        <v>244</v>
      </c>
      <c r="F72" s="114">
        <v>309</v>
      </c>
      <c r="G72" s="114">
        <v>285</v>
      </c>
      <c r="H72" s="114">
        <v>279</v>
      </c>
      <c r="I72" s="140">
        <v>243</v>
      </c>
      <c r="J72" s="115">
        <v>1</v>
      </c>
      <c r="K72" s="116">
        <v>0.41152263374485598</v>
      </c>
    </row>
    <row r="73" spans="1:11" ht="14.1" customHeight="1" x14ac:dyDescent="0.2">
      <c r="A73" s="306" t="s">
        <v>309</v>
      </c>
      <c r="B73" s="307" t="s">
        <v>310</v>
      </c>
      <c r="C73" s="308"/>
      <c r="D73" s="113">
        <v>0.36593947923997183</v>
      </c>
      <c r="E73" s="115">
        <v>52</v>
      </c>
      <c r="F73" s="114">
        <v>119</v>
      </c>
      <c r="G73" s="114">
        <v>88</v>
      </c>
      <c r="H73" s="114">
        <v>85</v>
      </c>
      <c r="I73" s="140">
        <v>66</v>
      </c>
      <c r="J73" s="115">
        <v>-14</v>
      </c>
      <c r="K73" s="116">
        <v>-21.212121212121211</v>
      </c>
    </row>
    <row r="74" spans="1:11" ht="14.1" customHeight="1" x14ac:dyDescent="0.2">
      <c r="A74" s="306" t="s">
        <v>311</v>
      </c>
      <c r="B74" s="307" t="s">
        <v>312</v>
      </c>
      <c r="C74" s="308"/>
      <c r="D74" s="113">
        <v>4.9261083743842367E-2</v>
      </c>
      <c r="E74" s="115">
        <v>7</v>
      </c>
      <c r="F74" s="114">
        <v>8</v>
      </c>
      <c r="G74" s="114">
        <v>7</v>
      </c>
      <c r="H74" s="114">
        <v>6</v>
      </c>
      <c r="I74" s="140">
        <v>5</v>
      </c>
      <c r="J74" s="115">
        <v>2</v>
      </c>
      <c r="K74" s="116">
        <v>40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0.14778325123152711</v>
      </c>
      <c r="E76" s="115">
        <v>21</v>
      </c>
      <c r="F76" s="114">
        <v>23</v>
      </c>
      <c r="G76" s="114">
        <v>25</v>
      </c>
      <c r="H76" s="114">
        <v>27</v>
      </c>
      <c r="I76" s="140">
        <v>25</v>
      </c>
      <c r="J76" s="115">
        <v>-4</v>
      </c>
      <c r="K76" s="116">
        <v>-16</v>
      </c>
    </row>
    <row r="77" spans="1:11" ht="14.1" customHeight="1" x14ac:dyDescent="0.2">
      <c r="A77" s="306">
        <v>92</v>
      </c>
      <c r="B77" s="307" t="s">
        <v>316</v>
      </c>
      <c r="C77" s="308"/>
      <c r="D77" s="113">
        <v>0.14778325123152711</v>
      </c>
      <c r="E77" s="115">
        <v>21</v>
      </c>
      <c r="F77" s="114">
        <v>23</v>
      </c>
      <c r="G77" s="114">
        <v>20</v>
      </c>
      <c r="H77" s="114">
        <v>19</v>
      </c>
      <c r="I77" s="140">
        <v>26</v>
      </c>
      <c r="J77" s="115">
        <v>-5</v>
      </c>
      <c r="K77" s="116">
        <v>-19.23076923076923</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1.0274454609429979</v>
      </c>
      <c r="E79" s="115">
        <v>146</v>
      </c>
      <c r="F79" s="114">
        <v>156</v>
      </c>
      <c r="G79" s="114">
        <v>157</v>
      </c>
      <c r="H79" s="114">
        <v>146</v>
      </c>
      <c r="I79" s="140">
        <v>147</v>
      </c>
      <c r="J79" s="115">
        <v>-1</v>
      </c>
      <c r="K79" s="116">
        <v>-0.68027210884353739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4.1801548205489096</v>
      </c>
      <c r="E81" s="143">
        <v>594</v>
      </c>
      <c r="F81" s="144">
        <v>610</v>
      </c>
      <c r="G81" s="144">
        <v>600</v>
      </c>
      <c r="H81" s="144">
        <v>620</v>
      </c>
      <c r="I81" s="145">
        <v>598</v>
      </c>
      <c r="J81" s="143">
        <v>-4</v>
      </c>
      <c r="K81" s="146">
        <v>-0.66889632107023411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4477</v>
      </c>
      <c r="G12" s="536">
        <v>2874</v>
      </c>
      <c r="H12" s="536">
        <v>4942</v>
      </c>
      <c r="I12" s="536">
        <v>3220</v>
      </c>
      <c r="J12" s="537">
        <v>4052</v>
      </c>
      <c r="K12" s="538">
        <v>425</v>
      </c>
      <c r="L12" s="349">
        <v>10.488647581441263</v>
      </c>
    </row>
    <row r="13" spans="1:17" s="110" customFormat="1" ht="15" customHeight="1" x14ac:dyDescent="0.2">
      <c r="A13" s="350" t="s">
        <v>344</v>
      </c>
      <c r="B13" s="351" t="s">
        <v>345</v>
      </c>
      <c r="C13" s="347"/>
      <c r="D13" s="347"/>
      <c r="E13" s="348"/>
      <c r="F13" s="536">
        <v>2299</v>
      </c>
      <c r="G13" s="536">
        <v>1354</v>
      </c>
      <c r="H13" s="536">
        <v>2610</v>
      </c>
      <c r="I13" s="536">
        <v>1755</v>
      </c>
      <c r="J13" s="537">
        <v>2187</v>
      </c>
      <c r="K13" s="538">
        <v>112</v>
      </c>
      <c r="L13" s="349">
        <v>5.1211705532693186</v>
      </c>
    </row>
    <row r="14" spans="1:17" s="110" customFormat="1" ht="22.5" customHeight="1" x14ac:dyDescent="0.2">
      <c r="A14" s="350"/>
      <c r="B14" s="351" t="s">
        <v>346</v>
      </c>
      <c r="C14" s="347"/>
      <c r="D14" s="347"/>
      <c r="E14" s="348"/>
      <c r="F14" s="536">
        <v>2178</v>
      </c>
      <c r="G14" s="536">
        <v>1520</v>
      </c>
      <c r="H14" s="536">
        <v>2332</v>
      </c>
      <c r="I14" s="536">
        <v>1465</v>
      </c>
      <c r="J14" s="537">
        <v>1865</v>
      </c>
      <c r="K14" s="538">
        <v>313</v>
      </c>
      <c r="L14" s="349">
        <v>16.782841823056302</v>
      </c>
    </row>
    <row r="15" spans="1:17" s="110" customFormat="1" ht="15" customHeight="1" x14ac:dyDescent="0.2">
      <c r="A15" s="350" t="s">
        <v>347</v>
      </c>
      <c r="B15" s="351" t="s">
        <v>108</v>
      </c>
      <c r="C15" s="347"/>
      <c r="D15" s="347"/>
      <c r="E15" s="348"/>
      <c r="F15" s="536">
        <v>779</v>
      </c>
      <c r="G15" s="536">
        <v>672</v>
      </c>
      <c r="H15" s="536">
        <v>2108</v>
      </c>
      <c r="I15" s="536">
        <v>825</v>
      </c>
      <c r="J15" s="537">
        <v>797</v>
      </c>
      <c r="K15" s="538">
        <v>-18</v>
      </c>
      <c r="L15" s="349">
        <v>-2.2584692597239648</v>
      </c>
    </row>
    <row r="16" spans="1:17" s="110" customFormat="1" ht="15" customHeight="1" x14ac:dyDescent="0.2">
      <c r="A16" s="350"/>
      <c r="B16" s="351" t="s">
        <v>109</v>
      </c>
      <c r="C16" s="347"/>
      <c r="D16" s="347"/>
      <c r="E16" s="348"/>
      <c r="F16" s="536">
        <v>3030</v>
      </c>
      <c r="G16" s="536">
        <v>1863</v>
      </c>
      <c r="H16" s="536">
        <v>2465</v>
      </c>
      <c r="I16" s="536">
        <v>2059</v>
      </c>
      <c r="J16" s="537">
        <v>2759</v>
      </c>
      <c r="K16" s="538">
        <v>271</v>
      </c>
      <c r="L16" s="349">
        <v>9.8223994200797389</v>
      </c>
    </row>
    <row r="17" spans="1:12" s="110" customFormat="1" ht="15" customHeight="1" x14ac:dyDescent="0.2">
      <c r="A17" s="350"/>
      <c r="B17" s="351" t="s">
        <v>110</v>
      </c>
      <c r="C17" s="347"/>
      <c r="D17" s="347"/>
      <c r="E17" s="348"/>
      <c r="F17" s="536">
        <v>611</v>
      </c>
      <c r="G17" s="536">
        <v>305</v>
      </c>
      <c r="H17" s="536">
        <v>328</v>
      </c>
      <c r="I17" s="536">
        <v>278</v>
      </c>
      <c r="J17" s="537">
        <v>440</v>
      </c>
      <c r="K17" s="538">
        <v>171</v>
      </c>
      <c r="L17" s="349">
        <v>38.863636363636367</v>
      </c>
    </row>
    <row r="18" spans="1:12" s="110" customFormat="1" ht="15" customHeight="1" x14ac:dyDescent="0.2">
      <c r="A18" s="350"/>
      <c r="B18" s="351" t="s">
        <v>111</v>
      </c>
      <c r="C18" s="347"/>
      <c r="D18" s="347"/>
      <c r="E18" s="348"/>
      <c r="F18" s="536">
        <v>57</v>
      </c>
      <c r="G18" s="536">
        <v>34</v>
      </c>
      <c r="H18" s="536">
        <v>41</v>
      </c>
      <c r="I18" s="536">
        <v>58</v>
      </c>
      <c r="J18" s="537">
        <v>56</v>
      </c>
      <c r="K18" s="538">
        <v>1</v>
      </c>
      <c r="L18" s="349">
        <v>1.7857142857142858</v>
      </c>
    </row>
    <row r="19" spans="1:12" s="110" customFormat="1" ht="15" customHeight="1" x14ac:dyDescent="0.2">
      <c r="A19" s="118" t="s">
        <v>113</v>
      </c>
      <c r="B19" s="119" t="s">
        <v>181</v>
      </c>
      <c r="C19" s="347"/>
      <c r="D19" s="347"/>
      <c r="E19" s="348"/>
      <c r="F19" s="536">
        <v>2756</v>
      </c>
      <c r="G19" s="536">
        <v>1551</v>
      </c>
      <c r="H19" s="536">
        <v>3358</v>
      </c>
      <c r="I19" s="536">
        <v>1932</v>
      </c>
      <c r="J19" s="537">
        <v>2530</v>
      </c>
      <c r="K19" s="538">
        <v>226</v>
      </c>
      <c r="L19" s="349">
        <v>8.9328063241106719</v>
      </c>
    </row>
    <row r="20" spans="1:12" s="110" customFormat="1" ht="15" customHeight="1" x14ac:dyDescent="0.2">
      <c r="A20" s="118"/>
      <c r="B20" s="119" t="s">
        <v>182</v>
      </c>
      <c r="C20" s="347"/>
      <c r="D20" s="347"/>
      <c r="E20" s="348"/>
      <c r="F20" s="536">
        <v>1721</v>
      </c>
      <c r="G20" s="536">
        <v>1323</v>
      </c>
      <c r="H20" s="536">
        <v>1584</v>
      </c>
      <c r="I20" s="536">
        <v>1288</v>
      </c>
      <c r="J20" s="537">
        <v>1522</v>
      </c>
      <c r="K20" s="538">
        <v>199</v>
      </c>
      <c r="L20" s="349">
        <v>13.074901445466491</v>
      </c>
    </row>
    <row r="21" spans="1:12" s="110" customFormat="1" ht="15" customHeight="1" x14ac:dyDescent="0.2">
      <c r="A21" s="118" t="s">
        <v>113</v>
      </c>
      <c r="B21" s="119" t="s">
        <v>116</v>
      </c>
      <c r="C21" s="347"/>
      <c r="D21" s="347"/>
      <c r="E21" s="348"/>
      <c r="F21" s="536">
        <v>3798</v>
      </c>
      <c r="G21" s="536">
        <v>2265</v>
      </c>
      <c r="H21" s="536">
        <v>4114</v>
      </c>
      <c r="I21" s="536">
        <v>2574</v>
      </c>
      <c r="J21" s="537">
        <v>3422</v>
      </c>
      <c r="K21" s="538">
        <v>376</v>
      </c>
      <c r="L21" s="349">
        <v>10.987726475745179</v>
      </c>
    </row>
    <row r="22" spans="1:12" s="110" customFormat="1" ht="15" customHeight="1" x14ac:dyDescent="0.2">
      <c r="A22" s="118"/>
      <c r="B22" s="119" t="s">
        <v>117</v>
      </c>
      <c r="C22" s="347"/>
      <c r="D22" s="347"/>
      <c r="E22" s="348"/>
      <c r="F22" s="536">
        <v>679</v>
      </c>
      <c r="G22" s="536">
        <v>606</v>
      </c>
      <c r="H22" s="536">
        <v>827</v>
      </c>
      <c r="I22" s="536">
        <v>646</v>
      </c>
      <c r="J22" s="537">
        <v>628</v>
      </c>
      <c r="K22" s="538">
        <v>51</v>
      </c>
      <c r="L22" s="349">
        <v>8.1210191082802545</v>
      </c>
    </row>
    <row r="23" spans="1:12" s="110" customFormat="1" ht="15" customHeight="1" x14ac:dyDescent="0.2">
      <c r="A23" s="352" t="s">
        <v>347</v>
      </c>
      <c r="B23" s="353" t="s">
        <v>193</v>
      </c>
      <c r="C23" s="354"/>
      <c r="D23" s="354"/>
      <c r="E23" s="355"/>
      <c r="F23" s="539">
        <v>80</v>
      </c>
      <c r="G23" s="539">
        <v>197</v>
      </c>
      <c r="H23" s="539">
        <v>1134</v>
      </c>
      <c r="I23" s="539">
        <v>51</v>
      </c>
      <c r="J23" s="540">
        <v>99</v>
      </c>
      <c r="K23" s="541">
        <v>-19</v>
      </c>
      <c r="L23" s="356">
        <v>-19.19191919191919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33.1</v>
      </c>
      <c r="G25" s="542">
        <v>44.3</v>
      </c>
      <c r="H25" s="542">
        <v>46.3</v>
      </c>
      <c r="I25" s="542">
        <v>44.6</v>
      </c>
      <c r="J25" s="542">
        <v>38.5</v>
      </c>
      <c r="K25" s="543" t="s">
        <v>349</v>
      </c>
      <c r="L25" s="364">
        <v>-5.3999999999999986</v>
      </c>
    </row>
    <row r="26" spans="1:12" s="110" customFormat="1" ht="15" customHeight="1" x14ac:dyDescent="0.2">
      <c r="A26" s="365" t="s">
        <v>105</v>
      </c>
      <c r="B26" s="366" t="s">
        <v>345</v>
      </c>
      <c r="C26" s="362"/>
      <c r="D26" s="362"/>
      <c r="E26" s="363"/>
      <c r="F26" s="542">
        <v>32.9</v>
      </c>
      <c r="G26" s="542">
        <v>47</v>
      </c>
      <c r="H26" s="542">
        <v>47.3</v>
      </c>
      <c r="I26" s="542">
        <v>45.4</v>
      </c>
      <c r="J26" s="544">
        <v>39.1</v>
      </c>
      <c r="K26" s="543" t="s">
        <v>349</v>
      </c>
      <c r="L26" s="364">
        <v>-6.2000000000000028</v>
      </c>
    </row>
    <row r="27" spans="1:12" s="110" customFormat="1" ht="15" customHeight="1" x14ac:dyDescent="0.2">
      <c r="A27" s="365"/>
      <c r="B27" s="366" t="s">
        <v>346</v>
      </c>
      <c r="C27" s="362"/>
      <c r="D27" s="362"/>
      <c r="E27" s="363"/>
      <c r="F27" s="542">
        <v>33.4</v>
      </c>
      <c r="G27" s="542">
        <v>42</v>
      </c>
      <c r="H27" s="542">
        <v>45.3</v>
      </c>
      <c r="I27" s="542">
        <v>43.7</v>
      </c>
      <c r="J27" s="542">
        <v>37.799999999999997</v>
      </c>
      <c r="K27" s="543" t="s">
        <v>349</v>
      </c>
      <c r="L27" s="364">
        <v>-4.3999999999999986</v>
      </c>
    </row>
    <row r="28" spans="1:12" s="110" customFormat="1" ht="15" customHeight="1" x14ac:dyDescent="0.2">
      <c r="A28" s="365" t="s">
        <v>113</v>
      </c>
      <c r="B28" s="366" t="s">
        <v>108</v>
      </c>
      <c r="C28" s="362"/>
      <c r="D28" s="362"/>
      <c r="E28" s="363"/>
      <c r="F28" s="542">
        <v>47.8</v>
      </c>
      <c r="G28" s="542">
        <v>53.5</v>
      </c>
      <c r="H28" s="542">
        <v>58.5</v>
      </c>
      <c r="I28" s="542">
        <v>56.2</v>
      </c>
      <c r="J28" s="542">
        <v>56.5</v>
      </c>
      <c r="K28" s="543" t="s">
        <v>349</v>
      </c>
      <c r="L28" s="364">
        <v>-8.7000000000000028</v>
      </c>
    </row>
    <row r="29" spans="1:12" s="110" customFormat="1" ht="11.25" x14ac:dyDescent="0.2">
      <c r="A29" s="365"/>
      <c r="B29" s="366" t="s">
        <v>109</v>
      </c>
      <c r="C29" s="362"/>
      <c r="D29" s="362"/>
      <c r="E29" s="363"/>
      <c r="F29" s="542">
        <v>32.6</v>
      </c>
      <c r="G29" s="542">
        <v>43.4</v>
      </c>
      <c r="H29" s="542">
        <v>42.4</v>
      </c>
      <c r="I29" s="542">
        <v>41.5</v>
      </c>
      <c r="J29" s="544">
        <v>36</v>
      </c>
      <c r="K29" s="543" t="s">
        <v>349</v>
      </c>
      <c r="L29" s="364">
        <v>-3.3999999999999986</v>
      </c>
    </row>
    <row r="30" spans="1:12" s="110" customFormat="1" ht="15" customHeight="1" x14ac:dyDescent="0.2">
      <c r="A30" s="365"/>
      <c r="B30" s="366" t="s">
        <v>110</v>
      </c>
      <c r="C30" s="362"/>
      <c r="D30" s="362"/>
      <c r="E30" s="363"/>
      <c r="F30" s="542">
        <v>19</v>
      </c>
      <c r="G30" s="542">
        <v>34.700000000000003</v>
      </c>
      <c r="H30" s="542">
        <v>39.299999999999997</v>
      </c>
      <c r="I30" s="542">
        <v>36.299999999999997</v>
      </c>
      <c r="J30" s="542">
        <v>25.2</v>
      </c>
      <c r="K30" s="543" t="s">
        <v>349</v>
      </c>
      <c r="L30" s="364">
        <v>-6.1999999999999993</v>
      </c>
    </row>
    <row r="31" spans="1:12" s="110" customFormat="1" ht="15" customHeight="1" x14ac:dyDescent="0.2">
      <c r="A31" s="365"/>
      <c r="B31" s="366" t="s">
        <v>111</v>
      </c>
      <c r="C31" s="362"/>
      <c r="D31" s="362"/>
      <c r="E31" s="363"/>
      <c r="F31" s="542">
        <v>33.299999999999997</v>
      </c>
      <c r="G31" s="542">
        <v>47.1</v>
      </c>
      <c r="H31" s="542">
        <v>53.7</v>
      </c>
      <c r="I31" s="542">
        <v>39.700000000000003</v>
      </c>
      <c r="J31" s="542">
        <v>35.700000000000003</v>
      </c>
      <c r="K31" s="543" t="s">
        <v>349</v>
      </c>
      <c r="L31" s="364">
        <v>-2.4000000000000057</v>
      </c>
    </row>
    <row r="32" spans="1:12" s="110" customFormat="1" ht="15" customHeight="1" x14ac:dyDescent="0.2">
      <c r="A32" s="367" t="s">
        <v>113</v>
      </c>
      <c r="B32" s="368" t="s">
        <v>181</v>
      </c>
      <c r="C32" s="362"/>
      <c r="D32" s="362"/>
      <c r="E32" s="363"/>
      <c r="F32" s="542">
        <v>31.1</v>
      </c>
      <c r="G32" s="542">
        <v>44.1</v>
      </c>
      <c r="H32" s="542">
        <v>45.6</v>
      </c>
      <c r="I32" s="542">
        <v>43.4</v>
      </c>
      <c r="J32" s="544">
        <v>37.1</v>
      </c>
      <c r="K32" s="543" t="s">
        <v>349</v>
      </c>
      <c r="L32" s="364">
        <v>-6</v>
      </c>
    </row>
    <row r="33" spans="1:12" s="110" customFormat="1" ht="15" customHeight="1" x14ac:dyDescent="0.2">
      <c r="A33" s="367"/>
      <c r="B33" s="368" t="s">
        <v>182</v>
      </c>
      <c r="C33" s="362"/>
      <c r="D33" s="362"/>
      <c r="E33" s="363"/>
      <c r="F33" s="542">
        <v>36.4</v>
      </c>
      <c r="G33" s="542">
        <v>44.6</v>
      </c>
      <c r="H33" s="542">
        <v>47.3</v>
      </c>
      <c r="I33" s="542">
        <v>46.5</v>
      </c>
      <c r="J33" s="542">
        <v>40.6</v>
      </c>
      <c r="K33" s="543" t="s">
        <v>349</v>
      </c>
      <c r="L33" s="364">
        <v>-4.2000000000000028</v>
      </c>
    </row>
    <row r="34" spans="1:12" s="369" customFormat="1" ht="15" customHeight="1" x14ac:dyDescent="0.2">
      <c r="A34" s="367" t="s">
        <v>113</v>
      </c>
      <c r="B34" s="368" t="s">
        <v>116</v>
      </c>
      <c r="C34" s="362"/>
      <c r="D34" s="362"/>
      <c r="E34" s="363"/>
      <c r="F34" s="542">
        <v>29.3</v>
      </c>
      <c r="G34" s="542">
        <v>39.700000000000003</v>
      </c>
      <c r="H34" s="542">
        <v>41.9</v>
      </c>
      <c r="I34" s="542">
        <v>41.2</v>
      </c>
      <c r="J34" s="542">
        <v>35.299999999999997</v>
      </c>
      <c r="K34" s="543" t="s">
        <v>349</v>
      </c>
      <c r="L34" s="364">
        <v>-5.9999999999999964</v>
      </c>
    </row>
    <row r="35" spans="1:12" s="369" customFormat="1" ht="11.25" x14ac:dyDescent="0.2">
      <c r="A35" s="370"/>
      <c r="B35" s="371" t="s">
        <v>117</v>
      </c>
      <c r="C35" s="372"/>
      <c r="D35" s="372"/>
      <c r="E35" s="373"/>
      <c r="F35" s="545">
        <v>54.3</v>
      </c>
      <c r="G35" s="545">
        <v>60.9</v>
      </c>
      <c r="H35" s="545">
        <v>63.4</v>
      </c>
      <c r="I35" s="545">
        <v>58.2</v>
      </c>
      <c r="J35" s="546">
        <v>55.7</v>
      </c>
      <c r="K35" s="547" t="s">
        <v>349</v>
      </c>
      <c r="L35" s="374">
        <v>-1.4000000000000057</v>
      </c>
    </row>
    <row r="36" spans="1:12" s="369" customFormat="1" ht="15.95" customHeight="1" x14ac:dyDescent="0.2">
      <c r="A36" s="375" t="s">
        <v>350</v>
      </c>
      <c r="B36" s="376"/>
      <c r="C36" s="377"/>
      <c r="D36" s="376"/>
      <c r="E36" s="378"/>
      <c r="F36" s="548">
        <v>4377</v>
      </c>
      <c r="G36" s="548">
        <v>2650</v>
      </c>
      <c r="H36" s="548">
        <v>3587</v>
      </c>
      <c r="I36" s="548">
        <v>3149</v>
      </c>
      <c r="J36" s="548">
        <v>3926</v>
      </c>
      <c r="K36" s="549">
        <v>451</v>
      </c>
      <c r="L36" s="380">
        <v>11.487519103413144</v>
      </c>
    </row>
    <row r="37" spans="1:12" s="369" customFormat="1" ht="15.95" customHeight="1" x14ac:dyDescent="0.2">
      <c r="A37" s="381"/>
      <c r="B37" s="382" t="s">
        <v>113</v>
      </c>
      <c r="C37" s="382" t="s">
        <v>351</v>
      </c>
      <c r="D37" s="382"/>
      <c r="E37" s="383"/>
      <c r="F37" s="548">
        <v>1450</v>
      </c>
      <c r="G37" s="548">
        <v>1175</v>
      </c>
      <c r="H37" s="548">
        <v>1661</v>
      </c>
      <c r="I37" s="548">
        <v>1405</v>
      </c>
      <c r="J37" s="548">
        <v>1510</v>
      </c>
      <c r="K37" s="549">
        <v>-60</v>
      </c>
      <c r="L37" s="380">
        <v>-3.9735099337748343</v>
      </c>
    </row>
    <row r="38" spans="1:12" s="369" customFormat="1" ht="15.95" customHeight="1" x14ac:dyDescent="0.2">
      <c r="A38" s="381"/>
      <c r="B38" s="384" t="s">
        <v>105</v>
      </c>
      <c r="C38" s="384" t="s">
        <v>106</v>
      </c>
      <c r="D38" s="385"/>
      <c r="E38" s="383"/>
      <c r="F38" s="548">
        <v>2246</v>
      </c>
      <c r="G38" s="548">
        <v>1252</v>
      </c>
      <c r="H38" s="548">
        <v>1828</v>
      </c>
      <c r="I38" s="548">
        <v>1721</v>
      </c>
      <c r="J38" s="550">
        <v>2120</v>
      </c>
      <c r="K38" s="549">
        <v>126</v>
      </c>
      <c r="L38" s="380">
        <v>5.9433962264150946</v>
      </c>
    </row>
    <row r="39" spans="1:12" s="369" customFormat="1" ht="15.95" customHeight="1" x14ac:dyDescent="0.2">
      <c r="A39" s="381"/>
      <c r="B39" s="385"/>
      <c r="C39" s="382" t="s">
        <v>352</v>
      </c>
      <c r="D39" s="385"/>
      <c r="E39" s="383"/>
      <c r="F39" s="548">
        <v>739</v>
      </c>
      <c r="G39" s="548">
        <v>588</v>
      </c>
      <c r="H39" s="548">
        <v>865</v>
      </c>
      <c r="I39" s="548">
        <v>781</v>
      </c>
      <c r="J39" s="548">
        <v>828</v>
      </c>
      <c r="K39" s="549">
        <v>-89</v>
      </c>
      <c r="L39" s="380">
        <v>-10.748792270531402</v>
      </c>
    </row>
    <row r="40" spans="1:12" s="369" customFormat="1" ht="15.95" customHeight="1" x14ac:dyDescent="0.2">
      <c r="A40" s="381"/>
      <c r="B40" s="384"/>
      <c r="C40" s="384" t="s">
        <v>107</v>
      </c>
      <c r="D40" s="385"/>
      <c r="E40" s="383"/>
      <c r="F40" s="548">
        <v>2131</v>
      </c>
      <c r="G40" s="548">
        <v>1398</v>
      </c>
      <c r="H40" s="548">
        <v>1759</v>
      </c>
      <c r="I40" s="548">
        <v>1428</v>
      </c>
      <c r="J40" s="548">
        <v>1806</v>
      </c>
      <c r="K40" s="549">
        <v>325</v>
      </c>
      <c r="L40" s="380">
        <v>17.995570321151718</v>
      </c>
    </row>
    <row r="41" spans="1:12" s="369" customFormat="1" ht="24" customHeight="1" x14ac:dyDescent="0.2">
      <c r="A41" s="381"/>
      <c r="B41" s="385"/>
      <c r="C41" s="382" t="s">
        <v>352</v>
      </c>
      <c r="D41" s="385"/>
      <c r="E41" s="383"/>
      <c r="F41" s="548">
        <v>711</v>
      </c>
      <c r="G41" s="548">
        <v>587</v>
      </c>
      <c r="H41" s="548">
        <v>796</v>
      </c>
      <c r="I41" s="548">
        <v>624</v>
      </c>
      <c r="J41" s="550">
        <v>682</v>
      </c>
      <c r="K41" s="549">
        <v>29</v>
      </c>
      <c r="L41" s="380">
        <v>4.2521994134897358</v>
      </c>
    </row>
    <row r="42" spans="1:12" s="110" customFormat="1" ht="15" customHeight="1" x14ac:dyDescent="0.2">
      <c r="A42" s="381"/>
      <c r="B42" s="384" t="s">
        <v>113</v>
      </c>
      <c r="C42" s="384" t="s">
        <v>353</v>
      </c>
      <c r="D42" s="385"/>
      <c r="E42" s="383"/>
      <c r="F42" s="548">
        <v>703</v>
      </c>
      <c r="G42" s="548">
        <v>501</v>
      </c>
      <c r="H42" s="548">
        <v>902</v>
      </c>
      <c r="I42" s="548">
        <v>777</v>
      </c>
      <c r="J42" s="548">
        <v>703</v>
      </c>
      <c r="K42" s="549">
        <v>0</v>
      </c>
      <c r="L42" s="380">
        <v>0</v>
      </c>
    </row>
    <row r="43" spans="1:12" s="110" customFormat="1" ht="15" customHeight="1" x14ac:dyDescent="0.2">
      <c r="A43" s="381"/>
      <c r="B43" s="385"/>
      <c r="C43" s="382" t="s">
        <v>352</v>
      </c>
      <c r="D43" s="385"/>
      <c r="E43" s="383"/>
      <c r="F43" s="548">
        <v>336</v>
      </c>
      <c r="G43" s="548">
        <v>268</v>
      </c>
      <c r="H43" s="548">
        <v>528</v>
      </c>
      <c r="I43" s="548">
        <v>437</v>
      </c>
      <c r="J43" s="548">
        <v>397</v>
      </c>
      <c r="K43" s="549">
        <v>-61</v>
      </c>
      <c r="L43" s="380">
        <v>-15.365239294710328</v>
      </c>
    </row>
    <row r="44" spans="1:12" s="110" customFormat="1" ht="15" customHeight="1" x14ac:dyDescent="0.2">
      <c r="A44" s="381"/>
      <c r="B44" s="384"/>
      <c r="C44" s="366" t="s">
        <v>109</v>
      </c>
      <c r="D44" s="385"/>
      <c r="E44" s="383"/>
      <c r="F44" s="548">
        <v>3007</v>
      </c>
      <c r="G44" s="548">
        <v>1812</v>
      </c>
      <c r="H44" s="548">
        <v>2318</v>
      </c>
      <c r="I44" s="548">
        <v>2036</v>
      </c>
      <c r="J44" s="550">
        <v>2727</v>
      </c>
      <c r="K44" s="549">
        <v>280</v>
      </c>
      <c r="L44" s="380">
        <v>10.267693436010267</v>
      </c>
    </row>
    <row r="45" spans="1:12" s="110" customFormat="1" ht="15" customHeight="1" x14ac:dyDescent="0.2">
      <c r="A45" s="381"/>
      <c r="B45" s="385"/>
      <c r="C45" s="382" t="s">
        <v>352</v>
      </c>
      <c r="D45" s="385"/>
      <c r="E45" s="383"/>
      <c r="F45" s="548">
        <v>979</v>
      </c>
      <c r="G45" s="548">
        <v>786</v>
      </c>
      <c r="H45" s="548">
        <v>983</v>
      </c>
      <c r="I45" s="548">
        <v>844</v>
      </c>
      <c r="J45" s="548">
        <v>982</v>
      </c>
      <c r="K45" s="549">
        <v>-3</v>
      </c>
      <c r="L45" s="380">
        <v>-0.30549898167006112</v>
      </c>
    </row>
    <row r="46" spans="1:12" s="110" customFormat="1" ht="15" customHeight="1" x14ac:dyDescent="0.2">
      <c r="A46" s="381"/>
      <c r="B46" s="384"/>
      <c r="C46" s="366" t="s">
        <v>110</v>
      </c>
      <c r="D46" s="385"/>
      <c r="E46" s="383"/>
      <c r="F46" s="548">
        <v>610</v>
      </c>
      <c r="G46" s="548">
        <v>303</v>
      </c>
      <c r="H46" s="548">
        <v>326</v>
      </c>
      <c r="I46" s="548">
        <v>278</v>
      </c>
      <c r="J46" s="548">
        <v>440</v>
      </c>
      <c r="K46" s="549">
        <v>170</v>
      </c>
      <c r="L46" s="380">
        <v>38.636363636363633</v>
      </c>
    </row>
    <row r="47" spans="1:12" s="110" customFormat="1" ht="15" customHeight="1" x14ac:dyDescent="0.2">
      <c r="A47" s="381"/>
      <c r="B47" s="385"/>
      <c r="C47" s="382" t="s">
        <v>352</v>
      </c>
      <c r="D47" s="385"/>
      <c r="E47" s="383"/>
      <c r="F47" s="548">
        <v>116</v>
      </c>
      <c r="G47" s="548">
        <v>105</v>
      </c>
      <c r="H47" s="548">
        <v>128</v>
      </c>
      <c r="I47" s="548">
        <v>101</v>
      </c>
      <c r="J47" s="550">
        <v>111</v>
      </c>
      <c r="K47" s="549">
        <v>5</v>
      </c>
      <c r="L47" s="380">
        <v>4.5045045045045047</v>
      </c>
    </row>
    <row r="48" spans="1:12" s="110" customFormat="1" ht="15" customHeight="1" x14ac:dyDescent="0.2">
      <c r="A48" s="381"/>
      <c r="B48" s="385"/>
      <c r="C48" s="366" t="s">
        <v>111</v>
      </c>
      <c r="D48" s="386"/>
      <c r="E48" s="387"/>
      <c r="F48" s="548">
        <v>57</v>
      </c>
      <c r="G48" s="548">
        <v>34</v>
      </c>
      <c r="H48" s="548">
        <v>41</v>
      </c>
      <c r="I48" s="548">
        <v>58</v>
      </c>
      <c r="J48" s="548">
        <v>56</v>
      </c>
      <c r="K48" s="549">
        <v>1</v>
      </c>
      <c r="L48" s="380">
        <v>1.7857142857142858</v>
      </c>
    </row>
    <row r="49" spans="1:12" s="110" customFormat="1" ht="15" customHeight="1" x14ac:dyDescent="0.2">
      <c r="A49" s="381"/>
      <c r="B49" s="385"/>
      <c r="C49" s="382" t="s">
        <v>352</v>
      </c>
      <c r="D49" s="385"/>
      <c r="E49" s="383"/>
      <c r="F49" s="548">
        <v>19</v>
      </c>
      <c r="G49" s="548">
        <v>16</v>
      </c>
      <c r="H49" s="548">
        <v>22</v>
      </c>
      <c r="I49" s="548">
        <v>23</v>
      </c>
      <c r="J49" s="548">
        <v>20</v>
      </c>
      <c r="K49" s="549">
        <v>-1</v>
      </c>
      <c r="L49" s="380">
        <v>-5</v>
      </c>
    </row>
    <row r="50" spans="1:12" s="110" customFormat="1" ht="15" customHeight="1" x14ac:dyDescent="0.2">
      <c r="A50" s="381"/>
      <c r="B50" s="384" t="s">
        <v>113</v>
      </c>
      <c r="C50" s="382" t="s">
        <v>181</v>
      </c>
      <c r="D50" s="385"/>
      <c r="E50" s="383"/>
      <c r="F50" s="548">
        <v>2666</v>
      </c>
      <c r="G50" s="548">
        <v>1369</v>
      </c>
      <c r="H50" s="548">
        <v>2054</v>
      </c>
      <c r="I50" s="548">
        <v>1873</v>
      </c>
      <c r="J50" s="550">
        <v>2421</v>
      </c>
      <c r="K50" s="549">
        <v>245</v>
      </c>
      <c r="L50" s="380">
        <v>10.119785212722016</v>
      </c>
    </row>
    <row r="51" spans="1:12" s="110" customFormat="1" ht="15" customHeight="1" x14ac:dyDescent="0.2">
      <c r="A51" s="381"/>
      <c r="B51" s="385"/>
      <c r="C51" s="382" t="s">
        <v>352</v>
      </c>
      <c r="D51" s="385"/>
      <c r="E51" s="383"/>
      <c r="F51" s="548">
        <v>828</v>
      </c>
      <c r="G51" s="548">
        <v>604</v>
      </c>
      <c r="H51" s="548">
        <v>936</v>
      </c>
      <c r="I51" s="548">
        <v>812</v>
      </c>
      <c r="J51" s="548">
        <v>899</v>
      </c>
      <c r="K51" s="549">
        <v>-71</v>
      </c>
      <c r="L51" s="380">
        <v>-7.8976640711902117</v>
      </c>
    </row>
    <row r="52" spans="1:12" s="110" customFormat="1" ht="15" customHeight="1" x14ac:dyDescent="0.2">
      <c r="A52" s="381"/>
      <c r="B52" s="384"/>
      <c r="C52" s="382" t="s">
        <v>182</v>
      </c>
      <c r="D52" s="385"/>
      <c r="E52" s="383"/>
      <c r="F52" s="548">
        <v>1711</v>
      </c>
      <c r="G52" s="548">
        <v>1281</v>
      </c>
      <c r="H52" s="548">
        <v>1533</v>
      </c>
      <c r="I52" s="548">
        <v>1276</v>
      </c>
      <c r="J52" s="548">
        <v>1505</v>
      </c>
      <c r="K52" s="549">
        <v>206</v>
      </c>
      <c r="L52" s="380">
        <v>13.687707641196013</v>
      </c>
    </row>
    <row r="53" spans="1:12" s="269" customFormat="1" ht="11.25" customHeight="1" x14ac:dyDescent="0.2">
      <c r="A53" s="381"/>
      <c r="B53" s="385"/>
      <c r="C53" s="382" t="s">
        <v>352</v>
      </c>
      <c r="D53" s="385"/>
      <c r="E53" s="383"/>
      <c r="F53" s="548">
        <v>622</v>
      </c>
      <c r="G53" s="548">
        <v>571</v>
      </c>
      <c r="H53" s="548">
        <v>725</v>
      </c>
      <c r="I53" s="548">
        <v>593</v>
      </c>
      <c r="J53" s="550">
        <v>611</v>
      </c>
      <c r="K53" s="549">
        <v>11</v>
      </c>
      <c r="L53" s="380">
        <v>1.800327332242226</v>
      </c>
    </row>
    <row r="54" spans="1:12" s="151" customFormat="1" ht="12.75" customHeight="1" x14ac:dyDescent="0.2">
      <c r="A54" s="381"/>
      <c r="B54" s="384" t="s">
        <v>113</v>
      </c>
      <c r="C54" s="384" t="s">
        <v>116</v>
      </c>
      <c r="D54" s="385"/>
      <c r="E54" s="383"/>
      <c r="F54" s="548">
        <v>3709</v>
      </c>
      <c r="G54" s="548">
        <v>2078</v>
      </c>
      <c r="H54" s="548">
        <v>2856</v>
      </c>
      <c r="I54" s="548">
        <v>2510</v>
      </c>
      <c r="J54" s="548">
        <v>3317</v>
      </c>
      <c r="K54" s="549">
        <v>392</v>
      </c>
      <c r="L54" s="380">
        <v>11.817907747965029</v>
      </c>
    </row>
    <row r="55" spans="1:12" ht="11.25" x14ac:dyDescent="0.2">
      <c r="A55" s="381"/>
      <c r="B55" s="385"/>
      <c r="C55" s="382" t="s">
        <v>352</v>
      </c>
      <c r="D55" s="385"/>
      <c r="E55" s="383"/>
      <c r="F55" s="548">
        <v>1087</v>
      </c>
      <c r="G55" s="548">
        <v>826</v>
      </c>
      <c r="H55" s="548">
        <v>1197</v>
      </c>
      <c r="I55" s="548">
        <v>1033</v>
      </c>
      <c r="J55" s="548">
        <v>1172</v>
      </c>
      <c r="K55" s="549">
        <v>-85</v>
      </c>
      <c r="L55" s="380">
        <v>-7.2525597269624571</v>
      </c>
    </row>
    <row r="56" spans="1:12" ht="14.25" customHeight="1" x14ac:dyDescent="0.2">
      <c r="A56" s="381"/>
      <c r="B56" s="385"/>
      <c r="C56" s="384" t="s">
        <v>117</v>
      </c>
      <c r="D56" s="385"/>
      <c r="E56" s="383"/>
      <c r="F56" s="548">
        <v>668</v>
      </c>
      <c r="G56" s="548">
        <v>570</v>
      </c>
      <c r="H56" s="548">
        <v>730</v>
      </c>
      <c r="I56" s="548">
        <v>639</v>
      </c>
      <c r="J56" s="548">
        <v>607</v>
      </c>
      <c r="K56" s="549">
        <v>61</v>
      </c>
      <c r="L56" s="380">
        <v>10.049423393739703</v>
      </c>
    </row>
    <row r="57" spans="1:12" ht="18.75" customHeight="1" x14ac:dyDescent="0.2">
      <c r="A57" s="388"/>
      <c r="B57" s="389"/>
      <c r="C57" s="390" t="s">
        <v>352</v>
      </c>
      <c r="D57" s="389"/>
      <c r="E57" s="391"/>
      <c r="F57" s="551">
        <v>363</v>
      </c>
      <c r="G57" s="552">
        <v>347</v>
      </c>
      <c r="H57" s="552">
        <v>463</v>
      </c>
      <c r="I57" s="552">
        <v>372</v>
      </c>
      <c r="J57" s="552">
        <v>338</v>
      </c>
      <c r="K57" s="553">
        <f t="shared" ref="K57" si="0">IF(OR(F57=".",J57=".")=TRUE,".",IF(OR(F57="*",J57="*")=TRUE,"*",IF(AND(F57="-",J57="-")=TRUE,"-",IF(AND(ISNUMBER(J57),ISNUMBER(F57))=TRUE,IF(F57-J57=0,0,F57-J57),IF(ISNUMBER(F57)=TRUE,F57,-J57)))))</f>
        <v>25</v>
      </c>
      <c r="L57" s="392">
        <f t="shared" ref="L57" si="1">IF(K57 =".",".",IF(K57 ="*","*",IF(K57="-","-",IF(K57=0,0,IF(OR(J57="-",J57=".",F57="-",F57=".")=TRUE,"X",IF(J57=0,"0,0",IF(ABS(K57*100/J57)&gt;250,".X",(K57*100/J57))))))))</f>
        <v>7.3964497041420119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4477</v>
      </c>
      <c r="E11" s="114">
        <v>2874</v>
      </c>
      <c r="F11" s="114">
        <v>4942</v>
      </c>
      <c r="G11" s="114">
        <v>3220</v>
      </c>
      <c r="H11" s="140">
        <v>4052</v>
      </c>
      <c r="I11" s="115">
        <v>425</v>
      </c>
      <c r="J11" s="116">
        <v>10.488647581441263</v>
      </c>
    </row>
    <row r="12" spans="1:15" s="110" customFormat="1" ht="24.95" customHeight="1" x14ac:dyDescent="0.2">
      <c r="A12" s="193" t="s">
        <v>132</v>
      </c>
      <c r="B12" s="194" t="s">
        <v>133</v>
      </c>
      <c r="C12" s="113">
        <v>0.87111905293723479</v>
      </c>
      <c r="D12" s="115">
        <v>39</v>
      </c>
      <c r="E12" s="114">
        <v>35</v>
      </c>
      <c r="F12" s="114">
        <v>95</v>
      </c>
      <c r="G12" s="114">
        <v>43</v>
      </c>
      <c r="H12" s="140">
        <v>38</v>
      </c>
      <c r="I12" s="115">
        <v>1</v>
      </c>
      <c r="J12" s="116">
        <v>2.6315789473684212</v>
      </c>
    </row>
    <row r="13" spans="1:15" s="110" customFormat="1" ht="24.95" customHeight="1" x14ac:dyDescent="0.2">
      <c r="A13" s="193" t="s">
        <v>134</v>
      </c>
      <c r="B13" s="199" t="s">
        <v>214</v>
      </c>
      <c r="C13" s="113">
        <v>0.49140049140049141</v>
      </c>
      <c r="D13" s="115">
        <v>22</v>
      </c>
      <c r="E13" s="114">
        <v>10</v>
      </c>
      <c r="F13" s="114">
        <v>41</v>
      </c>
      <c r="G13" s="114">
        <v>22</v>
      </c>
      <c r="H13" s="140">
        <v>21</v>
      </c>
      <c r="I13" s="115">
        <v>1</v>
      </c>
      <c r="J13" s="116">
        <v>4.7619047619047619</v>
      </c>
    </row>
    <row r="14" spans="1:15" s="287" customFormat="1" ht="24.95" customHeight="1" x14ac:dyDescent="0.2">
      <c r="A14" s="193" t="s">
        <v>215</v>
      </c>
      <c r="B14" s="199" t="s">
        <v>137</v>
      </c>
      <c r="C14" s="113">
        <v>23.341523341523342</v>
      </c>
      <c r="D14" s="115">
        <v>1045</v>
      </c>
      <c r="E14" s="114">
        <v>390</v>
      </c>
      <c r="F14" s="114">
        <v>807</v>
      </c>
      <c r="G14" s="114">
        <v>451</v>
      </c>
      <c r="H14" s="140">
        <v>721</v>
      </c>
      <c r="I14" s="115">
        <v>324</v>
      </c>
      <c r="J14" s="116">
        <v>44.937586685159502</v>
      </c>
      <c r="K14" s="110"/>
      <c r="L14" s="110"/>
      <c r="M14" s="110"/>
      <c r="N14" s="110"/>
      <c r="O14" s="110"/>
    </row>
    <row r="15" spans="1:15" s="110" customFormat="1" ht="24.95" customHeight="1" x14ac:dyDescent="0.2">
      <c r="A15" s="193" t="s">
        <v>216</v>
      </c>
      <c r="B15" s="199" t="s">
        <v>217</v>
      </c>
      <c r="C15" s="113">
        <v>4.9810140719231626</v>
      </c>
      <c r="D15" s="115">
        <v>223</v>
      </c>
      <c r="E15" s="114">
        <v>213</v>
      </c>
      <c r="F15" s="114">
        <v>305</v>
      </c>
      <c r="G15" s="114">
        <v>160</v>
      </c>
      <c r="H15" s="140">
        <v>259</v>
      </c>
      <c r="I15" s="115">
        <v>-36</v>
      </c>
      <c r="J15" s="116">
        <v>-13.8996138996139</v>
      </c>
    </row>
    <row r="16" spans="1:15" s="287" customFormat="1" ht="24.95" customHeight="1" x14ac:dyDescent="0.2">
      <c r="A16" s="193" t="s">
        <v>218</v>
      </c>
      <c r="B16" s="199" t="s">
        <v>141</v>
      </c>
      <c r="C16" s="113">
        <v>17.132008041098949</v>
      </c>
      <c r="D16" s="115">
        <v>767</v>
      </c>
      <c r="E16" s="114">
        <v>145</v>
      </c>
      <c r="F16" s="114">
        <v>436</v>
      </c>
      <c r="G16" s="114">
        <v>249</v>
      </c>
      <c r="H16" s="140">
        <v>392</v>
      </c>
      <c r="I16" s="115">
        <v>375</v>
      </c>
      <c r="J16" s="116">
        <v>95.663265306122454</v>
      </c>
      <c r="K16" s="110"/>
      <c r="L16" s="110"/>
      <c r="M16" s="110"/>
      <c r="N16" s="110"/>
      <c r="O16" s="110"/>
    </row>
    <row r="17" spans="1:15" s="110" customFormat="1" ht="24.95" customHeight="1" x14ac:dyDescent="0.2">
      <c r="A17" s="193" t="s">
        <v>142</v>
      </c>
      <c r="B17" s="199" t="s">
        <v>220</v>
      </c>
      <c r="C17" s="113">
        <v>1.2285012285012284</v>
      </c>
      <c r="D17" s="115">
        <v>55</v>
      </c>
      <c r="E17" s="114">
        <v>32</v>
      </c>
      <c r="F17" s="114">
        <v>66</v>
      </c>
      <c r="G17" s="114">
        <v>42</v>
      </c>
      <c r="H17" s="140">
        <v>70</v>
      </c>
      <c r="I17" s="115">
        <v>-15</v>
      </c>
      <c r="J17" s="116">
        <v>-21.428571428571427</v>
      </c>
    </row>
    <row r="18" spans="1:15" s="287" customFormat="1" ht="24.95" customHeight="1" x14ac:dyDescent="0.2">
      <c r="A18" s="201" t="s">
        <v>144</v>
      </c>
      <c r="B18" s="202" t="s">
        <v>145</v>
      </c>
      <c r="C18" s="113">
        <v>7.5943712307348674</v>
      </c>
      <c r="D18" s="115">
        <v>340</v>
      </c>
      <c r="E18" s="114">
        <v>130</v>
      </c>
      <c r="F18" s="114">
        <v>330</v>
      </c>
      <c r="G18" s="114">
        <v>298</v>
      </c>
      <c r="H18" s="140">
        <v>302</v>
      </c>
      <c r="I18" s="115">
        <v>38</v>
      </c>
      <c r="J18" s="116">
        <v>12.582781456953642</v>
      </c>
      <c r="K18" s="110"/>
      <c r="L18" s="110"/>
      <c r="M18" s="110"/>
      <c r="N18" s="110"/>
      <c r="O18" s="110"/>
    </row>
    <row r="19" spans="1:15" s="110" customFormat="1" ht="24.95" customHeight="1" x14ac:dyDescent="0.2">
      <c r="A19" s="193" t="s">
        <v>146</v>
      </c>
      <c r="B19" s="199" t="s">
        <v>147</v>
      </c>
      <c r="C19" s="113">
        <v>12.932767478222024</v>
      </c>
      <c r="D19" s="115">
        <v>579</v>
      </c>
      <c r="E19" s="114">
        <v>426</v>
      </c>
      <c r="F19" s="114">
        <v>743</v>
      </c>
      <c r="G19" s="114">
        <v>491</v>
      </c>
      <c r="H19" s="140">
        <v>576</v>
      </c>
      <c r="I19" s="115">
        <v>3</v>
      </c>
      <c r="J19" s="116">
        <v>0.52083333333333337</v>
      </c>
    </row>
    <row r="20" spans="1:15" s="287" customFormat="1" ht="24.95" customHeight="1" x14ac:dyDescent="0.2">
      <c r="A20" s="193" t="s">
        <v>148</v>
      </c>
      <c r="B20" s="199" t="s">
        <v>149</v>
      </c>
      <c r="C20" s="113">
        <v>9.3589457225820869</v>
      </c>
      <c r="D20" s="115">
        <v>419</v>
      </c>
      <c r="E20" s="114">
        <v>311</v>
      </c>
      <c r="F20" s="114">
        <v>516</v>
      </c>
      <c r="G20" s="114">
        <v>411</v>
      </c>
      <c r="H20" s="140">
        <v>442</v>
      </c>
      <c r="I20" s="115">
        <v>-23</v>
      </c>
      <c r="J20" s="116">
        <v>-5.2036199095022626</v>
      </c>
      <c r="K20" s="110"/>
      <c r="L20" s="110"/>
      <c r="M20" s="110"/>
      <c r="N20" s="110"/>
      <c r="O20" s="110"/>
    </row>
    <row r="21" spans="1:15" s="110" customFormat="1" ht="24.95" customHeight="1" x14ac:dyDescent="0.2">
      <c r="A21" s="201" t="s">
        <v>150</v>
      </c>
      <c r="B21" s="202" t="s">
        <v>151</v>
      </c>
      <c r="C21" s="113">
        <v>4.4226044226044223</v>
      </c>
      <c r="D21" s="115">
        <v>198</v>
      </c>
      <c r="E21" s="114">
        <v>201</v>
      </c>
      <c r="F21" s="114">
        <v>221</v>
      </c>
      <c r="G21" s="114">
        <v>228</v>
      </c>
      <c r="H21" s="140">
        <v>317</v>
      </c>
      <c r="I21" s="115">
        <v>-119</v>
      </c>
      <c r="J21" s="116">
        <v>-37.539432176656149</v>
      </c>
    </row>
    <row r="22" spans="1:15" s="110" customFormat="1" ht="24.95" customHeight="1" x14ac:dyDescent="0.2">
      <c r="A22" s="201" t="s">
        <v>152</v>
      </c>
      <c r="B22" s="199" t="s">
        <v>153</v>
      </c>
      <c r="C22" s="113">
        <v>1.0721465266919812</v>
      </c>
      <c r="D22" s="115">
        <v>48</v>
      </c>
      <c r="E22" s="114">
        <v>10</v>
      </c>
      <c r="F22" s="114">
        <v>36</v>
      </c>
      <c r="G22" s="114">
        <v>13</v>
      </c>
      <c r="H22" s="140">
        <v>12</v>
      </c>
      <c r="I22" s="115">
        <v>36</v>
      </c>
      <c r="J22" s="116" t="s">
        <v>514</v>
      </c>
    </row>
    <row r="23" spans="1:15" s="110" customFormat="1" ht="24.95" customHeight="1" x14ac:dyDescent="0.2">
      <c r="A23" s="193" t="s">
        <v>154</v>
      </c>
      <c r="B23" s="199" t="s">
        <v>155</v>
      </c>
      <c r="C23" s="113">
        <v>1.0274737547464821</v>
      </c>
      <c r="D23" s="115">
        <v>46</v>
      </c>
      <c r="E23" s="114">
        <v>22</v>
      </c>
      <c r="F23" s="114">
        <v>46</v>
      </c>
      <c r="G23" s="114">
        <v>15</v>
      </c>
      <c r="H23" s="140">
        <v>36</v>
      </c>
      <c r="I23" s="115">
        <v>10</v>
      </c>
      <c r="J23" s="116">
        <v>27.777777777777779</v>
      </c>
    </row>
    <row r="24" spans="1:15" s="110" customFormat="1" ht="24.95" customHeight="1" x14ac:dyDescent="0.2">
      <c r="A24" s="193" t="s">
        <v>156</v>
      </c>
      <c r="B24" s="199" t="s">
        <v>221</v>
      </c>
      <c r="C24" s="113">
        <v>7.1476435112798749</v>
      </c>
      <c r="D24" s="115">
        <v>320</v>
      </c>
      <c r="E24" s="114">
        <v>172</v>
      </c>
      <c r="F24" s="114">
        <v>396</v>
      </c>
      <c r="G24" s="114">
        <v>172</v>
      </c>
      <c r="H24" s="140">
        <v>171</v>
      </c>
      <c r="I24" s="115">
        <v>149</v>
      </c>
      <c r="J24" s="116">
        <v>87.134502923976612</v>
      </c>
    </row>
    <row r="25" spans="1:15" s="110" customFormat="1" ht="24.95" customHeight="1" x14ac:dyDescent="0.2">
      <c r="A25" s="193" t="s">
        <v>222</v>
      </c>
      <c r="B25" s="204" t="s">
        <v>159</v>
      </c>
      <c r="C25" s="113">
        <v>4.0205494750949295</v>
      </c>
      <c r="D25" s="115">
        <v>180</v>
      </c>
      <c r="E25" s="114">
        <v>78</v>
      </c>
      <c r="F25" s="114">
        <v>95</v>
      </c>
      <c r="G25" s="114">
        <v>91</v>
      </c>
      <c r="H25" s="140">
        <v>188</v>
      </c>
      <c r="I25" s="115">
        <v>-8</v>
      </c>
      <c r="J25" s="116">
        <v>-4.2553191489361701</v>
      </c>
    </row>
    <row r="26" spans="1:15" s="110" customFormat="1" ht="24.95" customHeight="1" x14ac:dyDescent="0.2">
      <c r="A26" s="201">
        <v>782.78300000000002</v>
      </c>
      <c r="B26" s="203" t="s">
        <v>160</v>
      </c>
      <c r="C26" s="113">
        <v>3.3504578959124416</v>
      </c>
      <c r="D26" s="115">
        <v>150</v>
      </c>
      <c r="E26" s="114">
        <v>152</v>
      </c>
      <c r="F26" s="114">
        <v>178</v>
      </c>
      <c r="G26" s="114">
        <v>130</v>
      </c>
      <c r="H26" s="140">
        <v>115</v>
      </c>
      <c r="I26" s="115">
        <v>35</v>
      </c>
      <c r="J26" s="116">
        <v>30.434782608695652</v>
      </c>
    </row>
    <row r="27" spans="1:15" s="110" customFormat="1" ht="24.95" customHeight="1" x14ac:dyDescent="0.2">
      <c r="A27" s="193" t="s">
        <v>161</v>
      </c>
      <c r="B27" s="199" t="s">
        <v>162</v>
      </c>
      <c r="C27" s="113">
        <v>3.9535403171766808</v>
      </c>
      <c r="D27" s="115">
        <v>177</v>
      </c>
      <c r="E27" s="114">
        <v>128</v>
      </c>
      <c r="F27" s="114">
        <v>293</v>
      </c>
      <c r="G27" s="114">
        <v>188</v>
      </c>
      <c r="H27" s="140">
        <v>193</v>
      </c>
      <c r="I27" s="115">
        <v>-16</v>
      </c>
      <c r="J27" s="116">
        <v>-8.290155440414507</v>
      </c>
    </row>
    <row r="28" spans="1:15" s="110" customFormat="1" ht="24.95" customHeight="1" x14ac:dyDescent="0.2">
      <c r="A28" s="193" t="s">
        <v>163</v>
      </c>
      <c r="B28" s="199" t="s">
        <v>164</v>
      </c>
      <c r="C28" s="113">
        <v>1.6752289479562208</v>
      </c>
      <c r="D28" s="115">
        <v>75</v>
      </c>
      <c r="E28" s="114">
        <v>39</v>
      </c>
      <c r="F28" s="114">
        <v>175</v>
      </c>
      <c r="G28" s="114">
        <v>48</v>
      </c>
      <c r="H28" s="140">
        <v>107</v>
      </c>
      <c r="I28" s="115">
        <v>-32</v>
      </c>
      <c r="J28" s="116">
        <v>-29.906542056074766</v>
      </c>
    </row>
    <row r="29" spans="1:15" s="110" customFormat="1" ht="24.95" customHeight="1" x14ac:dyDescent="0.2">
      <c r="A29" s="193">
        <v>86</v>
      </c>
      <c r="B29" s="199" t="s">
        <v>165</v>
      </c>
      <c r="C29" s="113">
        <v>4.9586776859504136</v>
      </c>
      <c r="D29" s="115">
        <v>222</v>
      </c>
      <c r="E29" s="114">
        <v>216</v>
      </c>
      <c r="F29" s="114">
        <v>285</v>
      </c>
      <c r="G29" s="114">
        <v>205</v>
      </c>
      <c r="H29" s="140">
        <v>263</v>
      </c>
      <c r="I29" s="115">
        <v>-41</v>
      </c>
      <c r="J29" s="116">
        <v>-15.589353612167301</v>
      </c>
    </row>
    <row r="30" spans="1:15" s="110" customFormat="1" ht="24.95" customHeight="1" x14ac:dyDescent="0.2">
      <c r="A30" s="193">
        <v>87.88</v>
      </c>
      <c r="B30" s="204" t="s">
        <v>166</v>
      </c>
      <c r="C30" s="113">
        <v>9.2025910207728394</v>
      </c>
      <c r="D30" s="115">
        <v>412</v>
      </c>
      <c r="E30" s="114">
        <v>459</v>
      </c>
      <c r="F30" s="114">
        <v>515</v>
      </c>
      <c r="G30" s="114">
        <v>305</v>
      </c>
      <c r="H30" s="140">
        <v>428</v>
      </c>
      <c r="I30" s="115">
        <v>-16</v>
      </c>
      <c r="J30" s="116">
        <v>-3.7383177570093458</v>
      </c>
    </row>
    <row r="31" spans="1:15" s="110" customFormat="1" ht="24.95" customHeight="1" x14ac:dyDescent="0.2">
      <c r="A31" s="193" t="s">
        <v>167</v>
      </c>
      <c r="B31" s="199" t="s">
        <v>168</v>
      </c>
      <c r="C31" s="113">
        <v>4.5789591244136698</v>
      </c>
      <c r="D31" s="115">
        <v>205</v>
      </c>
      <c r="E31" s="114">
        <v>95</v>
      </c>
      <c r="F31" s="114">
        <v>170</v>
      </c>
      <c r="G31" s="114">
        <v>109</v>
      </c>
      <c r="H31" s="140">
        <v>120</v>
      </c>
      <c r="I31" s="115">
        <v>85</v>
      </c>
      <c r="J31" s="116">
        <v>70.833333333333329</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0.87111905293723479</v>
      </c>
      <c r="D34" s="115">
        <v>39</v>
      </c>
      <c r="E34" s="114">
        <v>35</v>
      </c>
      <c r="F34" s="114">
        <v>95</v>
      </c>
      <c r="G34" s="114">
        <v>43</v>
      </c>
      <c r="H34" s="140">
        <v>38</v>
      </c>
      <c r="I34" s="115">
        <v>1</v>
      </c>
      <c r="J34" s="116">
        <v>2.6315789473684212</v>
      </c>
    </row>
    <row r="35" spans="1:10" s="110" customFormat="1" ht="24.95" customHeight="1" x14ac:dyDescent="0.2">
      <c r="A35" s="292" t="s">
        <v>171</v>
      </c>
      <c r="B35" s="293" t="s">
        <v>172</v>
      </c>
      <c r="C35" s="113">
        <v>31.427295063658701</v>
      </c>
      <c r="D35" s="115">
        <v>1407</v>
      </c>
      <c r="E35" s="114">
        <v>530</v>
      </c>
      <c r="F35" s="114">
        <v>1178</v>
      </c>
      <c r="G35" s="114">
        <v>771</v>
      </c>
      <c r="H35" s="140">
        <v>1044</v>
      </c>
      <c r="I35" s="115">
        <v>363</v>
      </c>
      <c r="J35" s="116">
        <v>34.770114942528735</v>
      </c>
    </row>
    <row r="36" spans="1:10" s="110" customFormat="1" ht="24.95" customHeight="1" x14ac:dyDescent="0.2">
      <c r="A36" s="294" t="s">
        <v>173</v>
      </c>
      <c r="B36" s="295" t="s">
        <v>174</v>
      </c>
      <c r="C36" s="125">
        <v>67.701585883404064</v>
      </c>
      <c r="D36" s="143">
        <v>3031</v>
      </c>
      <c r="E36" s="144">
        <v>2309</v>
      </c>
      <c r="F36" s="144">
        <v>3669</v>
      </c>
      <c r="G36" s="144">
        <v>2406</v>
      </c>
      <c r="H36" s="145">
        <v>2968</v>
      </c>
      <c r="I36" s="143">
        <v>63</v>
      </c>
      <c r="J36" s="146">
        <v>2.1226415094339623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4477</v>
      </c>
      <c r="F11" s="264">
        <v>2874</v>
      </c>
      <c r="G11" s="264">
        <v>4942</v>
      </c>
      <c r="H11" s="264">
        <v>3220</v>
      </c>
      <c r="I11" s="265">
        <v>4052</v>
      </c>
      <c r="J11" s="263">
        <v>425</v>
      </c>
      <c r="K11" s="266">
        <v>10.488647581441263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21.979003797185616</v>
      </c>
      <c r="E13" s="115">
        <v>984</v>
      </c>
      <c r="F13" s="114">
        <v>971</v>
      </c>
      <c r="G13" s="114">
        <v>1227</v>
      </c>
      <c r="H13" s="114">
        <v>941</v>
      </c>
      <c r="I13" s="140">
        <v>1061</v>
      </c>
      <c r="J13" s="115">
        <v>-77</v>
      </c>
      <c r="K13" s="116">
        <v>-7.2573044297832237</v>
      </c>
    </row>
    <row r="14" spans="1:15" ht="15.95" customHeight="1" x14ac:dyDescent="0.2">
      <c r="A14" s="306" t="s">
        <v>230</v>
      </c>
      <c r="B14" s="307"/>
      <c r="C14" s="308"/>
      <c r="D14" s="113">
        <v>55.505919142282778</v>
      </c>
      <c r="E14" s="115">
        <v>2485</v>
      </c>
      <c r="F14" s="114">
        <v>1563</v>
      </c>
      <c r="G14" s="114">
        <v>3114</v>
      </c>
      <c r="H14" s="114">
        <v>1906</v>
      </c>
      <c r="I14" s="140">
        <v>2351</v>
      </c>
      <c r="J14" s="115">
        <v>134</v>
      </c>
      <c r="K14" s="116">
        <v>5.6997022543598472</v>
      </c>
    </row>
    <row r="15" spans="1:15" ht="15.95" customHeight="1" x14ac:dyDescent="0.2">
      <c r="A15" s="306" t="s">
        <v>231</v>
      </c>
      <c r="B15" s="307"/>
      <c r="C15" s="308"/>
      <c r="D15" s="113">
        <v>15.010051373687737</v>
      </c>
      <c r="E15" s="115">
        <v>672</v>
      </c>
      <c r="F15" s="114">
        <v>180</v>
      </c>
      <c r="G15" s="114">
        <v>257</v>
      </c>
      <c r="H15" s="114">
        <v>208</v>
      </c>
      <c r="I15" s="140">
        <v>314</v>
      </c>
      <c r="J15" s="115">
        <v>358</v>
      </c>
      <c r="K15" s="116">
        <v>114.01273885350318</v>
      </c>
    </row>
    <row r="16" spans="1:15" ht="15.95" customHeight="1" x14ac:dyDescent="0.2">
      <c r="A16" s="306" t="s">
        <v>232</v>
      </c>
      <c r="B16" s="307"/>
      <c r="C16" s="308"/>
      <c r="D16" s="113">
        <v>7.3263345990618722</v>
      </c>
      <c r="E16" s="115">
        <v>328</v>
      </c>
      <c r="F16" s="114">
        <v>152</v>
      </c>
      <c r="G16" s="114">
        <v>290</v>
      </c>
      <c r="H16" s="114">
        <v>156</v>
      </c>
      <c r="I16" s="140">
        <v>317</v>
      </c>
      <c r="J16" s="115">
        <v>11</v>
      </c>
      <c r="K16" s="116">
        <v>3.4700315457413251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0.96046459682823315</v>
      </c>
      <c r="E18" s="115">
        <v>43</v>
      </c>
      <c r="F18" s="114">
        <v>37</v>
      </c>
      <c r="G18" s="114">
        <v>103</v>
      </c>
      <c r="H18" s="114">
        <v>46</v>
      </c>
      <c r="I18" s="140">
        <v>37</v>
      </c>
      <c r="J18" s="115">
        <v>6</v>
      </c>
      <c r="K18" s="116">
        <v>16.216216216216218</v>
      </c>
    </row>
    <row r="19" spans="1:11" ht="14.1" customHeight="1" x14ac:dyDescent="0.2">
      <c r="A19" s="306" t="s">
        <v>235</v>
      </c>
      <c r="B19" s="307" t="s">
        <v>236</v>
      </c>
      <c r="C19" s="308"/>
      <c r="D19" s="113">
        <v>0.67009157918248829</v>
      </c>
      <c r="E19" s="115">
        <v>30</v>
      </c>
      <c r="F19" s="114">
        <v>30</v>
      </c>
      <c r="G19" s="114">
        <v>85</v>
      </c>
      <c r="H19" s="114">
        <v>29</v>
      </c>
      <c r="I19" s="140">
        <v>30</v>
      </c>
      <c r="J19" s="115">
        <v>0</v>
      </c>
      <c r="K19" s="116">
        <v>0</v>
      </c>
    </row>
    <row r="20" spans="1:11" ht="14.1" customHeight="1" x14ac:dyDescent="0.2">
      <c r="A20" s="306">
        <v>12</v>
      </c>
      <c r="B20" s="307" t="s">
        <v>237</v>
      </c>
      <c r="C20" s="308"/>
      <c r="D20" s="113">
        <v>1.13915568461023</v>
      </c>
      <c r="E20" s="115">
        <v>51</v>
      </c>
      <c r="F20" s="114">
        <v>8</v>
      </c>
      <c r="G20" s="114">
        <v>43</v>
      </c>
      <c r="H20" s="114">
        <v>42</v>
      </c>
      <c r="I20" s="140">
        <v>58</v>
      </c>
      <c r="J20" s="115">
        <v>-7</v>
      </c>
      <c r="K20" s="116">
        <v>-12.068965517241379</v>
      </c>
    </row>
    <row r="21" spans="1:11" ht="14.1" customHeight="1" x14ac:dyDescent="0.2">
      <c r="A21" s="306">
        <v>21</v>
      </c>
      <c r="B21" s="307" t="s">
        <v>238</v>
      </c>
      <c r="C21" s="308"/>
      <c r="D21" s="113">
        <v>0.31270940361849453</v>
      </c>
      <c r="E21" s="115">
        <v>14</v>
      </c>
      <c r="F21" s="114">
        <v>8</v>
      </c>
      <c r="G21" s="114">
        <v>8</v>
      </c>
      <c r="H21" s="114">
        <v>10</v>
      </c>
      <c r="I21" s="140">
        <v>11</v>
      </c>
      <c r="J21" s="115">
        <v>3</v>
      </c>
      <c r="K21" s="116">
        <v>27.272727272727273</v>
      </c>
    </row>
    <row r="22" spans="1:11" ht="14.1" customHeight="1" x14ac:dyDescent="0.2">
      <c r="A22" s="306">
        <v>22</v>
      </c>
      <c r="B22" s="307" t="s">
        <v>239</v>
      </c>
      <c r="C22" s="308"/>
      <c r="D22" s="113">
        <v>0.93812821085548359</v>
      </c>
      <c r="E22" s="115">
        <v>42</v>
      </c>
      <c r="F22" s="114">
        <v>22</v>
      </c>
      <c r="G22" s="114">
        <v>105</v>
      </c>
      <c r="H22" s="114">
        <v>40</v>
      </c>
      <c r="I22" s="140">
        <v>44</v>
      </c>
      <c r="J22" s="115">
        <v>-2</v>
      </c>
      <c r="K22" s="116">
        <v>-4.5454545454545459</v>
      </c>
    </row>
    <row r="23" spans="1:11" ht="14.1" customHeight="1" x14ac:dyDescent="0.2">
      <c r="A23" s="306">
        <v>23</v>
      </c>
      <c r="B23" s="307" t="s">
        <v>240</v>
      </c>
      <c r="C23" s="308"/>
      <c r="D23" s="113">
        <v>0.40205494750949294</v>
      </c>
      <c r="E23" s="115">
        <v>18</v>
      </c>
      <c r="F23" s="114">
        <v>8</v>
      </c>
      <c r="G23" s="114">
        <v>32</v>
      </c>
      <c r="H23" s="114">
        <v>18</v>
      </c>
      <c r="I23" s="140">
        <v>99</v>
      </c>
      <c r="J23" s="115">
        <v>-81</v>
      </c>
      <c r="K23" s="116">
        <v>-81.818181818181813</v>
      </c>
    </row>
    <row r="24" spans="1:11" ht="14.1" customHeight="1" x14ac:dyDescent="0.2">
      <c r="A24" s="306">
        <v>24</v>
      </c>
      <c r="B24" s="307" t="s">
        <v>241</v>
      </c>
      <c r="C24" s="308"/>
      <c r="D24" s="113">
        <v>1.4742014742014742</v>
      </c>
      <c r="E24" s="115">
        <v>66</v>
      </c>
      <c r="F24" s="114">
        <v>21</v>
      </c>
      <c r="G24" s="114">
        <v>88</v>
      </c>
      <c r="H24" s="114">
        <v>41</v>
      </c>
      <c r="I24" s="140">
        <v>65</v>
      </c>
      <c r="J24" s="115">
        <v>1</v>
      </c>
      <c r="K24" s="116">
        <v>1.5384615384615385</v>
      </c>
    </row>
    <row r="25" spans="1:11" ht="14.1" customHeight="1" x14ac:dyDescent="0.2">
      <c r="A25" s="306">
        <v>25</v>
      </c>
      <c r="B25" s="307" t="s">
        <v>242</v>
      </c>
      <c r="C25" s="308"/>
      <c r="D25" s="113">
        <v>4.176904176904177</v>
      </c>
      <c r="E25" s="115">
        <v>187</v>
      </c>
      <c r="F25" s="114">
        <v>63</v>
      </c>
      <c r="G25" s="114">
        <v>175</v>
      </c>
      <c r="H25" s="114">
        <v>79</v>
      </c>
      <c r="I25" s="140">
        <v>149</v>
      </c>
      <c r="J25" s="115">
        <v>38</v>
      </c>
      <c r="K25" s="116">
        <v>25.503355704697988</v>
      </c>
    </row>
    <row r="26" spans="1:11" ht="14.1" customHeight="1" x14ac:dyDescent="0.2">
      <c r="A26" s="306">
        <v>26</v>
      </c>
      <c r="B26" s="307" t="s">
        <v>243</v>
      </c>
      <c r="C26" s="308"/>
      <c r="D26" s="113">
        <v>1.8985928076837169</v>
      </c>
      <c r="E26" s="115">
        <v>85</v>
      </c>
      <c r="F26" s="114">
        <v>31</v>
      </c>
      <c r="G26" s="114">
        <v>136</v>
      </c>
      <c r="H26" s="114">
        <v>69</v>
      </c>
      <c r="I26" s="140">
        <v>85</v>
      </c>
      <c r="J26" s="115">
        <v>0</v>
      </c>
      <c r="K26" s="116">
        <v>0</v>
      </c>
    </row>
    <row r="27" spans="1:11" ht="14.1" customHeight="1" x14ac:dyDescent="0.2">
      <c r="A27" s="306">
        <v>27</v>
      </c>
      <c r="B27" s="307" t="s">
        <v>244</v>
      </c>
      <c r="C27" s="308"/>
      <c r="D27" s="113">
        <v>1.2955103864194772</v>
      </c>
      <c r="E27" s="115">
        <v>58</v>
      </c>
      <c r="F27" s="114">
        <v>36</v>
      </c>
      <c r="G27" s="114">
        <v>53</v>
      </c>
      <c r="H27" s="114">
        <v>37</v>
      </c>
      <c r="I27" s="140">
        <v>149</v>
      </c>
      <c r="J27" s="115">
        <v>-91</v>
      </c>
      <c r="K27" s="116">
        <v>-61.073825503355707</v>
      </c>
    </row>
    <row r="28" spans="1:11" ht="14.1" customHeight="1" x14ac:dyDescent="0.2">
      <c r="A28" s="306">
        <v>28</v>
      </c>
      <c r="B28" s="307" t="s">
        <v>245</v>
      </c>
      <c r="C28" s="308"/>
      <c r="D28" s="113">
        <v>0.20102747375474647</v>
      </c>
      <c r="E28" s="115">
        <v>9</v>
      </c>
      <c r="F28" s="114">
        <v>11</v>
      </c>
      <c r="G28" s="114">
        <v>33</v>
      </c>
      <c r="H28" s="114">
        <v>5</v>
      </c>
      <c r="I28" s="140">
        <v>7</v>
      </c>
      <c r="J28" s="115">
        <v>2</v>
      </c>
      <c r="K28" s="116">
        <v>28.571428571428573</v>
      </c>
    </row>
    <row r="29" spans="1:11" ht="14.1" customHeight="1" x14ac:dyDescent="0.2">
      <c r="A29" s="306">
        <v>29</v>
      </c>
      <c r="B29" s="307" t="s">
        <v>246</v>
      </c>
      <c r="C29" s="308"/>
      <c r="D29" s="113">
        <v>3.8195220013401832</v>
      </c>
      <c r="E29" s="115">
        <v>171</v>
      </c>
      <c r="F29" s="114">
        <v>140</v>
      </c>
      <c r="G29" s="114">
        <v>254</v>
      </c>
      <c r="H29" s="114">
        <v>194</v>
      </c>
      <c r="I29" s="140">
        <v>168</v>
      </c>
      <c r="J29" s="115">
        <v>3</v>
      </c>
      <c r="K29" s="116">
        <v>1.7857142857142858</v>
      </c>
    </row>
    <row r="30" spans="1:11" ht="14.1" customHeight="1" x14ac:dyDescent="0.2">
      <c r="A30" s="306" t="s">
        <v>247</v>
      </c>
      <c r="B30" s="307" t="s">
        <v>248</v>
      </c>
      <c r="C30" s="308"/>
      <c r="D30" s="113">
        <v>1.4965378601742239</v>
      </c>
      <c r="E30" s="115">
        <v>67</v>
      </c>
      <c r="F30" s="114">
        <v>59</v>
      </c>
      <c r="G30" s="114">
        <v>153</v>
      </c>
      <c r="H30" s="114">
        <v>78</v>
      </c>
      <c r="I30" s="140" t="s">
        <v>513</v>
      </c>
      <c r="J30" s="115" t="s">
        <v>513</v>
      </c>
      <c r="K30" s="116" t="s">
        <v>513</v>
      </c>
    </row>
    <row r="31" spans="1:11" ht="14.1" customHeight="1" x14ac:dyDescent="0.2">
      <c r="A31" s="306" t="s">
        <v>249</v>
      </c>
      <c r="B31" s="307" t="s">
        <v>250</v>
      </c>
      <c r="C31" s="308"/>
      <c r="D31" s="113">
        <v>2.3229841411659593</v>
      </c>
      <c r="E31" s="115">
        <v>104</v>
      </c>
      <c r="F31" s="114">
        <v>81</v>
      </c>
      <c r="G31" s="114" t="s">
        <v>513</v>
      </c>
      <c r="H31" s="114">
        <v>116</v>
      </c>
      <c r="I31" s="140">
        <v>127</v>
      </c>
      <c r="J31" s="115">
        <v>-23</v>
      </c>
      <c r="K31" s="116">
        <v>-18.110236220472441</v>
      </c>
    </row>
    <row r="32" spans="1:11" ht="14.1" customHeight="1" x14ac:dyDescent="0.2">
      <c r="A32" s="306">
        <v>31</v>
      </c>
      <c r="B32" s="307" t="s">
        <v>251</v>
      </c>
      <c r="C32" s="308"/>
      <c r="D32" s="113">
        <v>0.33504578959124415</v>
      </c>
      <c r="E32" s="115">
        <v>15</v>
      </c>
      <c r="F32" s="114">
        <v>9</v>
      </c>
      <c r="G32" s="114">
        <v>18</v>
      </c>
      <c r="H32" s="114">
        <v>11</v>
      </c>
      <c r="I32" s="140">
        <v>14</v>
      </c>
      <c r="J32" s="115">
        <v>1</v>
      </c>
      <c r="K32" s="116">
        <v>7.1428571428571432</v>
      </c>
    </row>
    <row r="33" spans="1:11" ht="14.1" customHeight="1" x14ac:dyDescent="0.2">
      <c r="A33" s="306">
        <v>32</v>
      </c>
      <c r="B33" s="307" t="s">
        <v>252</v>
      </c>
      <c r="C33" s="308"/>
      <c r="D33" s="113">
        <v>2.3006477551932099</v>
      </c>
      <c r="E33" s="115">
        <v>103</v>
      </c>
      <c r="F33" s="114">
        <v>41</v>
      </c>
      <c r="G33" s="114">
        <v>116</v>
      </c>
      <c r="H33" s="114">
        <v>114</v>
      </c>
      <c r="I33" s="140">
        <v>110</v>
      </c>
      <c r="J33" s="115">
        <v>-7</v>
      </c>
      <c r="K33" s="116">
        <v>-6.3636363636363633</v>
      </c>
    </row>
    <row r="34" spans="1:11" ht="14.1" customHeight="1" x14ac:dyDescent="0.2">
      <c r="A34" s="306">
        <v>33</v>
      </c>
      <c r="B34" s="307" t="s">
        <v>253</v>
      </c>
      <c r="C34" s="308"/>
      <c r="D34" s="113">
        <v>1.8315836497654681</v>
      </c>
      <c r="E34" s="115">
        <v>82</v>
      </c>
      <c r="F34" s="114">
        <v>33</v>
      </c>
      <c r="G34" s="114">
        <v>74</v>
      </c>
      <c r="H34" s="114">
        <v>106</v>
      </c>
      <c r="I34" s="140">
        <v>86</v>
      </c>
      <c r="J34" s="115">
        <v>-4</v>
      </c>
      <c r="K34" s="116">
        <v>-4.6511627906976747</v>
      </c>
    </row>
    <row r="35" spans="1:11" ht="14.1" customHeight="1" x14ac:dyDescent="0.2">
      <c r="A35" s="306">
        <v>34</v>
      </c>
      <c r="B35" s="307" t="s">
        <v>254</v>
      </c>
      <c r="C35" s="308"/>
      <c r="D35" s="113">
        <v>1.3625195443377263</v>
      </c>
      <c r="E35" s="115">
        <v>61</v>
      </c>
      <c r="F35" s="114">
        <v>40</v>
      </c>
      <c r="G35" s="114">
        <v>85</v>
      </c>
      <c r="H35" s="114">
        <v>57</v>
      </c>
      <c r="I35" s="140">
        <v>66</v>
      </c>
      <c r="J35" s="115">
        <v>-5</v>
      </c>
      <c r="K35" s="116">
        <v>-7.5757575757575761</v>
      </c>
    </row>
    <row r="36" spans="1:11" ht="14.1" customHeight="1" x14ac:dyDescent="0.2">
      <c r="A36" s="306">
        <v>41</v>
      </c>
      <c r="B36" s="307" t="s">
        <v>255</v>
      </c>
      <c r="C36" s="308"/>
      <c r="D36" s="113">
        <v>1.1614920705829797</v>
      </c>
      <c r="E36" s="115">
        <v>52</v>
      </c>
      <c r="F36" s="114">
        <v>53</v>
      </c>
      <c r="G36" s="114">
        <v>76</v>
      </c>
      <c r="H36" s="114">
        <v>41</v>
      </c>
      <c r="I36" s="140">
        <v>74</v>
      </c>
      <c r="J36" s="115">
        <v>-22</v>
      </c>
      <c r="K36" s="116">
        <v>-29.72972972972973</v>
      </c>
    </row>
    <row r="37" spans="1:11" ht="14.1" customHeight="1" x14ac:dyDescent="0.2">
      <c r="A37" s="306">
        <v>42</v>
      </c>
      <c r="B37" s="307" t="s">
        <v>256</v>
      </c>
      <c r="C37" s="308"/>
      <c r="D37" s="113">
        <v>8.9345543890998441E-2</v>
      </c>
      <c r="E37" s="115">
        <v>4</v>
      </c>
      <c r="F37" s="114" t="s">
        <v>513</v>
      </c>
      <c r="G37" s="114" t="s">
        <v>513</v>
      </c>
      <c r="H37" s="114">
        <v>0</v>
      </c>
      <c r="I37" s="140" t="s">
        <v>513</v>
      </c>
      <c r="J37" s="115" t="s">
        <v>513</v>
      </c>
      <c r="K37" s="116" t="s">
        <v>513</v>
      </c>
    </row>
    <row r="38" spans="1:11" ht="14.1" customHeight="1" x14ac:dyDescent="0.2">
      <c r="A38" s="306">
        <v>43</v>
      </c>
      <c r="B38" s="307" t="s">
        <v>257</v>
      </c>
      <c r="C38" s="308"/>
      <c r="D38" s="113">
        <v>0.78177350904623633</v>
      </c>
      <c r="E38" s="115">
        <v>35</v>
      </c>
      <c r="F38" s="114">
        <v>6</v>
      </c>
      <c r="G38" s="114">
        <v>32</v>
      </c>
      <c r="H38" s="114">
        <v>21</v>
      </c>
      <c r="I38" s="140">
        <v>46</v>
      </c>
      <c r="J38" s="115">
        <v>-11</v>
      </c>
      <c r="K38" s="116">
        <v>-23.913043478260871</v>
      </c>
    </row>
    <row r="39" spans="1:11" ht="14.1" customHeight="1" x14ac:dyDescent="0.2">
      <c r="A39" s="306">
        <v>51</v>
      </c>
      <c r="B39" s="307" t="s">
        <v>258</v>
      </c>
      <c r="C39" s="308"/>
      <c r="D39" s="113">
        <v>7.8177350904623628</v>
      </c>
      <c r="E39" s="115">
        <v>350</v>
      </c>
      <c r="F39" s="114">
        <v>352</v>
      </c>
      <c r="G39" s="114">
        <v>497</v>
      </c>
      <c r="H39" s="114">
        <v>372</v>
      </c>
      <c r="I39" s="140">
        <v>432</v>
      </c>
      <c r="J39" s="115">
        <v>-82</v>
      </c>
      <c r="K39" s="116">
        <v>-18.981481481481481</v>
      </c>
    </row>
    <row r="40" spans="1:11" ht="14.1" customHeight="1" x14ac:dyDescent="0.2">
      <c r="A40" s="306" t="s">
        <v>259</v>
      </c>
      <c r="B40" s="307" t="s">
        <v>260</v>
      </c>
      <c r="C40" s="308"/>
      <c r="D40" s="113">
        <v>6.8349341076613808</v>
      </c>
      <c r="E40" s="115">
        <v>306</v>
      </c>
      <c r="F40" s="114">
        <v>318</v>
      </c>
      <c r="G40" s="114">
        <v>455</v>
      </c>
      <c r="H40" s="114">
        <v>326</v>
      </c>
      <c r="I40" s="140">
        <v>370</v>
      </c>
      <c r="J40" s="115">
        <v>-64</v>
      </c>
      <c r="K40" s="116">
        <v>-17.297297297297298</v>
      </c>
    </row>
    <row r="41" spans="1:11" ht="14.1" customHeight="1" x14ac:dyDescent="0.2">
      <c r="A41" s="306"/>
      <c r="B41" s="307" t="s">
        <v>261</v>
      </c>
      <c r="C41" s="308"/>
      <c r="D41" s="113">
        <v>5.4277417913781552</v>
      </c>
      <c r="E41" s="115">
        <v>243</v>
      </c>
      <c r="F41" s="114">
        <v>249</v>
      </c>
      <c r="G41" s="114">
        <v>356</v>
      </c>
      <c r="H41" s="114">
        <v>257</v>
      </c>
      <c r="I41" s="140">
        <v>275</v>
      </c>
      <c r="J41" s="115">
        <v>-32</v>
      </c>
      <c r="K41" s="116">
        <v>-11.636363636363637</v>
      </c>
    </row>
    <row r="42" spans="1:11" ht="14.1" customHeight="1" x14ac:dyDescent="0.2">
      <c r="A42" s="306">
        <v>52</v>
      </c>
      <c r="B42" s="307" t="s">
        <v>262</v>
      </c>
      <c r="C42" s="308"/>
      <c r="D42" s="113">
        <v>6.8349341076613808</v>
      </c>
      <c r="E42" s="115">
        <v>306</v>
      </c>
      <c r="F42" s="114">
        <v>203</v>
      </c>
      <c r="G42" s="114">
        <v>317</v>
      </c>
      <c r="H42" s="114">
        <v>288</v>
      </c>
      <c r="I42" s="140">
        <v>296</v>
      </c>
      <c r="J42" s="115">
        <v>10</v>
      </c>
      <c r="K42" s="116">
        <v>3.3783783783783785</v>
      </c>
    </row>
    <row r="43" spans="1:11" ht="14.1" customHeight="1" x14ac:dyDescent="0.2">
      <c r="A43" s="306" t="s">
        <v>263</v>
      </c>
      <c r="B43" s="307" t="s">
        <v>264</v>
      </c>
      <c r="C43" s="308"/>
      <c r="D43" s="113">
        <v>6.2988608443153895</v>
      </c>
      <c r="E43" s="115">
        <v>282</v>
      </c>
      <c r="F43" s="114">
        <v>183</v>
      </c>
      <c r="G43" s="114">
        <v>290</v>
      </c>
      <c r="H43" s="114">
        <v>262</v>
      </c>
      <c r="I43" s="140">
        <v>273</v>
      </c>
      <c r="J43" s="115">
        <v>9</v>
      </c>
      <c r="K43" s="116">
        <v>3.2967032967032965</v>
      </c>
    </row>
    <row r="44" spans="1:11" ht="14.1" customHeight="1" x14ac:dyDescent="0.2">
      <c r="A44" s="306">
        <v>53</v>
      </c>
      <c r="B44" s="307" t="s">
        <v>265</v>
      </c>
      <c r="C44" s="308"/>
      <c r="D44" s="113">
        <v>1.7422381058744696</v>
      </c>
      <c r="E44" s="115">
        <v>78</v>
      </c>
      <c r="F44" s="114">
        <v>38</v>
      </c>
      <c r="G44" s="114">
        <v>49</v>
      </c>
      <c r="H44" s="114">
        <v>36</v>
      </c>
      <c r="I44" s="140">
        <v>29</v>
      </c>
      <c r="J44" s="115">
        <v>49</v>
      </c>
      <c r="K44" s="116">
        <v>168.9655172413793</v>
      </c>
    </row>
    <row r="45" spans="1:11" ht="14.1" customHeight="1" x14ac:dyDescent="0.2">
      <c r="A45" s="306" t="s">
        <v>266</v>
      </c>
      <c r="B45" s="307" t="s">
        <v>267</v>
      </c>
      <c r="C45" s="308"/>
      <c r="D45" s="113">
        <v>1.6305561760107214</v>
      </c>
      <c r="E45" s="115">
        <v>73</v>
      </c>
      <c r="F45" s="114">
        <v>33</v>
      </c>
      <c r="G45" s="114">
        <v>29</v>
      </c>
      <c r="H45" s="114">
        <v>32</v>
      </c>
      <c r="I45" s="140">
        <v>23</v>
      </c>
      <c r="J45" s="115">
        <v>50</v>
      </c>
      <c r="K45" s="116">
        <v>217.39130434782609</v>
      </c>
    </row>
    <row r="46" spans="1:11" ht="14.1" customHeight="1" x14ac:dyDescent="0.2">
      <c r="A46" s="306">
        <v>54</v>
      </c>
      <c r="B46" s="307" t="s">
        <v>268</v>
      </c>
      <c r="C46" s="308"/>
      <c r="D46" s="113">
        <v>4.0428858610676794</v>
      </c>
      <c r="E46" s="115">
        <v>181</v>
      </c>
      <c r="F46" s="114">
        <v>145</v>
      </c>
      <c r="G46" s="114">
        <v>159</v>
      </c>
      <c r="H46" s="114">
        <v>133</v>
      </c>
      <c r="I46" s="140">
        <v>177</v>
      </c>
      <c r="J46" s="115">
        <v>4</v>
      </c>
      <c r="K46" s="116">
        <v>2.2598870056497176</v>
      </c>
    </row>
    <row r="47" spans="1:11" ht="14.1" customHeight="1" x14ac:dyDescent="0.2">
      <c r="A47" s="306">
        <v>61</v>
      </c>
      <c r="B47" s="307" t="s">
        <v>269</v>
      </c>
      <c r="C47" s="308"/>
      <c r="D47" s="113">
        <v>7.3039982130891223</v>
      </c>
      <c r="E47" s="115">
        <v>327</v>
      </c>
      <c r="F47" s="114">
        <v>28</v>
      </c>
      <c r="G47" s="114">
        <v>74</v>
      </c>
      <c r="H47" s="114">
        <v>44</v>
      </c>
      <c r="I47" s="140">
        <v>44</v>
      </c>
      <c r="J47" s="115">
        <v>283</v>
      </c>
      <c r="K47" s="116" t="s">
        <v>514</v>
      </c>
    </row>
    <row r="48" spans="1:11" ht="14.1" customHeight="1" x14ac:dyDescent="0.2">
      <c r="A48" s="306">
        <v>62</v>
      </c>
      <c r="B48" s="307" t="s">
        <v>270</v>
      </c>
      <c r="C48" s="308"/>
      <c r="D48" s="113">
        <v>7.3486709850346212</v>
      </c>
      <c r="E48" s="115">
        <v>329</v>
      </c>
      <c r="F48" s="114">
        <v>327</v>
      </c>
      <c r="G48" s="114">
        <v>422</v>
      </c>
      <c r="H48" s="114">
        <v>297</v>
      </c>
      <c r="I48" s="140">
        <v>327</v>
      </c>
      <c r="J48" s="115">
        <v>2</v>
      </c>
      <c r="K48" s="116">
        <v>0.6116207951070336</v>
      </c>
    </row>
    <row r="49" spans="1:11" ht="14.1" customHeight="1" x14ac:dyDescent="0.2">
      <c r="A49" s="306">
        <v>63</v>
      </c>
      <c r="B49" s="307" t="s">
        <v>271</v>
      </c>
      <c r="C49" s="308"/>
      <c r="D49" s="113">
        <v>2.7920482465937013</v>
      </c>
      <c r="E49" s="115">
        <v>125</v>
      </c>
      <c r="F49" s="114">
        <v>123</v>
      </c>
      <c r="G49" s="114">
        <v>135</v>
      </c>
      <c r="H49" s="114">
        <v>99</v>
      </c>
      <c r="I49" s="140">
        <v>153</v>
      </c>
      <c r="J49" s="115">
        <v>-28</v>
      </c>
      <c r="K49" s="116">
        <v>-18.300653594771241</v>
      </c>
    </row>
    <row r="50" spans="1:11" ht="14.1" customHeight="1" x14ac:dyDescent="0.2">
      <c r="A50" s="306" t="s">
        <v>272</v>
      </c>
      <c r="B50" s="307" t="s">
        <v>273</v>
      </c>
      <c r="C50" s="308"/>
      <c r="D50" s="113">
        <v>0.98280098280098283</v>
      </c>
      <c r="E50" s="115">
        <v>44</v>
      </c>
      <c r="F50" s="114">
        <v>16</v>
      </c>
      <c r="G50" s="114">
        <v>38</v>
      </c>
      <c r="H50" s="114">
        <v>14</v>
      </c>
      <c r="I50" s="140">
        <v>49</v>
      </c>
      <c r="J50" s="115">
        <v>-5</v>
      </c>
      <c r="K50" s="116">
        <v>-10.204081632653061</v>
      </c>
    </row>
    <row r="51" spans="1:11" ht="14.1" customHeight="1" x14ac:dyDescent="0.2">
      <c r="A51" s="306" t="s">
        <v>274</v>
      </c>
      <c r="B51" s="307" t="s">
        <v>275</v>
      </c>
      <c r="C51" s="308"/>
      <c r="D51" s="113">
        <v>1.6975653339289702</v>
      </c>
      <c r="E51" s="115">
        <v>76</v>
      </c>
      <c r="F51" s="114">
        <v>100</v>
      </c>
      <c r="G51" s="114">
        <v>83</v>
      </c>
      <c r="H51" s="114">
        <v>77</v>
      </c>
      <c r="I51" s="140">
        <v>99</v>
      </c>
      <c r="J51" s="115">
        <v>-23</v>
      </c>
      <c r="K51" s="116">
        <v>-23.232323232323232</v>
      </c>
    </row>
    <row r="52" spans="1:11" ht="14.1" customHeight="1" x14ac:dyDescent="0.2">
      <c r="A52" s="306">
        <v>71</v>
      </c>
      <c r="B52" s="307" t="s">
        <v>276</v>
      </c>
      <c r="C52" s="308"/>
      <c r="D52" s="113">
        <v>11.994639267366541</v>
      </c>
      <c r="E52" s="115">
        <v>537</v>
      </c>
      <c r="F52" s="114">
        <v>166</v>
      </c>
      <c r="G52" s="114">
        <v>342</v>
      </c>
      <c r="H52" s="114">
        <v>224</v>
      </c>
      <c r="I52" s="140">
        <v>272</v>
      </c>
      <c r="J52" s="115">
        <v>265</v>
      </c>
      <c r="K52" s="116">
        <v>97.42647058823529</v>
      </c>
    </row>
    <row r="53" spans="1:11" ht="14.1" customHeight="1" x14ac:dyDescent="0.2">
      <c r="A53" s="306" t="s">
        <v>277</v>
      </c>
      <c r="B53" s="307" t="s">
        <v>278</v>
      </c>
      <c r="C53" s="308"/>
      <c r="D53" s="113">
        <v>6.6785794058521333</v>
      </c>
      <c r="E53" s="115">
        <v>299</v>
      </c>
      <c r="F53" s="114">
        <v>67</v>
      </c>
      <c r="G53" s="114">
        <v>163</v>
      </c>
      <c r="H53" s="114">
        <v>94</v>
      </c>
      <c r="I53" s="140">
        <v>109</v>
      </c>
      <c r="J53" s="115">
        <v>190</v>
      </c>
      <c r="K53" s="116">
        <v>174.3119266055046</v>
      </c>
    </row>
    <row r="54" spans="1:11" ht="14.1" customHeight="1" x14ac:dyDescent="0.2">
      <c r="A54" s="306" t="s">
        <v>279</v>
      </c>
      <c r="B54" s="307" t="s">
        <v>280</v>
      </c>
      <c r="C54" s="308"/>
      <c r="D54" s="113">
        <v>4.5342863524681709</v>
      </c>
      <c r="E54" s="115">
        <v>203</v>
      </c>
      <c r="F54" s="114">
        <v>96</v>
      </c>
      <c r="G54" s="114">
        <v>164</v>
      </c>
      <c r="H54" s="114">
        <v>118</v>
      </c>
      <c r="I54" s="140">
        <v>135</v>
      </c>
      <c r="J54" s="115">
        <v>68</v>
      </c>
      <c r="K54" s="116">
        <v>50.370370370370374</v>
      </c>
    </row>
    <row r="55" spans="1:11" ht="14.1" customHeight="1" x14ac:dyDescent="0.2">
      <c r="A55" s="306">
        <v>72</v>
      </c>
      <c r="B55" s="307" t="s">
        <v>281</v>
      </c>
      <c r="C55" s="308"/>
      <c r="D55" s="113">
        <v>1.4518650882287245</v>
      </c>
      <c r="E55" s="115">
        <v>65</v>
      </c>
      <c r="F55" s="114">
        <v>42</v>
      </c>
      <c r="G55" s="114">
        <v>81</v>
      </c>
      <c r="H55" s="114">
        <v>43</v>
      </c>
      <c r="I55" s="140">
        <v>54</v>
      </c>
      <c r="J55" s="115">
        <v>11</v>
      </c>
      <c r="K55" s="116">
        <v>20.37037037037037</v>
      </c>
    </row>
    <row r="56" spans="1:11" ht="14.1" customHeight="1" x14ac:dyDescent="0.2">
      <c r="A56" s="306" t="s">
        <v>282</v>
      </c>
      <c r="B56" s="307" t="s">
        <v>283</v>
      </c>
      <c r="C56" s="308"/>
      <c r="D56" s="113">
        <v>0.55840964931874026</v>
      </c>
      <c r="E56" s="115">
        <v>25</v>
      </c>
      <c r="F56" s="114">
        <v>16</v>
      </c>
      <c r="G56" s="114">
        <v>41</v>
      </c>
      <c r="H56" s="114">
        <v>9</v>
      </c>
      <c r="I56" s="140">
        <v>24</v>
      </c>
      <c r="J56" s="115">
        <v>1</v>
      </c>
      <c r="K56" s="116">
        <v>4.166666666666667</v>
      </c>
    </row>
    <row r="57" spans="1:11" ht="14.1" customHeight="1" x14ac:dyDescent="0.2">
      <c r="A57" s="306" t="s">
        <v>284</v>
      </c>
      <c r="B57" s="307" t="s">
        <v>285</v>
      </c>
      <c r="C57" s="308"/>
      <c r="D57" s="113">
        <v>0.73710073710073709</v>
      </c>
      <c r="E57" s="115">
        <v>33</v>
      </c>
      <c r="F57" s="114">
        <v>17</v>
      </c>
      <c r="G57" s="114">
        <v>12</v>
      </c>
      <c r="H57" s="114">
        <v>15</v>
      </c>
      <c r="I57" s="140">
        <v>17</v>
      </c>
      <c r="J57" s="115">
        <v>16</v>
      </c>
      <c r="K57" s="116">
        <v>94.117647058823536</v>
      </c>
    </row>
    <row r="58" spans="1:11" ht="14.1" customHeight="1" x14ac:dyDescent="0.2">
      <c r="A58" s="306">
        <v>73</v>
      </c>
      <c r="B58" s="307" t="s">
        <v>286</v>
      </c>
      <c r="C58" s="308"/>
      <c r="D58" s="113">
        <v>2.6133571588117044</v>
      </c>
      <c r="E58" s="115">
        <v>117</v>
      </c>
      <c r="F58" s="114">
        <v>39</v>
      </c>
      <c r="G58" s="114">
        <v>99</v>
      </c>
      <c r="H58" s="114">
        <v>70</v>
      </c>
      <c r="I58" s="140">
        <v>63</v>
      </c>
      <c r="J58" s="115">
        <v>54</v>
      </c>
      <c r="K58" s="116">
        <v>85.714285714285708</v>
      </c>
    </row>
    <row r="59" spans="1:11" ht="14.1" customHeight="1" x14ac:dyDescent="0.2">
      <c r="A59" s="306" t="s">
        <v>287</v>
      </c>
      <c r="B59" s="307" t="s">
        <v>288</v>
      </c>
      <c r="C59" s="308"/>
      <c r="D59" s="113">
        <v>2.2336385972749611</v>
      </c>
      <c r="E59" s="115">
        <v>100</v>
      </c>
      <c r="F59" s="114">
        <v>34</v>
      </c>
      <c r="G59" s="114">
        <v>81</v>
      </c>
      <c r="H59" s="114">
        <v>60</v>
      </c>
      <c r="I59" s="140">
        <v>52</v>
      </c>
      <c r="J59" s="115">
        <v>48</v>
      </c>
      <c r="K59" s="116">
        <v>92.307692307692307</v>
      </c>
    </row>
    <row r="60" spans="1:11" ht="14.1" customHeight="1" x14ac:dyDescent="0.2">
      <c r="A60" s="306">
        <v>81</v>
      </c>
      <c r="B60" s="307" t="s">
        <v>289</v>
      </c>
      <c r="C60" s="308"/>
      <c r="D60" s="113">
        <v>6.6785794058521333</v>
      </c>
      <c r="E60" s="115">
        <v>299</v>
      </c>
      <c r="F60" s="114">
        <v>274</v>
      </c>
      <c r="G60" s="114">
        <v>386</v>
      </c>
      <c r="H60" s="114">
        <v>246</v>
      </c>
      <c r="I60" s="140">
        <v>347</v>
      </c>
      <c r="J60" s="115">
        <v>-48</v>
      </c>
      <c r="K60" s="116">
        <v>-13.832853025936599</v>
      </c>
    </row>
    <row r="61" spans="1:11" ht="14.1" customHeight="1" x14ac:dyDescent="0.2">
      <c r="A61" s="306" t="s">
        <v>290</v>
      </c>
      <c r="B61" s="307" t="s">
        <v>291</v>
      </c>
      <c r="C61" s="308"/>
      <c r="D61" s="113">
        <v>1.8539200357382175</v>
      </c>
      <c r="E61" s="115">
        <v>83</v>
      </c>
      <c r="F61" s="114">
        <v>35</v>
      </c>
      <c r="G61" s="114">
        <v>122</v>
      </c>
      <c r="H61" s="114">
        <v>63</v>
      </c>
      <c r="I61" s="140">
        <v>105</v>
      </c>
      <c r="J61" s="115">
        <v>-22</v>
      </c>
      <c r="K61" s="116">
        <v>-20.952380952380953</v>
      </c>
    </row>
    <row r="62" spans="1:11" ht="14.1" customHeight="1" x14ac:dyDescent="0.2">
      <c r="A62" s="306" t="s">
        <v>292</v>
      </c>
      <c r="B62" s="307" t="s">
        <v>293</v>
      </c>
      <c r="C62" s="308"/>
      <c r="D62" s="113">
        <v>2.412329685056958</v>
      </c>
      <c r="E62" s="115">
        <v>108</v>
      </c>
      <c r="F62" s="114">
        <v>145</v>
      </c>
      <c r="G62" s="114">
        <v>165</v>
      </c>
      <c r="H62" s="114">
        <v>109</v>
      </c>
      <c r="I62" s="140">
        <v>161</v>
      </c>
      <c r="J62" s="115">
        <v>-53</v>
      </c>
      <c r="K62" s="116">
        <v>-32.919254658385093</v>
      </c>
    </row>
    <row r="63" spans="1:11" ht="14.1" customHeight="1" x14ac:dyDescent="0.2">
      <c r="A63" s="306"/>
      <c r="B63" s="307" t="s">
        <v>294</v>
      </c>
      <c r="C63" s="308"/>
      <c r="D63" s="113">
        <v>1.7869108778199687</v>
      </c>
      <c r="E63" s="115">
        <v>80</v>
      </c>
      <c r="F63" s="114">
        <v>111</v>
      </c>
      <c r="G63" s="114">
        <v>110</v>
      </c>
      <c r="H63" s="114">
        <v>85</v>
      </c>
      <c r="I63" s="140">
        <v>134</v>
      </c>
      <c r="J63" s="115">
        <v>-54</v>
      </c>
      <c r="K63" s="116">
        <v>-40.298507462686565</v>
      </c>
    </row>
    <row r="64" spans="1:11" ht="14.1" customHeight="1" x14ac:dyDescent="0.2">
      <c r="A64" s="306" t="s">
        <v>295</v>
      </c>
      <c r="B64" s="307" t="s">
        <v>296</v>
      </c>
      <c r="C64" s="308"/>
      <c r="D64" s="113">
        <v>0.78177350904623633</v>
      </c>
      <c r="E64" s="115">
        <v>35</v>
      </c>
      <c r="F64" s="114">
        <v>31</v>
      </c>
      <c r="G64" s="114">
        <v>31</v>
      </c>
      <c r="H64" s="114">
        <v>24</v>
      </c>
      <c r="I64" s="140">
        <v>33</v>
      </c>
      <c r="J64" s="115">
        <v>2</v>
      </c>
      <c r="K64" s="116">
        <v>6.0606060606060606</v>
      </c>
    </row>
    <row r="65" spans="1:11" ht="14.1" customHeight="1" x14ac:dyDescent="0.2">
      <c r="A65" s="306" t="s">
        <v>297</v>
      </c>
      <c r="B65" s="307" t="s">
        <v>298</v>
      </c>
      <c r="C65" s="308"/>
      <c r="D65" s="113">
        <v>0.73710073710073709</v>
      </c>
      <c r="E65" s="115">
        <v>33</v>
      </c>
      <c r="F65" s="114">
        <v>33</v>
      </c>
      <c r="G65" s="114">
        <v>23</v>
      </c>
      <c r="H65" s="114">
        <v>30</v>
      </c>
      <c r="I65" s="140">
        <v>25</v>
      </c>
      <c r="J65" s="115">
        <v>8</v>
      </c>
      <c r="K65" s="116">
        <v>32</v>
      </c>
    </row>
    <row r="66" spans="1:11" ht="14.1" customHeight="1" x14ac:dyDescent="0.2">
      <c r="A66" s="306">
        <v>82</v>
      </c>
      <c r="B66" s="307" t="s">
        <v>299</v>
      </c>
      <c r="C66" s="308"/>
      <c r="D66" s="113">
        <v>5.3607326334599064</v>
      </c>
      <c r="E66" s="115">
        <v>240</v>
      </c>
      <c r="F66" s="114">
        <v>297</v>
      </c>
      <c r="G66" s="114">
        <v>300</v>
      </c>
      <c r="H66" s="114">
        <v>171</v>
      </c>
      <c r="I66" s="140">
        <v>213</v>
      </c>
      <c r="J66" s="115">
        <v>27</v>
      </c>
      <c r="K66" s="116">
        <v>12.67605633802817</v>
      </c>
    </row>
    <row r="67" spans="1:11" ht="14.1" customHeight="1" x14ac:dyDescent="0.2">
      <c r="A67" s="306" t="s">
        <v>300</v>
      </c>
      <c r="B67" s="307" t="s">
        <v>301</v>
      </c>
      <c r="C67" s="308"/>
      <c r="D67" s="113">
        <v>3.8641947732856825</v>
      </c>
      <c r="E67" s="115">
        <v>173</v>
      </c>
      <c r="F67" s="114">
        <v>260</v>
      </c>
      <c r="G67" s="114">
        <v>233</v>
      </c>
      <c r="H67" s="114">
        <v>134</v>
      </c>
      <c r="I67" s="140">
        <v>162</v>
      </c>
      <c r="J67" s="115">
        <v>11</v>
      </c>
      <c r="K67" s="116">
        <v>6.7901234567901234</v>
      </c>
    </row>
    <row r="68" spans="1:11" ht="14.1" customHeight="1" x14ac:dyDescent="0.2">
      <c r="A68" s="306" t="s">
        <v>302</v>
      </c>
      <c r="B68" s="307" t="s">
        <v>303</v>
      </c>
      <c r="C68" s="308"/>
      <c r="D68" s="113">
        <v>0.67009157918248829</v>
      </c>
      <c r="E68" s="115">
        <v>30</v>
      </c>
      <c r="F68" s="114">
        <v>20</v>
      </c>
      <c r="G68" s="114">
        <v>43</v>
      </c>
      <c r="H68" s="114">
        <v>22</v>
      </c>
      <c r="I68" s="140">
        <v>39</v>
      </c>
      <c r="J68" s="115">
        <v>-9</v>
      </c>
      <c r="K68" s="116">
        <v>-23.076923076923077</v>
      </c>
    </row>
    <row r="69" spans="1:11" ht="14.1" customHeight="1" x14ac:dyDescent="0.2">
      <c r="A69" s="306">
        <v>83</v>
      </c>
      <c r="B69" s="307" t="s">
        <v>304</v>
      </c>
      <c r="C69" s="308"/>
      <c r="D69" s="113">
        <v>5.4277417913781552</v>
      </c>
      <c r="E69" s="115">
        <v>243</v>
      </c>
      <c r="F69" s="114">
        <v>212</v>
      </c>
      <c r="G69" s="114">
        <v>436</v>
      </c>
      <c r="H69" s="114">
        <v>190</v>
      </c>
      <c r="I69" s="140">
        <v>239</v>
      </c>
      <c r="J69" s="115">
        <v>4</v>
      </c>
      <c r="K69" s="116">
        <v>1.6736401673640167</v>
      </c>
    </row>
    <row r="70" spans="1:11" ht="14.1" customHeight="1" x14ac:dyDescent="0.2">
      <c r="A70" s="306" t="s">
        <v>305</v>
      </c>
      <c r="B70" s="307" t="s">
        <v>306</v>
      </c>
      <c r="C70" s="308"/>
      <c r="D70" s="113">
        <v>4.0205494750949295</v>
      </c>
      <c r="E70" s="115">
        <v>180</v>
      </c>
      <c r="F70" s="114">
        <v>152</v>
      </c>
      <c r="G70" s="114">
        <v>379</v>
      </c>
      <c r="H70" s="114">
        <v>155</v>
      </c>
      <c r="I70" s="140">
        <v>189</v>
      </c>
      <c r="J70" s="115">
        <v>-9</v>
      </c>
      <c r="K70" s="116">
        <v>-4.7619047619047619</v>
      </c>
    </row>
    <row r="71" spans="1:11" ht="14.1" customHeight="1" x14ac:dyDescent="0.2">
      <c r="A71" s="306"/>
      <c r="B71" s="307" t="s">
        <v>307</v>
      </c>
      <c r="C71" s="308"/>
      <c r="D71" s="113">
        <v>2.1442930533839624</v>
      </c>
      <c r="E71" s="115">
        <v>96</v>
      </c>
      <c r="F71" s="114">
        <v>83</v>
      </c>
      <c r="G71" s="114">
        <v>219</v>
      </c>
      <c r="H71" s="114">
        <v>75</v>
      </c>
      <c r="I71" s="140">
        <v>97</v>
      </c>
      <c r="J71" s="115">
        <v>-1</v>
      </c>
      <c r="K71" s="116">
        <v>-1.0309278350515463</v>
      </c>
    </row>
    <row r="72" spans="1:11" ht="14.1" customHeight="1" x14ac:dyDescent="0.2">
      <c r="A72" s="306">
        <v>84</v>
      </c>
      <c r="B72" s="307" t="s">
        <v>308</v>
      </c>
      <c r="C72" s="308"/>
      <c r="D72" s="113">
        <v>1.4518650882287245</v>
      </c>
      <c r="E72" s="115">
        <v>65</v>
      </c>
      <c r="F72" s="114">
        <v>35</v>
      </c>
      <c r="G72" s="114">
        <v>118</v>
      </c>
      <c r="H72" s="114">
        <v>46</v>
      </c>
      <c r="I72" s="140">
        <v>89</v>
      </c>
      <c r="J72" s="115">
        <v>-24</v>
      </c>
      <c r="K72" s="116">
        <v>-26.966292134831459</v>
      </c>
    </row>
    <row r="73" spans="1:11" ht="14.1" customHeight="1" x14ac:dyDescent="0.2">
      <c r="A73" s="306" t="s">
        <v>309</v>
      </c>
      <c r="B73" s="307" t="s">
        <v>310</v>
      </c>
      <c r="C73" s="308"/>
      <c r="D73" s="113">
        <v>0.75943712307348676</v>
      </c>
      <c r="E73" s="115">
        <v>34</v>
      </c>
      <c r="F73" s="114">
        <v>20</v>
      </c>
      <c r="G73" s="114">
        <v>75</v>
      </c>
      <c r="H73" s="114">
        <v>22</v>
      </c>
      <c r="I73" s="140">
        <v>59</v>
      </c>
      <c r="J73" s="115">
        <v>-25</v>
      </c>
      <c r="K73" s="116">
        <v>-42.372881355932201</v>
      </c>
    </row>
    <row r="74" spans="1:11" ht="14.1" customHeight="1" x14ac:dyDescent="0.2">
      <c r="A74" s="306" t="s">
        <v>311</v>
      </c>
      <c r="B74" s="307" t="s">
        <v>312</v>
      </c>
      <c r="C74" s="308"/>
      <c r="D74" s="113">
        <v>0.20102747375474647</v>
      </c>
      <c r="E74" s="115">
        <v>9</v>
      </c>
      <c r="F74" s="114">
        <v>4</v>
      </c>
      <c r="G74" s="114">
        <v>13</v>
      </c>
      <c r="H74" s="114">
        <v>8</v>
      </c>
      <c r="I74" s="140">
        <v>12</v>
      </c>
      <c r="J74" s="115">
        <v>-3</v>
      </c>
      <c r="K74" s="116">
        <v>-25</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0.29037301764574491</v>
      </c>
      <c r="E76" s="115">
        <v>13</v>
      </c>
      <c r="F76" s="114">
        <v>3</v>
      </c>
      <c r="G76" s="114">
        <v>6</v>
      </c>
      <c r="H76" s="114">
        <v>4</v>
      </c>
      <c r="I76" s="140" t="s">
        <v>513</v>
      </c>
      <c r="J76" s="115" t="s">
        <v>513</v>
      </c>
      <c r="K76" s="116" t="s">
        <v>513</v>
      </c>
    </row>
    <row r="77" spans="1:11" ht="14.1" customHeight="1" x14ac:dyDescent="0.2">
      <c r="A77" s="306">
        <v>92</v>
      </c>
      <c r="B77" s="307" t="s">
        <v>316</v>
      </c>
      <c r="C77" s="308"/>
      <c r="D77" s="113">
        <v>1.9879383515747151</v>
      </c>
      <c r="E77" s="115">
        <v>89</v>
      </c>
      <c r="F77" s="114">
        <v>11</v>
      </c>
      <c r="G77" s="114">
        <v>12</v>
      </c>
      <c r="H77" s="114">
        <v>12</v>
      </c>
      <c r="I77" s="140">
        <v>22</v>
      </c>
      <c r="J77" s="115">
        <v>67</v>
      </c>
      <c r="K77" s="116" t="s">
        <v>514</v>
      </c>
    </row>
    <row r="78" spans="1:11" ht="14.1" customHeight="1" x14ac:dyDescent="0.2">
      <c r="A78" s="306">
        <v>93</v>
      </c>
      <c r="B78" s="307" t="s">
        <v>317</v>
      </c>
      <c r="C78" s="308"/>
      <c r="D78" s="113">
        <v>6.7009157918248824E-2</v>
      </c>
      <c r="E78" s="115">
        <v>3</v>
      </c>
      <c r="F78" s="114">
        <v>0</v>
      </c>
      <c r="G78" s="114" t="s">
        <v>513</v>
      </c>
      <c r="H78" s="114">
        <v>0</v>
      </c>
      <c r="I78" s="140">
        <v>4</v>
      </c>
      <c r="J78" s="115">
        <v>-1</v>
      </c>
      <c r="K78" s="116">
        <v>-25</v>
      </c>
    </row>
    <row r="79" spans="1:11" ht="14.1" customHeight="1" x14ac:dyDescent="0.2">
      <c r="A79" s="306">
        <v>94</v>
      </c>
      <c r="B79" s="307" t="s">
        <v>318</v>
      </c>
      <c r="C79" s="308"/>
      <c r="D79" s="113">
        <v>0.13401831583649765</v>
      </c>
      <c r="E79" s="115">
        <v>6</v>
      </c>
      <c r="F79" s="114" t="s">
        <v>513</v>
      </c>
      <c r="G79" s="114">
        <v>16</v>
      </c>
      <c r="H79" s="114">
        <v>5</v>
      </c>
      <c r="I79" s="140">
        <v>11</v>
      </c>
      <c r="J79" s="115">
        <v>-5</v>
      </c>
      <c r="K79" s="116">
        <v>-45.454545454545453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0.17869108778199688</v>
      </c>
      <c r="E81" s="143">
        <v>8</v>
      </c>
      <c r="F81" s="144">
        <v>8</v>
      </c>
      <c r="G81" s="144">
        <v>54</v>
      </c>
      <c r="H81" s="144">
        <v>9</v>
      </c>
      <c r="I81" s="145">
        <v>9</v>
      </c>
      <c r="J81" s="143">
        <v>-1</v>
      </c>
      <c r="K81" s="146">
        <v>-11.111111111111111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4742</v>
      </c>
      <c r="E11" s="114">
        <v>3323</v>
      </c>
      <c r="F11" s="114">
        <v>3914</v>
      </c>
      <c r="G11" s="114">
        <v>3290</v>
      </c>
      <c r="H11" s="140">
        <v>4126</v>
      </c>
      <c r="I11" s="115">
        <v>616</v>
      </c>
      <c r="J11" s="116">
        <v>14.929714008725158</v>
      </c>
    </row>
    <row r="12" spans="1:15" s="110" customFormat="1" ht="24.95" customHeight="1" x14ac:dyDescent="0.2">
      <c r="A12" s="193" t="s">
        <v>132</v>
      </c>
      <c r="B12" s="194" t="s">
        <v>133</v>
      </c>
      <c r="C12" s="113">
        <v>1.0122311261071277</v>
      </c>
      <c r="D12" s="115">
        <v>48</v>
      </c>
      <c r="E12" s="114">
        <v>57</v>
      </c>
      <c r="F12" s="114">
        <v>87</v>
      </c>
      <c r="G12" s="114">
        <v>32</v>
      </c>
      <c r="H12" s="140">
        <v>45</v>
      </c>
      <c r="I12" s="115">
        <v>3</v>
      </c>
      <c r="J12" s="116">
        <v>6.666666666666667</v>
      </c>
    </row>
    <row r="13" spans="1:15" s="110" customFormat="1" ht="24.95" customHeight="1" x14ac:dyDescent="0.2">
      <c r="A13" s="193" t="s">
        <v>134</v>
      </c>
      <c r="B13" s="199" t="s">
        <v>214</v>
      </c>
      <c r="C13" s="113">
        <v>0.29523407844791227</v>
      </c>
      <c r="D13" s="115">
        <v>14</v>
      </c>
      <c r="E13" s="114">
        <v>21</v>
      </c>
      <c r="F13" s="114">
        <v>38</v>
      </c>
      <c r="G13" s="114">
        <v>22</v>
      </c>
      <c r="H13" s="140">
        <v>38</v>
      </c>
      <c r="I13" s="115">
        <v>-24</v>
      </c>
      <c r="J13" s="116">
        <v>-63.157894736842103</v>
      </c>
    </row>
    <row r="14" spans="1:15" s="287" customFormat="1" ht="24.95" customHeight="1" x14ac:dyDescent="0.2">
      <c r="A14" s="193" t="s">
        <v>215</v>
      </c>
      <c r="B14" s="199" t="s">
        <v>137</v>
      </c>
      <c r="C14" s="113">
        <v>27.266975959510756</v>
      </c>
      <c r="D14" s="115">
        <v>1293</v>
      </c>
      <c r="E14" s="114">
        <v>535</v>
      </c>
      <c r="F14" s="114">
        <v>560</v>
      </c>
      <c r="G14" s="114">
        <v>538</v>
      </c>
      <c r="H14" s="140">
        <v>851</v>
      </c>
      <c r="I14" s="115">
        <v>442</v>
      </c>
      <c r="J14" s="116">
        <v>51.938895417156289</v>
      </c>
      <c r="K14" s="110"/>
      <c r="L14" s="110"/>
      <c r="M14" s="110"/>
      <c r="N14" s="110"/>
      <c r="O14" s="110"/>
    </row>
    <row r="15" spans="1:15" s="110" customFormat="1" ht="24.95" customHeight="1" x14ac:dyDescent="0.2">
      <c r="A15" s="193" t="s">
        <v>216</v>
      </c>
      <c r="B15" s="199" t="s">
        <v>217</v>
      </c>
      <c r="C15" s="113">
        <v>5.7992408266554198</v>
      </c>
      <c r="D15" s="115">
        <v>275</v>
      </c>
      <c r="E15" s="114">
        <v>224</v>
      </c>
      <c r="F15" s="114">
        <v>184</v>
      </c>
      <c r="G15" s="114">
        <v>151</v>
      </c>
      <c r="H15" s="140">
        <v>364</v>
      </c>
      <c r="I15" s="115">
        <v>-89</v>
      </c>
      <c r="J15" s="116">
        <v>-24.450549450549449</v>
      </c>
    </row>
    <row r="16" spans="1:15" s="287" customFormat="1" ht="24.95" customHeight="1" x14ac:dyDescent="0.2">
      <c r="A16" s="193" t="s">
        <v>218</v>
      </c>
      <c r="B16" s="199" t="s">
        <v>141</v>
      </c>
      <c r="C16" s="113">
        <v>19.928300295234077</v>
      </c>
      <c r="D16" s="115">
        <v>945</v>
      </c>
      <c r="E16" s="114">
        <v>235</v>
      </c>
      <c r="F16" s="114">
        <v>288</v>
      </c>
      <c r="G16" s="114">
        <v>321</v>
      </c>
      <c r="H16" s="140">
        <v>404</v>
      </c>
      <c r="I16" s="115">
        <v>541</v>
      </c>
      <c r="J16" s="116">
        <v>133.9108910891089</v>
      </c>
      <c r="K16" s="110"/>
      <c r="L16" s="110"/>
      <c r="M16" s="110"/>
      <c r="N16" s="110"/>
      <c r="O16" s="110"/>
    </row>
    <row r="17" spans="1:15" s="110" customFormat="1" ht="24.95" customHeight="1" x14ac:dyDescent="0.2">
      <c r="A17" s="193" t="s">
        <v>142</v>
      </c>
      <c r="B17" s="199" t="s">
        <v>220</v>
      </c>
      <c r="C17" s="113">
        <v>1.5394348376212568</v>
      </c>
      <c r="D17" s="115">
        <v>73</v>
      </c>
      <c r="E17" s="114">
        <v>76</v>
      </c>
      <c r="F17" s="114">
        <v>88</v>
      </c>
      <c r="G17" s="114">
        <v>66</v>
      </c>
      <c r="H17" s="140">
        <v>83</v>
      </c>
      <c r="I17" s="115">
        <v>-10</v>
      </c>
      <c r="J17" s="116">
        <v>-12.048192771084338</v>
      </c>
    </row>
    <row r="18" spans="1:15" s="287" customFormat="1" ht="24.95" customHeight="1" x14ac:dyDescent="0.2">
      <c r="A18" s="201" t="s">
        <v>144</v>
      </c>
      <c r="B18" s="202" t="s">
        <v>145</v>
      </c>
      <c r="C18" s="113">
        <v>5.8203289751159852</v>
      </c>
      <c r="D18" s="115">
        <v>276</v>
      </c>
      <c r="E18" s="114">
        <v>267</v>
      </c>
      <c r="F18" s="114">
        <v>224</v>
      </c>
      <c r="G18" s="114">
        <v>211</v>
      </c>
      <c r="H18" s="140">
        <v>267</v>
      </c>
      <c r="I18" s="115">
        <v>9</v>
      </c>
      <c r="J18" s="116">
        <v>3.3707865168539324</v>
      </c>
      <c r="K18" s="110"/>
      <c r="L18" s="110"/>
      <c r="M18" s="110"/>
      <c r="N18" s="110"/>
      <c r="O18" s="110"/>
    </row>
    <row r="19" spans="1:15" s="110" customFormat="1" ht="24.95" customHeight="1" x14ac:dyDescent="0.2">
      <c r="A19" s="193" t="s">
        <v>146</v>
      </c>
      <c r="B19" s="199" t="s">
        <v>147</v>
      </c>
      <c r="C19" s="113">
        <v>13.074652045550401</v>
      </c>
      <c r="D19" s="115">
        <v>620</v>
      </c>
      <c r="E19" s="114">
        <v>486</v>
      </c>
      <c r="F19" s="114">
        <v>569</v>
      </c>
      <c r="G19" s="114">
        <v>572</v>
      </c>
      <c r="H19" s="140">
        <v>582</v>
      </c>
      <c r="I19" s="115">
        <v>38</v>
      </c>
      <c r="J19" s="116">
        <v>6.529209621993127</v>
      </c>
    </row>
    <row r="20" spans="1:15" s="287" customFormat="1" ht="24.95" customHeight="1" x14ac:dyDescent="0.2">
      <c r="A20" s="193" t="s">
        <v>148</v>
      </c>
      <c r="B20" s="199" t="s">
        <v>149</v>
      </c>
      <c r="C20" s="113">
        <v>9.2998734711092368</v>
      </c>
      <c r="D20" s="115">
        <v>441</v>
      </c>
      <c r="E20" s="114">
        <v>356</v>
      </c>
      <c r="F20" s="114">
        <v>418</v>
      </c>
      <c r="G20" s="114">
        <v>374</v>
      </c>
      <c r="H20" s="140">
        <v>439</v>
      </c>
      <c r="I20" s="115">
        <v>2</v>
      </c>
      <c r="J20" s="116">
        <v>0.45558086560364464</v>
      </c>
      <c r="K20" s="110"/>
      <c r="L20" s="110"/>
      <c r="M20" s="110"/>
      <c r="N20" s="110"/>
      <c r="O20" s="110"/>
    </row>
    <row r="21" spans="1:15" s="110" customFormat="1" ht="24.95" customHeight="1" x14ac:dyDescent="0.2">
      <c r="A21" s="201" t="s">
        <v>150</v>
      </c>
      <c r="B21" s="202" t="s">
        <v>151</v>
      </c>
      <c r="C21" s="113">
        <v>4.7659215520877263</v>
      </c>
      <c r="D21" s="115">
        <v>226</v>
      </c>
      <c r="E21" s="114">
        <v>236</v>
      </c>
      <c r="F21" s="114">
        <v>230</v>
      </c>
      <c r="G21" s="114">
        <v>187</v>
      </c>
      <c r="H21" s="140">
        <v>314</v>
      </c>
      <c r="I21" s="115">
        <v>-88</v>
      </c>
      <c r="J21" s="116">
        <v>-28.02547770700637</v>
      </c>
    </row>
    <row r="22" spans="1:15" s="110" customFormat="1" ht="24.95" customHeight="1" x14ac:dyDescent="0.2">
      <c r="A22" s="201" t="s">
        <v>152</v>
      </c>
      <c r="B22" s="199" t="s">
        <v>153</v>
      </c>
      <c r="C22" s="113">
        <v>0.35849852382960778</v>
      </c>
      <c r="D22" s="115">
        <v>17</v>
      </c>
      <c r="E22" s="114">
        <v>8</v>
      </c>
      <c r="F22" s="114">
        <v>25</v>
      </c>
      <c r="G22" s="114">
        <v>10</v>
      </c>
      <c r="H22" s="140">
        <v>17</v>
      </c>
      <c r="I22" s="115">
        <v>0</v>
      </c>
      <c r="J22" s="116">
        <v>0</v>
      </c>
    </row>
    <row r="23" spans="1:15" s="110" customFormat="1" ht="24.95" customHeight="1" x14ac:dyDescent="0.2">
      <c r="A23" s="193" t="s">
        <v>154</v>
      </c>
      <c r="B23" s="199" t="s">
        <v>155</v>
      </c>
      <c r="C23" s="113">
        <v>1.1387600168705188</v>
      </c>
      <c r="D23" s="115">
        <v>54</v>
      </c>
      <c r="E23" s="114">
        <v>30</v>
      </c>
      <c r="F23" s="114">
        <v>49</v>
      </c>
      <c r="G23" s="114">
        <v>41</v>
      </c>
      <c r="H23" s="140">
        <v>64</v>
      </c>
      <c r="I23" s="115">
        <v>-10</v>
      </c>
      <c r="J23" s="116">
        <v>-15.625</v>
      </c>
    </row>
    <row r="24" spans="1:15" s="110" customFormat="1" ht="24.95" customHeight="1" x14ac:dyDescent="0.2">
      <c r="A24" s="193" t="s">
        <v>156</v>
      </c>
      <c r="B24" s="199" t="s">
        <v>221</v>
      </c>
      <c r="C24" s="113">
        <v>5.0400674820750737</v>
      </c>
      <c r="D24" s="115">
        <v>239</v>
      </c>
      <c r="E24" s="114">
        <v>177</v>
      </c>
      <c r="F24" s="114">
        <v>285</v>
      </c>
      <c r="G24" s="114">
        <v>173</v>
      </c>
      <c r="H24" s="140">
        <v>182</v>
      </c>
      <c r="I24" s="115">
        <v>57</v>
      </c>
      <c r="J24" s="116">
        <v>31.318681318681318</v>
      </c>
    </row>
    <row r="25" spans="1:15" s="110" customFormat="1" ht="24.95" customHeight="1" x14ac:dyDescent="0.2">
      <c r="A25" s="193" t="s">
        <v>222</v>
      </c>
      <c r="B25" s="204" t="s">
        <v>159</v>
      </c>
      <c r="C25" s="113">
        <v>4.6183045128637703</v>
      </c>
      <c r="D25" s="115">
        <v>219</v>
      </c>
      <c r="E25" s="114">
        <v>108</v>
      </c>
      <c r="F25" s="114">
        <v>85</v>
      </c>
      <c r="G25" s="114">
        <v>67</v>
      </c>
      <c r="H25" s="140">
        <v>172</v>
      </c>
      <c r="I25" s="115">
        <v>47</v>
      </c>
      <c r="J25" s="116">
        <v>27.325581395348838</v>
      </c>
    </row>
    <row r="26" spans="1:15" s="110" customFormat="1" ht="24.95" customHeight="1" x14ac:dyDescent="0.2">
      <c r="A26" s="201">
        <v>782.78300000000002</v>
      </c>
      <c r="B26" s="203" t="s">
        <v>160</v>
      </c>
      <c r="C26" s="113">
        <v>2.6360185575706452</v>
      </c>
      <c r="D26" s="115">
        <v>125</v>
      </c>
      <c r="E26" s="114">
        <v>137</v>
      </c>
      <c r="F26" s="114">
        <v>152</v>
      </c>
      <c r="G26" s="114">
        <v>111</v>
      </c>
      <c r="H26" s="140">
        <v>112</v>
      </c>
      <c r="I26" s="115">
        <v>13</v>
      </c>
      <c r="J26" s="116">
        <v>11.607142857142858</v>
      </c>
    </row>
    <row r="27" spans="1:15" s="110" customFormat="1" ht="24.95" customHeight="1" x14ac:dyDescent="0.2">
      <c r="A27" s="193" t="s">
        <v>161</v>
      </c>
      <c r="B27" s="199" t="s">
        <v>162</v>
      </c>
      <c r="C27" s="113">
        <v>3.3108393083087306</v>
      </c>
      <c r="D27" s="115">
        <v>157</v>
      </c>
      <c r="E27" s="114">
        <v>133</v>
      </c>
      <c r="F27" s="114">
        <v>235</v>
      </c>
      <c r="G27" s="114">
        <v>180</v>
      </c>
      <c r="H27" s="140">
        <v>176</v>
      </c>
      <c r="I27" s="115">
        <v>-19</v>
      </c>
      <c r="J27" s="116">
        <v>-10.795454545454545</v>
      </c>
    </row>
    <row r="28" spans="1:15" s="110" customFormat="1" ht="24.95" customHeight="1" x14ac:dyDescent="0.2">
      <c r="A28" s="193" t="s">
        <v>163</v>
      </c>
      <c r="B28" s="199" t="s">
        <v>164</v>
      </c>
      <c r="C28" s="113">
        <v>1.813580767608604</v>
      </c>
      <c r="D28" s="115">
        <v>86</v>
      </c>
      <c r="E28" s="114">
        <v>49</v>
      </c>
      <c r="F28" s="114">
        <v>92</v>
      </c>
      <c r="G28" s="114">
        <v>110</v>
      </c>
      <c r="H28" s="140">
        <v>74</v>
      </c>
      <c r="I28" s="115">
        <v>12</v>
      </c>
      <c r="J28" s="116">
        <v>16.216216216216218</v>
      </c>
    </row>
    <row r="29" spans="1:15" s="110" customFormat="1" ht="24.95" customHeight="1" x14ac:dyDescent="0.2">
      <c r="A29" s="193">
        <v>86</v>
      </c>
      <c r="B29" s="199" t="s">
        <v>165</v>
      </c>
      <c r="C29" s="113">
        <v>6.4740615773935044</v>
      </c>
      <c r="D29" s="115">
        <v>307</v>
      </c>
      <c r="E29" s="114">
        <v>227</v>
      </c>
      <c r="F29" s="114">
        <v>258</v>
      </c>
      <c r="G29" s="114">
        <v>208</v>
      </c>
      <c r="H29" s="140">
        <v>286</v>
      </c>
      <c r="I29" s="115">
        <v>21</v>
      </c>
      <c r="J29" s="116">
        <v>7.3426573426573425</v>
      </c>
    </row>
    <row r="30" spans="1:15" s="110" customFormat="1" ht="24.95" customHeight="1" x14ac:dyDescent="0.2">
      <c r="A30" s="193">
        <v>87.88</v>
      </c>
      <c r="B30" s="204" t="s">
        <v>166</v>
      </c>
      <c r="C30" s="113">
        <v>9.0679038380430192</v>
      </c>
      <c r="D30" s="115">
        <v>430</v>
      </c>
      <c r="E30" s="114">
        <v>392</v>
      </c>
      <c r="F30" s="114">
        <v>446</v>
      </c>
      <c r="G30" s="114">
        <v>345</v>
      </c>
      <c r="H30" s="140">
        <v>400</v>
      </c>
      <c r="I30" s="115">
        <v>30</v>
      </c>
      <c r="J30" s="116">
        <v>7.5</v>
      </c>
    </row>
    <row r="31" spans="1:15" s="110" customFormat="1" ht="24.95" customHeight="1" x14ac:dyDescent="0.2">
      <c r="A31" s="193" t="s">
        <v>167</v>
      </c>
      <c r="B31" s="199" t="s">
        <v>168</v>
      </c>
      <c r="C31" s="113">
        <v>4.006748207507381</v>
      </c>
      <c r="D31" s="115">
        <v>190</v>
      </c>
      <c r="E31" s="114">
        <v>104</v>
      </c>
      <c r="F31" s="114">
        <v>161</v>
      </c>
      <c r="G31" s="114">
        <v>109</v>
      </c>
      <c r="H31" s="140">
        <v>107</v>
      </c>
      <c r="I31" s="115">
        <v>83</v>
      </c>
      <c r="J31" s="116">
        <v>77.570093457943926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1.0122311261071277</v>
      </c>
      <c r="D34" s="115">
        <v>48</v>
      </c>
      <c r="E34" s="114">
        <v>57</v>
      </c>
      <c r="F34" s="114">
        <v>87</v>
      </c>
      <c r="G34" s="114">
        <v>32</v>
      </c>
      <c r="H34" s="140">
        <v>45</v>
      </c>
      <c r="I34" s="115">
        <v>3</v>
      </c>
      <c r="J34" s="116">
        <v>6.666666666666667</v>
      </c>
    </row>
    <row r="35" spans="1:10" s="110" customFormat="1" ht="24.95" customHeight="1" x14ac:dyDescent="0.2">
      <c r="A35" s="292" t="s">
        <v>171</v>
      </c>
      <c r="B35" s="293" t="s">
        <v>172</v>
      </c>
      <c r="C35" s="113">
        <v>33.382539013074656</v>
      </c>
      <c r="D35" s="115">
        <v>1583</v>
      </c>
      <c r="E35" s="114">
        <v>823</v>
      </c>
      <c r="F35" s="114">
        <v>822</v>
      </c>
      <c r="G35" s="114">
        <v>771</v>
      </c>
      <c r="H35" s="140">
        <v>1156</v>
      </c>
      <c r="I35" s="115">
        <v>427</v>
      </c>
      <c r="J35" s="116">
        <v>36.937716262975776</v>
      </c>
    </row>
    <row r="36" spans="1:10" s="110" customFormat="1" ht="24.95" customHeight="1" x14ac:dyDescent="0.2">
      <c r="A36" s="294" t="s">
        <v>173</v>
      </c>
      <c r="B36" s="295" t="s">
        <v>174</v>
      </c>
      <c r="C36" s="125">
        <v>65.605229860818227</v>
      </c>
      <c r="D36" s="143">
        <v>3111</v>
      </c>
      <c r="E36" s="144">
        <v>2443</v>
      </c>
      <c r="F36" s="144">
        <v>3005</v>
      </c>
      <c r="G36" s="144">
        <v>2487</v>
      </c>
      <c r="H36" s="145">
        <v>2925</v>
      </c>
      <c r="I36" s="143">
        <v>186</v>
      </c>
      <c r="J36" s="146">
        <v>6.3589743589743586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4742</v>
      </c>
      <c r="F11" s="264">
        <v>3323</v>
      </c>
      <c r="G11" s="264">
        <v>3914</v>
      </c>
      <c r="H11" s="264">
        <v>3290</v>
      </c>
      <c r="I11" s="265">
        <v>4126</v>
      </c>
      <c r="J11" s="263">
        <v>616</v>
      </c>
      <c r="K11" s="266">
        <v>14.929714008725158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22.016026992830028</v>
      </c>
      <c r="E13" s="115">
        <v>1044</v>
      </c>
      <c r="F13" s="114">
        <v>1062</v>
      </c>
      <c r="G13" s="114">
        <v>1157</v>
      </c>
      <c r="H13" s="114">
        <v>820</v>
      </c>
      <c r="I13" s="140">
        <v>965</v>
      </c>
      <c r="J13" s="115">
        <v>79</v>
      </c>
      <c r="K13" s="116">
        <v>8.1865284974093271</v>
      </c>
    </row>
    <row r="14" spans="1:17" ht="15.95" customHeight="1" x14ac:dyDescent="0.2">
      <c r="A14" s="306" t="s">
        <v>230</v>
      </c>
      <c r="B14" s="307"/>
      <c r="C14" s="308"/>
      <c r="D14" s="113">
        <v>57.465204555040067</v>
      </c>
      <c r="E14" s="115">
        <v>2725</v>
      </c>
      <c r="F14" s="114">
        <v>1892</v>
      </c>
      <c r="G14" s="114">
        <v>2229</v>
      </c>
      <c r="H14" s="114">
        <v>2005</v>
      </c>
      <c r="I14" s="140">
        <v>2533</v>
      </c>
      <c r="J14" s="115">
        <v>192</v>
      </c>
      <c r="K14" s="116">
        <v>7.5799447295696805</v>
      </c>
    </row>
    <row r="15" spans="1:17" ht="15.95" customHeight="1" x14ac:dyDescent="0.2">
      <c r="A15" s="306" t="s">
        <v>231</v>
      </c>
      <c r="B15" s="307"/>
      <c r="C15" s="308"/>
      <c r="D15" s="113">
        <v>12.948123154787009</v>
      </c>
      <c r="E15" s="115">
        <v>614</v>
      </c>
      <c r="F15" s="114">
        <v>191</v>
      </c>
      <c r="G15" s="114">
        <v>250</v>
      </c>
      <c r="H15" s="114">
        <v>227</v>
      </c>
      <c r="I15" s="140">
        <v>319</v>
      </c>
      <c r="J15" s="115">
        <v>295</v>
      </c>
      <c r="K15" s="116">
        <v>92.476489028213166</v>
      </c>
    </row>
    <row r="16" spans="1:17" ht="15.95" customHeight="1" x14ac:dyDescent="0.2">
      <c r="A16" s="306" t="s">
        <v>232</v>
      </c>
      <c r="B16" s="307"/>
      <c r="C16" s="308"/>
      <c r="D16" s="113">
        <v>7.3808519611978065</v>
      </c>
      <c r="E16" s="115">
        <v>350</v>
      </c>
      <c r="F16" s="114">
        <v>173</v>
      </c>
      <c r="G16" s="114">
        <v>236</v>
      </c>
      <c r="H16" s="114">
        <v>230</v>
      </c>
      <c r="I16" s="140">
        <v>301</v>
      </c>
      <c r="J16" s="115">
        <v>49</v>
      </c>
      <c r="K16" s="116">
        <v>16.279069767441861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1.1176718684099536</v>
      </c>
      <c r="E18" s="115">
        <v>53</v>
      </c>
      <c r="F18" s="114">
        <v>61</v>
      </c>
      <c r="G18" s="114">
        <v>92</v>
      </c>
      <c r="H18" s="114">
        <v>34</v>
      </c>
      <c r="I18" s="140">
        <v>51</v>
      </c>
      <c r="J18" s="115">
        <v>2</v>
      </c>
      <c r="K18" s="116">
        <v>3.9215686274509802</v>
      </c>
    </row>
    <row r="19" spans="1:11" ht="14.1" customHeight="1" x14ac:dyDescent="0.2">
      <c r="A19" s="306" t="s">
        <v>235</v>
      </c>
      <c r="B19" s="307" t="s">
        <v>236</v>
      </c>
      <c r="C19" s="308"/>
      <c r="D19" s="113">
        <v>0.80134964150147614</v>
      </c>
      <c r="E19" s="115">
        <v>38</v>
      </c>
      <c r="F19" s="114">
        <v>46</v>
      </c>
      <c r="G19" s="114">
        <v>81</v>
      </c>
      <c r="H19" s="114">
        <v>25</v>
      </c>
      <c r="I19" s="140">
        <v>32</v>
      </c>
      <c r="J19" s="115">
        <v>6</v>
      </c>
      <c r="K19" s="116">
        <v>18.75</v>
      </c>
    </row>
    <row r="20" spans="1:11" ht="14.1" customHeight="1" x14ac:dyDescent="0.2">
      <c r="A20" s="306">
        <v>12</v>
      </c>
      <c r="B20" s="307" t="s">
        <v>237</v>
      </c>
      <c r="C20" s="308"/>
      <c r="D20" s="113">
        <v>0.7591733445803458</v>
      </c>
      <c r="E20" s="115">
        <v>36</v>
      </c>
      <c r="F20" s="114">
        <v>41</v>
      </c>
      <c r="G20" s="114">
        <v>37</v>
      </c>
      <c r="H20" s="114">
        <v>29</v>
      </c>
      <c r="I20" s="140">
        <v>44</v>
      </c>
      <c r="J20" s="115">
        <v>-8</v>
      </c>
      <c r="K20" s="116">
        <v>-18.181818181818183</v>
      </c>
    </row>
    <row r="21" spans="1:11" ht="14.1" customHeight="1" x14ac:dyDescent="0.2">
      <c r="A21" s="306">
        <v>21</v>
      </c>
      <c r="B21" s="307" t="s">
        <v>238</v>
      </c>
      <c r="C21" s="308"/>
      <c r="D21" s="113">
        <v>0.16870518768452131</v>
      </c>
      <c r="E21" s="115">
        <v>8</v>
      </c>
      <c r="F21" s="114">
        <v>11</v>
      </c>
      <c r="G21" s="114">
        <v>12</v>
      </c>
      <c r="H21" s="114">
        <v>4</v>
      </c>
      <c r="I21" s="140">
        <v>7</v>
      </c>
      <c r="J21" s="115">
        <v>1</v>
      </c>
      <c r="K21" s="116">
        <v>14.285714285714286</v>
      </c>
    </row>
    <row r="22" spans="1:11" ht="14.1" customHeight="1" x14ac:dyDescent="0.2">
      <c r="A22" s="306">
        <v>22</v>
      </c>
      <c r="B22" s="307" t="s">
        <v>239</v>
      </c>
      <c r="C22" s="308"/>
      <c r="D22" s="113">
        <v>1.687051876845213</v>
      </c>
      <c r="E22" s="115">
        <v>80</v>
      </c>
      <c r="F22" s="114">
        <v>57</v>
      </c>
      <c r="G22" s="114">
        <v>60</v>
      </c>
      <c r="H22" s="114">
        <v>64</v>
      </c>
      <c r="I22" s="140">
        <v>50</v>
      </c>
      <c r="J22" s="115">
        <v>30</v>
      </c>
      <c r="K22" s="116">
        <v>60</v>
      </c>
    </row>
    <row r="23" spans="1:11" ht="14.1" customHeight="1" x14ac:dyDescent="0.2">
      <c r="A23" s="306">
        <v>23</v>
      </c>
      <c r="B23" s="307" t="s">
        <v>240</v>
      </c>
      <c r="C23" s="308"/>
      <c r="D23" s="113">
        <v>0.50611556305356387</v>
      </c>
      <c r="E23" s="115">
        <v>24</v>
      </c>
      <c r="F23" s="114">
        <v>21</v>
      </c>
      <c r="G23" s="114">
        <v>24</v>
      </c>
      <c r="H23" s="114">
        <v>18</v>
      </c>
      <c r="I23" s="140">
        <v>107</v>
      </c>
      <c r="J23" s="115">
        <v>-83</v>
      </c>
      <c r="K23" s="116">
        <v>-77.570093457943926</v>
      </c>
    </row>
    <row r="24" spans="1:11" ht="14.1" customHeight="1" x14ac:dyDescent="0.2">
      <c r="A24" s="306">
        <v>24</v>
      </c>
      <c r="B24" s="307" t="s">
        <v>241</v>
      </c>
      <c r="C24" s="308"/>
      <c r="D24" s="113">
        <v>1.6026992830029523</v>
      </c>
      <c r="E24" s="115">
        <v>76</v>
      </c>
      <c r="F24" s="114">
        <v>39</v>
      </c>
      <c r="G24" s="114">
        <v>59</v>
      </c>
      <c r="H24" s="114">
        <v>43</v>
      </c>
      <c r="I24" s="140">
        <v>61</v>
      </c>
      <c r="J24" s="115">
        <v>15</v>
      </c>
      <c r="K24" s="116">
        <v>24.590163934426229</v>
      </c>
    </row>
    <row r="25" spans="1:11" ht="14.1" customHeight="1" x14ac:dyDescent="0.2">
      <c r="A25" s="306">
        <v>25</v>
      </c>
      <c r="B25" s="307" t="s">
        <v>242</v>
      </c>
      <c r="C25" s="308"/>
      <c r="D25" s="113">
        <v>4.2387178405735977</v>
      </c>
      <c r="E25" s="115">
        <v>201</v>
      </c>
      <c r="F25" s="114">
        <v>78</v>
      </c>
      <c r="G25" s="114">
        <v>107</v>
      </c>
      <c r="H25" s="114">
        <v>118</v>
      </c>
      <c r="I25" s="140">
        <v>162</v>
      </c>
      <c r="J25" s="115">
        <v>39</v>
      </c>
      <c r="K25" s="116">
        <v>24.074074074074073</v>
      </c>
    </row>
    <row r="26" spans="1:11" ht="14.1" customHeight="1" x14ac:dyDescent="0.2">
      <c r="A26" s="306">
        <v>26</v>
      </c>
      <c r="B26" s="307" t="s">
        <v>243</v>
      </c>
      <c r="C26" s="308"/>
      <c r="D26" s="113">
        <v>2.2775200337410375</v>
      </c>
      <c r="E26" s="115">
        <v>108</v>
      </c>
      <c r="F26" s="114">
        <v>33</v>
      </c>
      <c r="G26" s="114">
        <v>67</v>
      </c>
      <c r="H26" s="114">
        <v>69</v>
      </c>
      <c r="I26" s="140">
        <v>106</v>
      </c>
      <c r="J26" s="115">
        <v>2</v>
      </c>
      <c r="K26" s="116">
        <v>1.8867924528301887</v>
      </c>
    </row>
    <row r="27" spans="1:11" ht="14.1" customHeight="1" x14ac:dyDescent="0.2">
      <c r="A27" s="306">
        <v>27</v>
      </c>
      <c r="B27" s="307" t="s">
        <v>244</v>
      </c>
      <c r="C27" s="308"/>
      <c r="D27" s="113">
        <v>1.2020244622522143</v>
      </c>
      <c r="E27" s="115">
        <v>57</v>
      </c>
      <c r="F27" s="114">
        <v>52</v>
      </c>
      <c r="G27" s="114">
        <v>36</v>
      </c>
      <c r="H27" s="114">
        <v>45</v>
      </c>
      <c r="I27" s="140">
        <v>143</v>
      </c>
      <c r="J27" s="115">
        <v>-86</v>
      </c>
      <c r="K27" s="116">
        <v>-60.13986013986014</v>
      </c>
    </row>
    <row r="28" spans="1:11" ht="14.1" customHeight="1" x14ac:dyDescent="0.2">
      <c r="A28" s="306">
        <v>28</v>
      </c>
      <c r="B28" s="307" t="s">
        <v>245</v>
      </c>
      <c r="C28" s="308"/>
      <c r="D28" s="113">
        <v>0.29523407844791227</v>
      </c>
      <c r="E28" s="115">
        <v>14</v>
      </c>
      <c r="F28" s="114">
        <v>21</v>
      </c>
      <c r="G28" s="114">
        <v>28</v>
      </c>
      <c r="H28" s="114">
        <v>7</v>
      </c>
      <c r="I28" s="140">
        <v>8</v>
      </c>
      <c r="J28" s="115">
        <v>6</v>
      </c>
      <c r="K28" s="116">
        <v>75</v>
      </c>
    </row>
    <row r="29" spans="1:11" ht="14.1" customHeight="1" x14ac:dyDescent="0.2">
      <c r="A29" s="306">
        <v>29</v>
      </c>
      <c r="B29" s="307" t="s">
        <v>246</v>
      </c>
      <c r="C29" s="308"/>
      <c r="D29" s="113">
        <v>4.955714888232813</v>
      </c>
      <c r="E29" s="115">
        <v>235</v>
      </c>
      <c r="F29" s="114">
        <v>168</v>
      </c>
      <c r="G29" s="114">
        <v>197</v>
      </c>
      <c r="H29" s="114">
        <v>168</v>
      </c>
      <c r="I29" s="140">
        <v>261</v>
      </c>
      <c r="J29" s="115">
        <v>-26</v>
      </c>
      <c r="K29" s="116">
        <v>-9.9616858237547898</v>
      </c>
    </row>
    <row r="30" spans="1:11" ht="14.1" customHeight="1" x14ac:dyDescent="0.2">
      <c r="A30" s="306" t="s">
        <v>247</v>
      </c>
      <c r="B30" s="307" t="s">
        <v>248</v>
      </c>
      <c r="C30" s="308"/>
      <c r="D30" s="113" t="s">
        <v>513</v>
      </c>
      <c r="E30" s="115" t="s">
        <v>513</v>
      </c>
      <c r="F30" s="114" t="s">
        <v>513</v>
      </c>
      <c r="G30" s="114">
        <v>70</v>
      </c>
      <c r="H30" s="114">
        <v>71</v>
      </c>
      <c r="I30" s="140">
        <v>140</v>
      </c>
      <c r="J30" s="115" t="s">
        <v>513</v>
      </c>
      <c r="K30" s="116" t="s">
        <v>513</v>
      </c>
    </row>
    <row r="31" spans="1:11" ht="14.1" customHeight="1" x14ac:dyDescent="0.2">
      <c r="A31" s="306" t="s">
        <v>249</v>
      </c>
      <c r="B31" s="307" t="s">
        <v>250</v>
      </c>
      <c r="C31" s="308"/>
      <c r="D31" s="113">
        <v>2.4673133698861238</v>
      </c>
      <c r="E31" s="115">
        <v>117</v>
      </c>
      <c r="F31" s="114">
        <v>101</v>
      </c>
      <c r="G31" s="114">
        <v>127</v>
      </c>
      <c r="H31" s="114">
        <v>97</v>
      </c>
      <c r="I31" s="140">
        <v>121</v>
      </c>
      <c r="J31" s="115">
        <v>-4</v>
      </c>
      <c r="K31" s="116">
        <v>-3.3057851239669422</v>
      </c>
    </row>
    <row r="32" spans="1:11" ht="14.1" customHeight="1" x14ac:dyDescent="0.2">
      <c r="A32" s="306">
        <v>31</v>
      </c>
      <c r="B32" s="307" t="s">
        <v>251</v>
      </c>
      <c r="C32" s="308"/>
      <c r="D32" s="113">
        <v>0.29523407844791227</v>
      </c>
      <c r="E32" s="115">
        <v>14</v>
      </c>
      <c r="F32" s="114">
        <v>7</v>
      </c>
      <c r="G32" s="114" t="s">
        <v>513</v>
      </c>
      <c r="H32" s="114">
        <v>9</v>
      </c>
      <c r="I32" s="140">
        <v>11</v>
      </c>
      <c r="J32" s="115">
        <v>3</v>
      </c>
      <c r="K32" s="116">
        <v>27.272727272727273</v>
      </c>
    </row>
    <row r="33" spans="1:11" ht="14.1" customHeight="1" x14ac:dyDescent="0.2">
      <c r="A33" s="306">
        <v>32</v>
      </c>
      <c r="B33" s="307" t="s">
        <v>252</v>
      </c>
      <c r="C33" s="308"/>
      <c r="D33" s="113">
        <v>1.2652889076339098</v>
      </c>
      <c r="E33" s="115">
        <v>60</v>
      </c>
      <c r="F33" s="114">
        <v>103</v>
      </c>
      <c r="G33" s="114">
        <v>80</v>
      </c>
      <c r="H33" s="114">
        <v>68</v>
      </c>
      <c r="I33" s="140">
        <v>74</v>
      </c>
      <c r="J33" s="115">
        <v>-14</v>
      </c>
      <c r="K33" s="116">
        <v>-18.918918918918919</v>
      </c>
    </row>
    <row r="34" spans="1:11" ht="14.1" customHeight="1" x14ac:dyDescent="0.2">
      <c r="A34" s="306">
        <v>33</v>
      </c>
      <c r="B34" s="307" t="s">
        <v>253</v>
      </c>
      <c r="C34" s="308"/>
      <c r="D34" s="113">
        <v>1.4761703922395613</v>
      </c>
      <c r="E34" s="115">
        <v>70</v>
      </c>
      <c r="F34" s="114">
        <v>103</v>
      </c>
      <c r="G34" s="114">
        <v>58</v>
      </c>
      <c r="H34" s="114">
        <v>65</v>
      </c>
      <c r="I34" s="140">
        <v>72</v>
      </c>
      <c r="J34" s="115">
        <v>-2</v>
      </c>
      <c r="K34" s="116">
        <v>-2.7777777777777777</v>
      </c>
    </row>
    <row r="35" spans="1:11" ht="14.1" customHeight="1" x14ac:dyDescent="0.2">
      <c r="A35" s="306">
        <v>34</v>
      </c>
      <c r="B35" s="307" t="s">
        <v>254</v>
      </c>
      <c r="C35" s="308"/>
      <c r="D35" s="113">
        <v>1.6659637283846478</v>
      </c>
      <c r="E35" s="115">
        <v>79</v>
      </c>
      <c r="F35" s="114">
        <v>52</v>
      </c>
      <c r="G35" s="114">
        <v>57</v>
      </c>
      <c r="H35" s="114">
        <v>40</v>
      </c>
      <c r="I35" s="140">
        <v>82</v>
      </c>
      <c r="J35" s="115">
        <v>-3</v>
      </c>
      <c r="K35" s="116">
        <v>-3.6585365853658538</v>
      </c>
    </row>
    <row r="36" spans="1:11" ht="14.1" customHeight="1" x14ac:dyDescent="0.2">
      <c r="A36" s="306">
        <v>41</v>
      </c>
      <c r="B36" s="307" t="s">
        <v>255</v>
      </c>
      <c r="C36" s="308"/>
      <c r="D36" s="113">
        <v>1.5816111345423871</v>
      </c>
      <c r="E36" s="115">
        <v>75</v>
      </c>
      <c r="F36" s="114">
        <v>70</v>
      </c>
      <c r="G36" s="114">
        <v>86</v>
      </c>
      <c r="H36" s="114">
        <v>80</v>
      </c>
      <c r="I36" s="140">
        <v>86</v>
      </c>
      <c r="J36" s="115">
        <v>-11</v>
      </c>
      <c r="K36" s="116">
        <v>-12.790697674418604</v>
      </c>
    </row>
    <row r="37" spans="1:11" ht="14.1" customHeight="1" x14ac:dyDescent="0.2">
      <c r="A37" s="306">
        <v>42</v>
      </c>
      <c r="B37" s="307" t="s">
        <v>256</v>
      </c>
      <c r="C37" s="308"/>
      <c r="D37" s="113">
        <v>0.16870518768452131</v>
      </c>
      <c r="E37" s="115">
        <v>8</v>
      </c>
      <c r="F37" s="114" t="s">
        <v>513</v>
      </c>
      <c r="G37" s="114" t="s">
        <v>513</v>
      </c>
      <c r="H37" s="114" t="s">
        <v>513</v>
      </c>
      <c r="I37" s="140">
        <v>5</v>
      </c>
      <c r="J37" s="115">
        <v>3</v>
      </c>
      <c r="K37" s="116">
        <v>60</v>
      </c>
    </row>
    <row r="38" spans="1:11" ht="14.1" customHeight="1" x14ac:dyDescent="0.2">
      <c r="A38" s="306">
        <v>43</v>
      </c>
      <c r="B38" s="307" t="s">
        <v>257</v>
      </c>
      <c r="C38" s="308"/>
      <c r="D38" s="113">
        <v>0.88570223534373682</v>
      </c>
      <c r="E38" s="115">
        <v>42</v>
      </c>
      <c r="F38" s="114">
        <v>14</v>
      </c>
      <c r="G38" s="114">
        <v>16</v>
      </c>
      <c r="H38" s="114">
        <v>22</v>
      </c>
      <c r="I38" s="140">
        <v>51</v>
      </c>
      <c r="J38" s="115">
        <v>-9</v>
      </c>
      <c r="K38" s="116">
        <v>-17.647058823529413</v>
      </c>
    </row>
    <row r="39" spans="1:11" ht="14.1" customHeight="1" x14ac:dyDescent="0.2">
      <c r="A39" s="306">
        <v>51</v>
      </c>
      <c r="B39" s="307" t="s">
        <v>258</v>
      </c>
      <c r="C39" s="308"/>
      <c r="D39" s="113">
        <v>7.9924082665541967</v>
      </c>
      <c r="E39" s="115">
        <v>379</v>
      </c>
      <c r="F39" s="114">
        <v>325</v>
      </c>
      <c r="G39" s="114">
        <v>426</v>
      </c>
      <c r="H39" s="114">
        <v>364</v>
      </c>
      <c r="I39" s="140">
        <v>377</v>
      </c>
      <c r="J39" s="115">
        <v>2</v>
      </c>
      <c r="K39" s="116">
        <v>0.5305039787798409</v>
      </c>
    </row>
    <row r="40" spans="1:11" ht="14.1" customHeight="1" x14ac:dyDescent="0.2">
      <c r="A40" s="306" t="s">
        <v>259</v>
      </c>
      <c r="B40" s="307" t="s">
        <v>260</v>
      </c>
      <c r="C40" s="308"/>
      <c r="D40" s="113">
        <v>6.7692956558414172</v>
      </c>
      <c r="E40" s="115">
        <v>321</v>
      </c>
      <c r="F40" s="114">
        <v>301</v>
      </c>
      <c r="G40" s="114">
        <v>391</v>
      </c>
      <c r="H40" s="114">
        <v>323</v>
      </c>
      <c r="I40" s="140">
        <v>329</v>
      </c>
      <c r="J40" s="115">
        <v>-8</v>
      </c>
      <c r="K40" s="116">
        <v>-2.43161094224924</v>
      </c>
    </row>
    <row r="41" spans="1:11" ht="14.1" customHeight="1" x14ac:dyDescent="0.2">
      <c r="A41" s="306"/>
      <c r="B41" s="307" t="s">
        <v>261</v>
      </c>
      <c r="C41" s="308"/>
      <c r="D41" s="113">
        <v>5.2509489666807259</v>
      </c>
      <c r="E41" s="115">
        <v>249</v>
      </c>
      <c r="F41" s="114">
        <v>244</v>
      </c>
      <c r="G41" s="114">
        <v>306</v>
      </c>
      <c r="H41" s="114">
        <v>254</v>
      </c>
      <c r="I41" s="140">
        <v>229</v>
      </c>
      <c r="J41" s="115">
        <v>20</v>
      </c>
      <c r="K41" s="116">
        <v>8.7336244541484724</v>
      </c>
    </row>
    <row r="42" spans="1:11" ht="14.1" customHeight="1" x14ac:dyDescent="0.2">
      <c r="A42" s="306">
        <v>52</v>
      </c>
      <c r="B42" s="307" t="s">
        <v>262</v>
      </c>
      <c r="C42" s="308"/>
      <c r="D42" s="113">
        <v>5.8203289751159852</v>
      </c>
      <c r="E42" s="115">
        <v>276</v>
      </c>
      <c r="F42" s="114">
        <v>303</v>
      </c>
      <c r="G42" s="114">
        <v>278</v>
      </c>
      <c r="H42" s="114">
        <v>235</v>
      </c>
      <c r="I42" s="140">
        <v>282</v>
      </c>
      <c r="J42" s="115">
        <v>-6</v>
      </c>
      <c r="K42" s="116">
        <v>-2.1276595744680851</v>
      </c>
    </row>
    <row r="43" spans="1:11" ht="14.1" customHeight="1" x14ac:dyDescent="0.2">
      <c r="A43" s="306" t="s">
        <v>263</v>
      </c>
      <c r="B43" s="307" t="s">
        <v>264</v>
      </c>
      <c r="C43" s="308"/>
      <c r="D43" s="113">
        <v>5.3774778574441164</v>
      </c>
      <c r="E43" s="115">
        <v>255</v>
      </c>
      <c r="F43" s="114">
        <v>279</v>
      </c>
      <c r="G43" s="114">
        <v>257</v>
      </c>
      <c r="H43" s="114">
        <v>220</v>
      </c>
      <c r="I43" s="140">
        <v>260</v>
      </c>
      <c r="J43" s="115">
        <v>-5</v>
      </c>
      <c r="K43" s="116">
        <v>-1.9230769230769231</v>
      </c>
    </row>
    <row r="44" spans="1:11" ht="14.1" customHeight="1" x14ac:dyDescent="0.2">
      <c r="A44" s="306">
        <v>53</v>
      </c>
      <c r="B44" s="307" t="s">
        <v>265</v>
      </c>
      <c r="C44" s="308"/>
      <c r="D44" s="113">
        <v>1.2231126107127794</v>
      </c>
      <c r="E44" s="115">
        <v>58</v>
      </c>
      <c r="F44" s="114">
        <v>31</v>
      </c>
      <c r="G44" s="114">
        <v>53</v>
      </c>
      <c r="H44" s="114">
        <v>29</v>
      </c>
      <c r="I44" s="140">
        <v>26</v>
      </c>
      <c r="J44" s="115">
        <v>32</v>
      </c>
      <c r="K44" s="116">
        <v>123.07692307692308</v>
      </c>
    </row>
    <row r="45" spans="1:11" ht="14.1" customHeight="1" x14ac:dyDescent="0.2">
      <c r="A45" s="306" t="s">
        <v>266</v>
      </c>
      <c r="B45" s="307" t="s">
        <v>267</v>
      </c>
      <c r="C45" s="308"/>
      <c r="D45" s="113">
        <v>1.1387600168705188</v>
      </c>
      <c r="E45" s="115">
        <v>54</v>
      </c>
      <c r="F45" s="114">
        <v>28</v>
      </c>
      <c r="G45" s="114">
        <v>34</v>
      </c>
      <c r="H45" s="114">
        <v>24</v>
      </c>
      <c r="I45" s="140">
        <v>23</v>
      </c>
      <c r="J45" s="115">
        <v>31</v>
      </c>
      <c r="K45" s="116">
        <v>134.78260869565219</v>
      </c>
    </row>
    <row r="46" spans="1:11" ht="14.1" customHeight="1" x14ac:dyDescent="0.2">
      <c r="A46" s="306">
        <v>54</v>
      </c>
      <c r="B46" s="307" t="s">
        <v>268</v>
      </c>
      <c r="C46" s="308"/>
      <c r="D46" s="113">
        <v>4.5128637705609451</v>
      </c>
      <c r="E46" s="115">
        <v>214</v>
      </c>
      <c r="F46" s="114">
        <v>156</v>
      </c>
      <c r="G46" s="114">
        <v>144</v>
      </c>
      <c r="H46" s="114">
        <v>138</v>
      </c>
      <c r="I46" s="140">
        <v>156</v>
      </c>
      <c r="J46" s="115">
        <v>58</v>
      </c>
      <c r="K46" s="116">
        <v>37.179487179487182</v>
      </c>
    </row>
    <row r="47" spans="1:11" ht="14.1" customHeight="1" x14ac:dyDescent="0.2">
      <c r="A47" s="306">
        <v>61</v>
      </c>
      <c r="B47" s="307" t="s">
        <v>269</v>
      </c>
      <c r="C47" s="308"/>
      <c r="D47" s="113">
        <v>6.0312104597216365</v>
      </c>
      <c r="E47" s="115">
        <v>286</v>
      </c>
      <c r="F47" s="114">
        <v>45</v>
      </c>
      <c r="G47" s="114">
        <v>51</v>
      </c>
      <c r="H47" s="114">
        <v>68</v>
      </c>
      <c r="I47" s="140">
        <v>47</v>
      </c>
      <c r="J47" s="115">
        <v>239</v>
      </c>
      <c r="K47" s="116" t="s">
        <v>514</v>
      </c>
    </row>
    <row r="48" spans="1:11" ht="14.1" customHeight="1" x14ac:dyDescent="0.2">
      <c r="A48" s="306">
        <v>62</v>
      </c>
      <c r="B48" s="307" t="s">
        <v>270</v>
      </c>
      <c r="C48" s="308"/>
      <c r="D48" s="113">
        <v>7.6971741881062838</v>
      </c>
      <c r="E48" s="115">
        <v>365</v>
      </c>
      <c r="F48" s="114">
        <v>324</v>
      </c>
      <c r="G48" s="114">
        <v>366</v>
      </c>
      <c r="H48" s="114">
        <v>320</v>
      </c>
      <c r="I48" s="140">
        <v>346</v>
      </c>
      <c r="J48" s="115">
        <v>19</v>
      </c>
      <c r="K48" s="116">
        <v>5.4913294797687859</v>
      </c>
    </row>
    <row r="49" spans="1:11" ht="14.1" customHeight="1" x14ac:dyDescent="0.2">
      <c r="A49" s="306">
        <v>63</v>
      </c>
      <c r="B49" s="307" t="s">
        <v>271</v>
      </c>
      <c r="C49" s="308"/>
      <c r="D49" s="113">
        <v>2.8047237452551665</v>
      </c>
      <c r="E49" s="115">
        <v>133</v>
      </c>
      <c r="F49" s="114">
        <v>116</v>
      </c>
      <c r="G49" s="114">
        <v>121</v>
      </c>
      <c r="H49" s="114">
        <v>82</v>
      </c>
      <c r="I49" s="140">
        <v>156</v>
      </c>
      <c r="J49" s="115">
        <v>-23</v>
      </c>
      <c r="K49" s="116">
        <v>-14.743589743589743</v>
      </c>
    </row>
    <row r="50" spans="1:11" ht="14.1" customHeight="1" x14ac:dyDescent="0.2">
      <c r="A50" s="306" t="s">
        <v>272</v>
      </c>
      <c r="B50" s="307" t="s">
        <v>273</v>
      </c>
      <c r="C50" s="308"/>
      <c r="D50" s="113">
        <v>0.56938000843525938</v>
      </c>
      <c r="E50" s="115">
        <v>27</v>
      </c>
      <c r="F50" s="114">
        <v>23</v>
      </c>
      <c r="G50" s="114">
        <v>34</v>
      </c>
      <c r="H50" s="114">
        <v>12</v>
      </c>
      <c r="I50" s="140">
        <v>54</v>
      </c>
      <c r="J50" s="115">
        <v>-27</v>
      </c>
      <c r="K50" s="116">
        <v>-50</v>
      </c>
    </row>
    <row r="51" spans="1:11" ht="14.1" customHeight="1" x14ac:dyDescent="0.2">
      <c r="A51" s="306" t="s">
        <v>274</v>
      </c>
      <c r="B51" s="307" t="s">
        <v>275</v>
      </c>
      <c r="C51" s="308"/>
      <c r="D51" s="113">
        <v>2.0033741037536905</v>
      </c>
      <c r="E51" s="115">
        <v>95</v>
      </c>
      <c r="F51" s="114">
        <v>88</v>
      </c>
      <c r="G51" s="114">
        <v>77</v>
      </c>
      <c r="H51" s="114">
        <v>61</v>
      </c>
      <c r="I51" s="140">
        <v>98</v>
      </c>
      <c r="J51" s="115">
        <v>-3</v>
      </c>
      <c r="K51" s="116">
        <v>-3.0612244897959182</v>
      </c>
    </row>
    <row r="52" spans="1:11" ht="14.1" customHeight="1" x14ac:dyDescent="0.2">
      <c r="A52" s="306">
        <v>71</v>
      </c>
      <c r="B52" s="307" t="s">
        <v>276</v>
      </c>
      <c r="C52" s="308"/>
      <c r="D52" s="113">
        <v>11.556305356389709</v>
      </c>
      <c r="E52" s="115">
        <v>548</v>
      </c>
      <c r="F52" s="114">
        <v>211</v>
      </c>
      <c r="G52" s="114">
        <v>246</v>
      </c>
      <c r="H52" s="114">
        <v>270</v>
      </c>
      <c r="I52" s="140">
        <v>325</v>
      </c>
      <c r="J52" s="115">
        <v>223</v>
      </c>
      <c r="K52" s="116">
        <v>68.615384615384613</v>
      </c>
    </row>
    <row r="53" spans="1:11" ht="14.1" customHeight="1" x14ac:dyDescent="0.2">
      <c r="A53" s="306" t="s">
        <v>277</v>
      </c>
      <c r="B53" s="307" t="s">
        <v>278</v>
      </c>
      <c r="C53" s="308"/>
      <c r="D53" s="113">
        <v>6.0101223112610711</v>
      </c>
      <c r="E53" s="115">
        <v>285</v>
      </c>
      <c r="F53" s="114">
        <v>85</v>
      </c>
      <c r="G53" s="114">
        <v>94</v>
      </c>
      <c r="H53" s="114">
        <v>113</v>
      </c>
      <c r="I53" s="140">
        <v>99</v>
      </c>
      <c r="J53" s="115">
        <v>186</v>
      </c>
      <c r="K53" s="116">
        <v>187.87878787878788</v>
      </c>
    </row>
    <row r="54" spans="1:11" ht="14.1" customHeight="1" x14ac:dyDescent="0.2">
      <c r="A54" s="306" t="s">
        <v>279</v>
      </c>
      <c r="B54" s="307" t="s">
        <v>280</v>
      </c>
      <c r="C54" s="308"/>
      <c r="D54" s="113">
        <v>4.8291859974694225</v>
      </c>
      <c r="E54" s="115">
        <v>229</v>
      </c>
      <c r="F54" s="114">
        <v>113</v>
      </c>
      <c r="G54" s="114">
        <v>133</v>
      </c>
      <c r="H54" s="114">
        <v>139</v>
      </c>
      <c r="I54" s="140">
        <v>202</v>
      </c>
      <c r="J54" s="115">
        <v>27</v>
      </c>
      <c r="K54" s="116">
        <v>13.366336633663366</v>
      </c>
    </row>
    <row r="55" spans="1:11" ht="14.1" customHeight="1" x14ac:dyDescent="0.2">
      <c r="A55" s="306">
        <v>72</v>
      </c>
      <c r="B55" s="307" t="s">
        <v>281</v>
      </c>
      <c r="C55" s="308"/>
      <c r="D55" s="113">
        <v>1.8557570645297343</v>
      </c>
      <c r="E55" s="115">
        <v>88</v>
      </c>
      <c r="F55" s="114">
        <v>50</v>
      </c>
      <c r="G55" s="114">
        <v>69</v>
      </c>
      <c r="H55" s="114">
        <v>70</v>
      </c>
      <c r="I55" s="140">
        <v>79</v>
      </c>
      <c r="J55" s="115">
        <v>9</v>
      </c>
      <c r="K55" s="116">
        <v>11.39240506329114</v>
      </c>
    </row>
    <row r="56" spans="1:11" ht="14.1" customHeight="1" x14ac:dyDescent="0.2">
      <c r="A56" s="306" t="s">
        <v>282</v>
      </c>
      <c r="B56" s="307" t="s">
        <v>283</v>
      </c>
      <c r="C56" s="308"/>
      <c r="D56" s="113">
        <v>0.99114297764656267</v>
      </c>
      <c r="E56" s="115">
        <v>47</v>
      </c>
      <c r="F56" s="114">
        <v>25</v>
      </c>
      <c r="G56" s="114">
        <v>43</v>
      </c>
      <c r="H56" s="114">
        <v>33</v>
      </c>
      <c r="I56" s="140">
        <v>52</v>
      </c>
      <c r="J56" s="115">
        <v>-5</v>
      </c>
      <c r="K56" s="116">
        <v>-9.615384615384615</v>
      </c>
    </row>
    <row r="57" spans="1:11" ht="14.1" customHeight="1" x14ac:dyDescent="0.2">
      <c r="A57" s="306" t="s">
        <v>284</v>
      </c>
      <c r="B57" s="307" t="s">
        <v>285</v>
      </c>
      <c r="C57" s="308"/>
      <c r="D57" s="113">
        <v>0.61155630535638972</v>
      </c>
      <c r="E57" s="115">
        <v>29</v>
      </c>
      <c r="F57" s="114">
        <v>14</v>
      </c>
      <c r="G57" s="114">
        <v>9</v>
      </c>
      <c r="H57" s="114">
        <v>19</v>
      </c>
      <c r="I57" s="140">
        <v>14</v>
      </c>
      <c r="J57" s="115">
        <v>15</v>
      </c>
      <c r="K57" s="116">
        <v>107.14285714285714</v>
      </c>
    </row>
    <row r="58" spans="1:11" ht="14.1" customHeight="1" x14ac:dyDescent="0.2">
      <c r="A58" s="306">
        <v>73</v>
      </c>
      <c r="B58" s="307" t="s">
        <v>286</v>
      </c>
      <c r="C58" s="308"/>
      <c r="D58" s="113">
        <v>2.3407844791227332</v>
      </c>
      <c r="E58" s="115">
        <v>111</v>
      </c>
      <c r="F58" s="114">
        <v>44</v>
      </c>
      <c r="G58" s="114">
        <v>70</v>
      </c>
      <c r="H58" s="114">
        <v>76</v>
      </c>
      <c r="I58" s="140">
        <v>48</v>
      </c>
      <c r="J58" s="115">
        <v>63</v>
      </c>
      <c r="K58" s="116">
        <v>131.25</v>
      </c>
    </row>
    <row r="59" spans="1:11" ht="14.1" customHeight="1" x14ac:dyDescent="0.2">
      <c r="A59" s="306" t="s">
        <v>287</v>
      </c>
      <c r="B59" s="307" t="s">
        <v>288</v>
      </c>
      <c r="C59" s="308"/>
      <c r="D59" s="113">
        <v>1.9611978068325602</v>
      </c>
      <c r="E59" s="115">
        <v>93</v>
      </c>
      <c r="F59" s="114">
        <v>34</v>
      </c>
      <c r="G59" s="114">
        <v>57</v>
      </c>
      <c r="H59" s="114">
        <v>64</v>
      </c>
      <c r="I59" s="140">
        <v>41</v>
      </c>
      <c r="J59" s="115">
        <v>52</v>
      </c>
      <c r="K59" s="116">
        <v>126.82926829268293</v>
      </c>
    </row>
    <row r="60" spans="1:11" ht="14.1" customHeight="1" x14ac:dyDescent="0.2">
      <c r="A60" s="306">
        <v>81</v>
      </c>
      <c r="B60" s="307" t="s">
        <v>289</v>
      </c>
      <c r="C60" s="308"/>
      <c r="D60" s="113">
        <v>8.0978490088570219</v>
      </c>
      <c r="E60" s="115">
        <v>384</v>
      </c>
      <c r="F60" s="114">
        <v>295</v>
      </c>
      <c r="G60" s="114">
        <v>307</v>
      </c>
      <c r="H60" s="114">
        <v>251</v>
      </c>
      <c r="I60" s="140">
        <v>339</v>
      </c>
      <c r="J60" s="115">
        <v>45</v>
      </c>
      <c r="K60" s="116">
        <v>13.274336283185841</v>
      </c>
    </row>
    <row r="61" spans="1:11" ht="14.1" customHeight="1" x14ac:dyDescent="0.2">
      <c r="A61" s="306" t="s">
        <v>290</v>
      </c>
      <c r="B61" s="307" t="s">
        <v>291</v>
      </c>
      <c r="C61" s="308"/>
      <c r="D61" s="113">
        <v>2.4040489245044285</v>
      </c>
      <c r="E61" s="115">
        <v>114</v>
      </c>
      <c r="F61" s="114">
        <v>64</v>
      </c>
      <c r="G61" s="114">
        <v>89</v>
      </c>
      <c r="H61" s="114">
        <v>83</v>
      </c>
      <c r="I61" s="140">
        <v>121</v>
      </c>
      <c r="J61" s="115">
        <v>-7</v>
      </c>
      <c r="K61" s="116">
        <v>-5.785123966942149</v>
      </c>
    </row>
    <row r="62" spans="1:11" ht="14.1" customHeight="1" x14ac:dyDescent="0.2">
      <c r="A62" s="306" t="s">
        <v>292</v>
      </c>
      <c r="B62" s="307" t="s">
        <v>293</v>
      </c>
      <c r="C62" s="308"/>
      <c r="D62" s="113">
        <v>2.9945170814002529</v>
      </c>
      <c r="E62" s="115">
        <v>142</v>
      </c>
      <c r="F62" s="114">
        <v>149</v>
      </c>
      <c r="G62" s="114">
        <v>126</v>
      </c>
      <c r="H62" s="114">
        <v>92</v>
      </c>
      <c r="I62" s="140">
        <v>121</v>
      </c>
      <c r="J62" s="115">
        <v>21</v>
      </c>
      <c r="K62" s="116">
        <v>17.355371900826448</v>
      </c>
    </row>
    <row r="63" spans="1:11" ht="14.1" customHeight="1" x14ac:dyDescent="0.2">
      <c r="A63" s="306"/>
      <c r="B63" s="307" t="s">
        <v>294</v>
      </c>
      <c r="C63" s="308"/>
      <c r="D63" s="113">
        <v>2.3618726275832982</v>
      </c>
      <c r="E63" s="115">
        <v>112</v>
      </c>
      <c r="F63" s="114">
        <v>112</v>
      </c>
      <c r="G63" s="114">
        <v>88</v>
      </c>
      <c r="H63" s="114">
        <v>64</v>
      </c>
      <c r="I63" s="140">
        <v>91</v>
      </c>
      <c r="J63" s="115">
        <v>21</v>
      </c>
      <c r="K63" s="116">
        <v>23.076923076923077</v>
      </c>
    </row>
    <row r="64" spans="1:11" ht="14.1" customHeight="1" x14ac:dyDescent="0.2">
      <c r="A64" s="306" t="s">
        <v>295</v>
      </c>
      <c r="B64" s="307" t="s">
        <v>296</v>
      </c>
      <c r="C64" s="308"/>
      <c r="D64" s="113">
        <v>1.0544074230282581</v>
      </c>
      <c r="E64" s="115">
        <v>50</v>
      </c>
      <c r="F64" s="114">
        <v>27</v>
      </c>
      <c r="G64" s="114">
        <v>29</v>
      </c>
      <c r="H64" s="114">
        <v>21</v>
      </c>
      <c r="I64" s="140">
        <v>40</v>
      </c>
      <c r="J64" s="115">
        <v>10</v>
      </c>
      <c r="K64" s="116">
        <v>25</v>
      </c>
    </row>
    <row r="65" spans="1:11" ht="14.1" customHeight="1" x14ac:dyDescent="0.2">
      <c r="A65" s="306" t="s">
        <v>297</v>
      </c>
      <c r="B65" s="307" t="s">
        <v>298</v>
      </c>
      <c r="C65" s="308"/>
      <c r="D65" s="113">
        <v>0.7591733445803458</v>
      </c>
      <c r="E65" s="115">
        <v>36</v>
      </c>
      <c r="F65" s="114">
        <v>31</v>
      </c>
      <c r="G65" s="114">
        <v>28</v>
      </c>
      <c r="H65" s="114">
        <v>31</v>
      </c>
      <c r="I65" s="140">
        <v>25</v>
      </c>
      <c r="J65" s="115">
        <v>11</v>
      </c>
      <c r="K65" s="116">
        <v>44</v>
      </c>
    </row>
    <row r="66" spans="1:11" ht="14.1" customHeight="1" x14ac:dyDescent="0.2">
      <c r="A66" s="306">
        <v>82</v>
      </c>
      <c r="B66" s="307" t="s">
        <v>299</v>
      </c>
      <c r="C66" s="308"/>
      <c r="D66" s="113">
        <v>5.2087726697595951</v>
      </c>
      <c r="E66" s="115">
        <v>247</v>
      </c>
      <c r="F66" s="114">
        <v>245</v>
      </c>
      <c r="G66" s="114">
        <v>263</v>
      </c>
      <c r="H66" s="114">
        <v>192</v>
      </c>
      <c r="I66" s="140">
        <v>206</v>
      </c>
      <c r="J66" s="115">
        <v>41</v>
      </c>
      <c r="K66" s="116">
        <v>19.902912621359224</v>
      </c>
    </row>
    <row r="67" spans="1:11" ht="14.1" customHeight="1" x14ac:dyDescent="0.2">
      <c r="A67" s="306" t="s">
        <v>300</v>
      </c>
      <c r="B67" s="307" t="s">
        <v>301</v>
      </c>
      <c r="C67" s="308"/>
      <c r="D67" s="113">
        <v>3.7115141290594686</v>
      </c>
      <c r="E67" s="115">
        <v>176</v>
      </c>
      <c r="F67" s="114">
        <v>211</v>
      </c>
      <c r="G67" s="114">
        <v>213</v>
      </c>
      <c r="H67" s="114">
        <v>151</v>
      </c>
      <c r="I67" s="140">
        <v>158</v>
      </c>
      <c r="J67" s="115">
        <v>18</v>
      </c>
      <c r="K67" s="116">
        <v>11.39240506329114</v>
      </c>
    </row>
    <row r="68" spans="1:11" ht="14.1" customHeight="1" x14ac:dyDescent="0.2">
      <c r="A68" s="306" t="s">
        <v>302</v>
      </c>
      <c r="B68" s="307" t="s">
        <v>303</v>
      </c>
      <c r="C68" s="308"/>
      <c r="D68" s="113">
        <v>0.78026149304091097</v>
      </c>
      <c r="E68" s="115">
        <v>37</v>
      </c>
      <c r="F68" s="114">
        <v>22</v>
      </c>
      <c r="G68" s="114">
        <v>35</v>
      </c>
      <c r="H68" s="114">
        <v>26</v>
      </c>
      <c r="I68" s="140">
        <v>38</v>
      </c>
      <c r="J68" s="115">
        <v>-1</v>
      </c>
      <c r="K68" s="116">
        <v>-2.6315789473684212</v>
      </c>
    </row>
    <row r="69" spans="1:11" ht="14.1" customHeight="1" x14ac:dyDescent="0.2">
      <c r="A69" s="306">
        <v>83</v>
      </c>
      <c r="B69" s="307" t="s">
        <v>304</v>
      </c>
      <c r="C69" s="308"/>
      <c r="D69" s="113">
        <v>5.1876845212990297</v>
      </c>
      <c r="E69" s="115">
        <v>246</v>
      </c>
      <c r="F69" s="114">
        <v>182</v>
      </c>
      <c r="G69" s="114">
        <v>355</v>
      </c>
      <c r="H69" s="114">
        <v>183</v>
      </c>
      <c r="I69" s="140">
        <v>238</v>
      </c>
      <c r="J69" s="115">
        <v>8</v>
      </c>
      <c r="K69" s="116">
        <v>3.3613445378151261</v>
      </c>
    </row>
    <row r="70" spans="1:11" ht="14.1" customHeight="1" x14ac:dyDescent="0.2">
      <c r="A70" s="306" t="s">
        <v>305</v>
      </c>
      <c r="B70" s="307" t="s">
        <v>306</v>
      </c>
      <c r="C70" s="308"/>
      <c r="D70" s="113">
        <v>4.0278363559679464</v>
      </c>
      <c r="E70" s="115">
        <v>191</v>
      </c>
      <c r="F70" s="114">
        <v>133</v>
      </c>
      <c r="G70" s="114">
        <v>308</v>
      </c>
      <c r="H70" s="114">
        <v>143</v>
      </c>
      <c r="I70" s="140">
        <v>204</v>
      </c>
      <c r="J70" s="115">
        <v>-13</v>
      </c>
      <c r="K70" s="116">
        <v>-6.3725490196078427</v>
      </c>
    </row>
    <row r="71" spans="1:11" ht="14.1" customHeight="1" x14ac:dyDescent="0.2">
      <c r="A71" s="306"/>
      <c r="B71" s="307" t="s">
        <v>307</v>
      </c>
      <c r="C71" s="308"/>
      <c r="D71" s="113">
        <v>2.0033741037536905</v>
      </c>
      <c r="E71" s="115">
        <v>95</v>
      </c>
      <c r="F71" s="114">
        <v>69</v>
      </c>
      <c r="G71" s="114">
        <v>168</v>
      </c>
      <c r="H71" s="114">
        <v>70</v>
      </c>
      <c r="I71" s="140">
        <v>116</v>
      </c>
      <c r="J71" s="115">
        <v>-21</v>
      </c>
      <c r="K71" s="116">
        <v>-18.103448275862068</v>
      </c>
    </row>
    <row r="72" spans="1:11" ht="14.1" customHeight="1" x14ac:dyDescent="0.2">
      <c r="A72" s="306">
        <v>84</v>
      </c>
      <c r="B72" s="307" t="s">
        <v>308</v>
      </c>
      <c r="C72" s="308"/>
      <c r="D72" s="113">
        <v>1.3496415014761705</v>
      </c>
      <c r="E72" s="115">
        <v>64</v>
      </c>
      <c r="F72" s="114">
        <v>37</v>
      </c>
      <c r="G72" s="114">
        <v>60</v>
      </c>
      <c r="H72" s="114">
        <v>98</v>
      </c>
      <c r="I72" s="140">
        <v>81</v>
      </c>
      <c r="J72" s="115">
        <v>-17</v>
      </c>
      <c r="K72" s="116">
        <v>-20.987654320987655</v>
      </c>
    </row>
    <row r="73" spans="1:11" ht="14.1" customHeight="1" x14ac:dyDescent="0.2">
      <c r="A73" s="306" t="s">
        <v>309</v>
      </c>
      <c r="B73" s="307" t="s">
        <v>310</v>
      </c>
      <c r="C73" s="308"/>
      <c r="D73" s="113">
        <v>0.78026149304091097</v>
      </c>
      <c r="E73" s="115">
        <v>37</v>
      </c>
      <c r="F73" s="114">
        <v>21</v>
      </c>
      <c r="G73" s="114">
        <v>29</v>
      </c>
      <c r="H73" s="114">
        <v>64</v>
      </c>
      <c r="I73" s="140">
        <v>61</v>
      </c>
      <c r="J73" s="115">
        <v>-24</v>
      </c>
      <c r="K73" s="116">
        <v>-39.344262295081968</v>
      </c>
    </row>
    <row r="74" spans="1:11" ht="14.1" customHeight="1" x14ac:dyDescent="0.2">
      <c r="A74" s="306" t="s">
        <v>311</v>
      </c>
      <c r="B74" s="307" t="s">
        <v>312</v>
      </c>
      <c r="C74" s="308"/>
      <c r="D74" s="113">
        <v>0.23196963306621679</v>
      </c>
      <c r="E74" s="115">
        <v>11</v>
      </c>
      <c r="F74" s="114">
        <v>5</v>
      </c>
      <c r="G74" s="114">
        <v>4</v>
      </c>
      <c r="H74" s="114">
        <v>17</v>
      </c>
      <c r="I74" s="140">
        <v>8</v>
      </c>
      <c r="J74" s="115">
        <v>3</v>
      </c>
      <c r="K74" s="116">
        <v>37.5</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0.18979333614508645</v>
      </c>
      <c r="E76" s="115">
        <v>9</v>
      </c>
      <c r="F76" s="114" t="s">
        <v>513</v>
      </c>
      <c r="G76" s="114">
        <v>9</v>
      </c>
      <c r="H76" s="114" t="s">
        <v>513</v>
      </c>
      <c r="I76" s="140">
        <v>6</v>
      </c>
      <c r="J76" s="115">
        <v>3</v>
      </c>
      <c r="K76" s="116">
        <v>50</v>
      </c>
    </row>
    <row r="77" spans="1:11" ht="14.1" customHeight="1" x14ac:dyDescent="0.2">
      <c r="A77" s="306">
        <v>92</v>
      </c>
      <c r="B77" s="307" t="s">
        <v>316</v>
      </c>
      <c r="C77" s="308"/>
      <c r="D77" s="113">
        <v>1.6448755799240826</v>
      </c>
      <c r="E77" s="115">
        <v>78</v>
      </c>
      <c r="F77" s="114">
        <v>6</v>
      </c>
      <c r="G77" s="114">
        <v>14</v>
      </c>
      <c r="H77" s="114">
        <v>11</v>
      </c>
      <c r="I77" s="140">
        <v>22</v>
      </c>
      <c r="J77" s="115">
        <v>56</v>
      </c>
      <c r="K77" s="116" t="s">
        <v>514</v>
      </c>
    </row>
    <row r="78" spans="1:11" ht="14.1" customHeight="1" x14ac:dyDescent="0.2">
      <c r="A78" s="306">
        <v>93</v>
      </c>
      <c r="B78" s="307" t="s">
        <v>317</v>
      </c>
      <c r="C78" s="308"/>
      <c r="D78" s="113" t="s">
        <v>513</v>
      </c>
      <c r="E78" s="115" t="s">
        <v>513</v>
      </c>
      <c r="F78" s="114">
        <v>0</v>
      </c>
      <c r="G78" s="114">
        <v>0</v>
      </c>
      <c r="H78" s="114" t="s">
        <v>513</v>
      </c>
      <c r="I78" s="140">
        <v>0</v>
      </c>
      <c r="J78" s="115" t="s">
        <v>513</v>
      </c>
      <c r="K78" s="116" t="s">
        <v>513</v>
      </c>
    </row>
    <row r="79" spans="1:11" ht="14.1" customHeight="1" x14ac:dyDescent="0.2">
      <c r="A79" s="306">
        <v>94</v>
      </c>
      <c r="B79" s="307" t="s">
        <v>318</v>
      </c>
      <c r="C79" s="308"/>
      <c r="D79" s="113" t="s">
        <v>513</v>
      </c>
      <c r="E79" s="115" t="s">
        <v>513</v>
      </c>
      <c r="F79" s="114">
        <v>12</v>
      </c>
      <c r="G79" s="114">
        <v>13</v>
      </c>
      <c r="H79" s="114">
        <v>7</v>
      </c>
      <c r="I79" s="140">
        <v>3</v>
      </c>
      <c r="J79" s="115" t="s">
        <v>513</v>
      </c>
      <c r="K79" s="116" t="s">
        <v>513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0.18979333614508645</v>
      </c>
      <c r="E81" s="143">
        <v>9</v>
      </c>
      <c r="F81" s="144">
        <v>5</v>
      </c>
      <c r="G81" s="144">
        <v>42</v>
      </c>
      <c r="H81" s="144">
        <v>8</v>
      </c>
      <c r="I81" s="145">
        <v>8</v>
      </c>
      <c r="J81" s="143">
        <v>1</v>
      </c>
      <c r="K81" s="146">
        <v>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46387</v>
      </c>
      <c r="C10" s="114">
        <v>23818</v>
      </c>
      <c r="D10" s="114">
        <v>22569</v>
      </c>
      <c r="E10" s="114">
        <v>32768</v>
      </c>
      <c r="F10" s="114">
        <v>12438</v>
      </c>
      <c r="G10" s="114">
        <v>5698</v>
      </c>
      <c r="H10" s="114">
        <v>12691</v>
      </c>
      <c r="I10" s="115">
        <v>13586</v>
      </c>
      <c r="J10" s="114">
        <v>10469</v>
      </c>
      <c r="K10" s="114">
        <v>3117</v>
      </c>
      <c r="L10" s="423">
        <v>3149</v>
      </c>
      <c r="M10" s="424">
        <v>3350</v>
      </c>
    </row>
    <row r="11" spans="1:13" ht="11.1" customHeight="1" x14ac:dyDescent="0.2">
      <c r="A11" s="422" t="s">
        <v>387</v>
      </c>
      <c r="B11" s="115">
        <v>46939</v>
      </c>
      <c r="C11" s="114">
        <v>24332</v>
      </c>
      <c r="D11" s="114">
        <v>22607</v>
      </c>
      <c r="E11" s="114">
        <v>33173</v>
      </c>
      <c r="F11" s="114">
        <v>12621</v>
      </c>
      <c r="G11" s="114">
        <v>5498</v>
      </c>
      <c r="H11" s="114">
        <v>13051</v>
      </c>
      <c r="I11" s="115">
        <v>13831</v>
      </c>
      <c r="J11" s="114">
        <v>10568</v>
      </c>
      <c r="K11" s="114">
        <v>3263</v>
      </c>
      <c r="L11" s="423">
        <v>3163</v>
      </c>
      <c r="M11" s="424">
        <v>2676</v>
      </c>
    </row>
    <row r="12" spans="1:13" ht="11.1" customHeight="1" x14ac:dyDescent="0.2">
      <c r="A12" s="422" t="s">
        <v>388</v>
      </c>
      <c r="B12" s="115">
        <v>48067</v>
      </c>
      <c r="C12" s="114">
        <v>24957</v>
      </c>
      <c r="D12" s="114">
        <v>23110</v>
      </c>
      <c r="E12" s="114">
        <v>34099</v>
      </c>
      <c r="F12" s="114">
        <v>12763</v>
      </c>
      <c r="G12" s="114">
        <v>6197</v>
      </c>
      <c r="H12" s="114">
        <v>13288</v>
      </c>
      <c r="I12" s="115">
        <v>13954</v>
      </c>
      <c r="J12" s="114">
        <v>10504</v>
      </c>
      <c r="K12" s="114">
        <v>3450</v>
      </c>
      <c r="L12" s="423">
        <v>4573</v>
      </c>
      <c r="M12" s="424">
        <v>3634</v>
      </c>
    </row>
    <row r="13" spans="1:13" s="110" customFormat="1" ht="11.1" customHeight="1" x14ac:dyDescent="0.2">
      <c r="A13" s="422" t="s">
        <v>389</v>
      </c>
      <c r="B13" s="115">
        <v>47685</v>
      </c>
      <c r="C13" s="114">
        <v>24448</v>
      </c>
      <c r="D13" s="114">
        <v>23237</v>
      </c>
      <c r="E13" s="114">
        <v>33572</v>
      </c>
      <c r="F13" s="114">
        <v>12919</v>
      </c>
      <c r="G13" s="114">
        <v>5971</v>
      </c>
      <c r="H13" s="114">
        <v>13354</v>
      </c>
      <c r="I13" s="115">
        <v>13916</v>
      </c>
      <c r="J13" s="114">
        <v>10521</v>
      </c>
      <c r="K13" s="114">
        <v>3395</v>
      </c>
      <c r="L13" s="423">
        <v>2448</v>
      </c>
      <c r="M13" s="424">
        <v>2930</v>
      </c>
    </row>
    <row r="14" spans="1:13" ht="15" customHeight="1" x14ac:dyDescent="0.2">
      <c r="A14" s="422" t="s">
        <v>390</v>
      </c>
      <c r="B14" s="115">
        <v>47911</v>
      </c>
      <c r="C14" s="114">
        <v>24571</v>
      </c>
      <c r="D14" s="114">
        <v>23340</v>
      </c>
      <c r="E14" s="114">
        <v>32737</v>
      </c>
      <c r="F14" s="114">
        <v>14114</v>
      </c>
      <c r="G14" s="114">
        <v>5808</v>
      </c>
      <c r="H14" s="114">
        <v>13613</v>
      </c>
      <c r="I14" s="115">
        <v>13807</v>
      </c>
      <c r="J14" s="114">
        <v>10411</v>
      </c>
      <c r="K14" s="114">
        <v>3396</v>
      </c>
      <c r="L14" s="423">
        <v>3778</v>
      </c>
      <c r="M14" s="424">
        <v>3555</v>
      </c>
    </row>
    <row r="15" spans="1:13" ht="11.1" customHeight="1" x14ac:dyDescent="0.2">
      <c r="A15" s="422" t="s">
        <v>387</v>
      </c>
      <c r="B15" s="115">
        <v>48263</v>
      </c>
      <c r="C15" s="114">
        <v>24889</v>
      </c>
      <c r="D15" s="114">
        <v>23374</v>
      </c>
      <c r="E15" s="114">
        <v>32860</v>
      </c>
      <c r="F15" s="114">
        <v>14388</v>
      </c>
      <c r="G15" s="114">
        <v>5587</v>
      </c>
      <c r="H15" s="114">
        <v>13986</v>
      </c>
      <c r="I15" s="115">
        <v>14024</v>
      </c>
      <c r="J15" s="114">
        <v>10572</v>
      </c>
      <c r="K15" s="114">
        <v>3452</v>
      </c>
      <c r="L15" s="423">
        <v>3353</v>
      </c>
      <c r="M15" s="424">
        <v>3076</v>
      </c>
    </row>
    <row r="16" spans="1:13" ht="11.1" customHeight="1" x14ac:dyDescent="0.2">
      <c r="A16" s="422" t="s">
        <v>388</v>
      </c>
      <c r="B16" s="115">
        <v>49337</v>
      </c>
      <c r="C16" s="114">
        <v>25394</v>
      </c>
      <c r="D16" s="114">
        <v>23943</v>
      </c>
      <c r="E16" s="114">
        <v>33673</v>
      </c>
      <c r="F16" s="114">
        <v>14643</v>
      </c>
      <c r="G16" s="114">
        <v>6317</v>
      </c>
      <c r="H16" s="114">
        <v>14170</v>
      </c>
      <c r="I16" s="115">
        <v>13931</v>
      </c>
      <c r="J16" s="114">
        <v>10309</v>
      </c>
      <c r="K16" s="114">
        <v>3622</v>
      </c>
      <c r="L16" s="423">
        <v>4645</v>
      </c>
      <c r="M16" s="424">
        <v>3620</v>
      </c>
    </row>
    <row r="17" spans="1:13" s="110" customFormat="1" ht="11.1" customHeight="1" x14ac:dyDescent="0.2">
      <c r="A17" s="422" t="s">
        <v>389</v>
      </c>
      <c r="B17" s="115">
        <v>48863</v>
      </c>
      <c r="C17" s="114">
        <v>24921</v>
      </c>
      <c r="D17" s="114">
        <v>23942</v>
      </c>
      <c r="E17" s="114">
        <v>34100</v>
      </c>
      <c r="F17" s="114">
        <v>14642</v>
      </c>
      <c r="G17" s="114">
        <v>6082</v>
      </c>
      <c r="H17" s="114">
        <v>14240</v>
      </c>
      <c r="I17" s="115">
        <v>13796</v>
      </c>
      <c r="J17" s="114">
        <v>10219</v>
      </c>
      <c r="K17" s="114">
        <v>3577</v>
      </c>
      <c r="L17" s="423">
        <v>2770</v>
      </c>
      <c r="M17" s="424">
        <v>3124</v>
      </c>
    </row>
    <row r="18" spans="1:13" ht="15" customHeight="1" x14ac:dyDescent="0.2">
      <c r="A18" s="422" t="s">
        <v>391</v>
      </c>
      <c r="B18" s="115">
        <v>48636</v>
      </c>
      <c r="C18" s="114">
        <v>24797</v>
      </c>
      <c r="D18" s="114">
        <v>23839</v>
      </c>
      <c r="E18" s="114">
        <v>33629</v>
      </c>
      <c r="F18" s="114">
        <v>14828</v>
      </c>
      <c r="G18" s="114">
        <v>5847</v>
      </c>
      <c r="H18" s="114">
        <v>14457</v>
      </c>
      <c r="I18" s="115">
        <v>13672</v>
      </c>
      <c r="J18" s="114">
        <v>10129</v>
      </c>
      <c r="K18" s="114">
        <v>3543</v>
      </c>
      <c r="L18" s="423">
        <v>3277</v>
      </c>
      <c r="M18" s="424">
        <v>3511</v>
      </c>
    </row>
    <row r="19" spans="1:13" ht="11.1" customHeight="1" x14ac:dyDescent="0.2">
      <c r="A19" s="422" t="s">
        <v>387</v>
      </c>
      <c r="B19" s="115">
        <v>48947</v>
      </c>
      <c r="C19" s="114">
        <v>25050</v>
      </c>
      <c r="D19" s="114">
        <v>23897</v>
      </c>
      <c r="E19" s="114">
        <v>33727</v>
      </c>
      <c r="F19" s="114">
        <v>15028</v>
      </c>
      <c r="G19" s="114">
        <v>5580</v>
      </c>
      <c r="H19" s="114">
        <v>14830</v>
      </c>
      <c r="I19" s="115">
        <v>13848</v>
      </c>
      <c r="J19" s="114">
        <v>10211</v>
      </c>
      <c r="K19" s="114">
        <v>3637</v>
      </c>
      <c r="L19" s="423">
        <v>3259</v>
      </c>
      <c r="M19" s="424">
        <v>2988</v>
      </c>
    </row>
    <row r="20" spans="1:13" ht="11.1" customHeight="1" x14ac:dyDescent="0.2">
      <c r="A20" s="422" t="s">
        <v>388</v>
      </c>
      <c r="B20" s="115">
        <v>49914</v>
      </c>
      <c r="C20" s="114">
        <v>25586</v>
      </c>
      <c r="D20" s="114">
        <v>24328</v>
      </c>
      <c r="E20" s="114">
        <v>34534</v>
      </c>
      <c r="F20" s="114">
        <v>15185</v>
      </c>
      <c r="G20" s="114">
        <v>6229</v>
      </c>
      <c r="H20" s="114">
        <v>14994</v>
      </c>
      <c r="I20" s="115">
        <v>13879</v>
      </c>
      <c r="J20" s="114">
        <v>10035</v>
      </c>
      <c r="K20" s="114">
        <v>3844</v>
      </c>
      <c r="L20" s="423">
        <v>4216</v>
      </c>
      <c r="M20" s="424">
        <v>3413</v>
      </c>
    </row>
    <row r="21" spans="1:13" s="110" customFormat="1" ht="11.1" customHeight="1" x14ac:dyDescent="0.2">
      <c r="A21" s="422" t="s">
        <v>389</v>
      </c>
      <c r="B21" s="115">
        <v>49380</v>
      </c>
      <c r="C21" s="114">
        <v>25067</v>
      </c>
      <c r="D21" s="114">
        <v>24313</v>
      </c>
      <c r="E21" s="114">
        <v>34251</v>
      </c>
      <c r="F21" s="114">
        <v>15112</v>
      </c>
      <c r="G21" s="114">
        <v>5958</v>
      </c>
      <c r="H21" s="114">
        <v>15049</v>
      </c>
      <c r="I21" s="115">
        <v>13835</v>
      </c>
      <c r="J21" s="114">
        <v>10038</v>
      </c>
      <c r="K21" s="114">
        <v>3797</v>
      </c>
      <c r="L21" s="423">
        <v>2257</v>
      </c>
      <c r="M21" s="424">
        <v>2886</v>
      </c>
    </row>
    <row r="22" spans="1:13" ht="15" customHeight="1" x14ac:dyDescent="0.2">
      <c r="A22" s="422" t="s">
        <v>392</v>
      </c>
      <c r="B22" s="115">
        <v>49022</v>
      </c>
      <c r="C22" s="114">
        <v>24801</v>
      </c>
      <c r="D22" s="114">
        <v>24221</v>
      </c>
      <c r="E22" s="114">
        <v>33726</v>
      </c>
      <c r="F22" s="114">
        <v>15130</v>
      </c>
      <c r="G22" s="114">
        <v>5681</v>
      </c>
      <c r="H22" s="114">
        <v>15122</v>
      </c>
      <c r="I22" s="115">
        <v>13830</v>
      </c>
      <c r="J22" s="114">
        <v>10057</v>
      </c>
      <c r="K22" s="114">
        <v>3773</v>
      </c>
      <c r="L22" s="423">
        <v>3355</v>
      </c>
      <c r="M22" s="424">
        <v>3781</v>
      </c>
    </row>
    <row r="23" spans="1:13" ht="11.1" customHeight="1" x14ac:dyDescent="0.2">
      <c r="A23" s="422" t="s">
        <v>387</v>
      </c>
      <c r="B23" s="115">
        <v>49427</v>
      </c>
      <c r="C23" s="114">
        <v>25256</v>
      </c>
      <c r="D23" s="114">
        <v>24171</v>
      </c>
      <c r="E23" s="114">
        <v>33919</v>
      </c>
      <c r="F23" s="114">
        <v>15302</v>
      </c>
      <c r="G23" s="114">
        <v>5513</v>
      </c>
      <c r="H23" s="114">
        <v>15463</v>
      </c>
      <c r="I23" s="115">
        <v>14105</v>
      </c>
      <c r="J23" s="114">
        <v>10224</v>
      </c>
      <c r="K23" s="114">
        <v>3881</v>
      </c>
      <c r="L23" s="423">
        <v>3288</v>
      </c>
      <c r="M23" s="424">
        <v>3034</v>
      </c>
    </row>
    <row r="24" spans="1:13" ht="11.1" customHeight="1" x14ac:dyDescent="0.2">
      <c r="A24" s="422" t="s">
        <v>388</v>
      </c>
      <c r="B24" s="115">
        <v>50565</v>
      </c>
      <c r="C24" s="114">
        <v>25818</v>
      </c>
      <c r="D24" s="114">
        <v>24747</v>
      </c>
      <c r="E24" s="114">
        <v>33836</v>
      </c>
      <c r="F24" s="114">
        <v>15608</v>
      </c>
      <c r="G24" s="114">
        <v>6186</v>
      </c>
      <c r="H24" s="114">
        <v>15752</v>
      </c>
      <c r="I24" s="115">
        <v>14163</v>
      </c>
      <c r="J24" s="114">
        <v>10091</v>
      </c>
      <c r="K24" s="114">
        <v>4072</v>
      </c>
      <c r="L24" s="423">
        <v>4740</v>
      </c>
      <c r="M24" s="424">
        <v>3890</v>
      </c>
    </row>
    <row r="25" spans="1:13" s="110" customFormat="1" ht="11.1" customHeight="1" x14ac:dyDescent="0.2">
      <c r="A25" s="422" t="s">
        <v>389</v>
      </c>
      <c r="B25" s="115">
        <v>49675</v>
      </c>
      <c r="C25" s="114">
        <v>25052</v>
      </c>
      <c r="D25" s="114">
        <v>24623</v>
      </c>
      <c r="E25" s="114">
        <v>32961</v>
      </c>
      <c r="F25" s="114">
        <v>15611</v>
      </c>
      <c r="G25" s="114">
        <v>5872</v>
      </c>
      <c r="H25" s="114">
        <v>15694</v>
      </c>
      <c r="I25" s="115">
        <v>14085</v>
      </c>
      <c r="J25" s="114">
        <v>10069</v>
      </c>
      <c r="K25" s="114">
        <v>4016</v>
      </c>
      <c r="L25" s="423">
        <v>2487</v>
      </c>
      <c r="M25" s="424">
        <v>3458</v>
      </c>
    </row>
    <row r="26" spans="1:13" ht="15" customHeight="1" x14ac:dyDescent="0.2">
      <c r="A26" s="422" t="s">
        <v>393</v>
      </c>
      <c r="B26" s="115">
        <v>49795</v>
      </c>
      <c r="C26" s="114">
        <v>25065</v>
      </c>
      <c r="D26" s="114">
        <v>24730</v>
      </c>
      <c r="E26" s="114">
        <v>32945</v>
      </c>
      <c r="F26" s="114">
        <v>15759</v>
      </c>
      <c r="G26" s="114">
        <v>5679</v>
      </c>
      <c r="H26" s="114">
        <v>15971</v>
      </c>
      <c r="I26" s="115">
        <v>14412</v>
      </c>
      <c r="J26" s="114">
        <v>10318</v>
      </c>
      <c r="K26" s="114">
        <v>4094</v>
      </c>
      <c r="L26" s="423">
        <v>3207</v>
      </c>
      <c r="M26" s="424">
        <v>3202</v>
      </c>
    </row>
    <row r="27" spans="1:13" ht="11.1" customHeight="1" x14ac:dyDescent="0.2">
      <c r="A27" s="422" t="s">
        <v>387</v>
      </c>
      <c r="B27" s="115">
        <v>50254</v>
      </c>
      <c r="C27" s="114">
        <v>25457</v>
      </c>
      <c r="D27" s="114">
        <v>24797</v>
      </c>
      <c r="E27" s="114">
        <v>33219</v>
      </c>
      <c r="F27" s="114">
        <v>15948</v>
      </c>
      <c r="G27" s="114">
        <v>5515</v>
      </c>
      <c r="H27" s="114">
        <v>16391</v>
      </c>
      <c r="I27" s="115">
        <v>14879</v>
      </c>
      <c r="J27" s="114">
        <v>10701</v>
      </c>
      <c r="K27" s="114">
        <v>4178</v>
      </c>
      <c r="L27" s="423">
        <v>3082</v>
      </c>
      <c r="M27" s="424">
        <v>2658</v>
      </c>
    </row>
    <row r="28" spans="1:13" ht="11.1" customHeight="1" x14ac:dyDescent="0.2">
      <c r="A28" s="422" t="s">
        <v>388</v>
      </c>
      <c r="B28" s="115">
        <v>51629</v>
      </c>
      <c r="C28" s="114">
        <v>26303</v>
      </c>
      <c r="D28" s="114">
        <v>25326</v>
      </c>
      <c r="E28" s="114">
        <v>34316</v>
      </c>
      <c r="F28" s="114">
        <v>16182</v>
      </c>
      <c r="G28" s="114">
        <v>6158</v>
      </c>
      <c r="H28" s="114">
        <v>16651</v>
      </c>
      <c r="I28" s="115">
        <v>15064</v>
      </c>
      <c r="J28" s="114">
        <v>10661</v>
      </c>
      <c r="K28" s="114">
        <v>4403</v>
      </c>
      <c r="L28" s="423">
        <v>4884</v>
      </c>
      <c r="M28" s="424">
        <v>3975</v>
      </c>
    </row>
    <row r="29" spans="1:13" s="110" customFormat="1" ht="11.1" customHeight="1" x14ac:dyDescent="0.2">
      <c r="A29" s="422" t="s">
        <v>389</v>
      </c>
      <c r="B29" s="115">
        <v>51305</v>
      </c>
      <c r="C29" s="114">
        <v>25880</v>
      </c>
      <c r="D29" s="114">
        <v>25425</v>
      </c>
      <c r="E29" s="114">
        <v>34952</v>
      </c>
      <c r="F29" s="114">
        <v>16338</v>
      </c>
      <c r="G29" s="114">
        <v>5947</v>
      </c>
      <c r="H29" s="114">
        <v>16736</v>
      </c>
      <c r="I29" s="115">
        <v>14979</v>
      </c>
      <c r="J29" s="114">
        <v>10625</v>
      </c>
      <c r="K29" s="114">
        <v>4354</v>
      </c>
      <c r="L29" s="423">
        <v>2816</v>
      </c>
      <c r="M29" s="424">
        <v>3265</v>
      </c>
    </row>
    <row r="30" spans="1:13" ht="15" customHeight="1" x14ac:dyDescent="0.2">
      <c r="A30" s="422" t="s">
        <v>394</v>
      </c>
      <c r="B30" s="115">
        <v>51470</v>
      </c>
      <c r="C30" s="114">
        <v>25927</v>
      </c>
      <c r="D30" s="114">
        <v>25543</v>
      </c>
      <c r="E30" s="114">
        <v>34871</v>
      </c>
      <c r="F30" s="114">
        <v>16588</v>
      </c>
      <c r="G30" s="114">
        <v>5702</v>
      </c>
      <c r="H30" s="114">
        <v>16949</v>
      </c>
      <c r="I30" s="115">
        <v>14359</v>
      </c>
      <c r="J30" s="114">
        <v>10154</v>
      </c>
      <c r="K30" s="114">
        <v>4205</v>
      </c>
      <c r="L30" s="423">
        <v>3526</v>
      </c>
      <c r="M30" s="424">
        <v>3407</v>
      </c>
    </row>
    <row r="31" spans="1:13" ht="11.1" customHeight="1" x14ac:dyDescent="0.2">
      <c r="A31" s="422" t="s">
        <v>387</v>
      </c>
      <c r="B31" s="115">
        <v>51814</v>
      </c>
      <c r="C31" s="114">
        <v>26127</v>
      </c>
      <c r="D31" s="114">
        <v>25687</v>
      </c>
      <c r="E31" s="114">
        <v>34959</v>
      </c>
      <c r="F31" s="114">
        <v>16845</v>
      </c>
      <c r="G31" s="114">
        <v>5551</v>
      </c>
      <c r="H31" s="114">
        <v>17269</v>
      </c>
      <c r="I31" s="115">
        <v>14589</v>
      </c>
      <c r="J31" s="114">
        <v>10266</v>
      </c>
      <c r="K31" s="114">
        <v>4323</v>
      </c>
      <c r="L31" s="423">
        <v>3029</v>
      </c>
      <c r="M31" s="424">
        <v>2699</v>
      </c>
    </row>
    <row r="32" spans="1:13" ht="11.1" customHeight="1" x14ac:dyDescent="0.2">
      <c r="A32" s="422" t="s">
        <v>388</v>
      </c>
      <c r="B32" s="115">
        <v>52711</v>
      </c>
      <c r="C32" s="114">
        <v>26659</v>
      </c>
      <c r="D32" s="114">
        <v>26052</v>
      </c>
      <c r="E32" s="114">
        <v>35680</v>
      </c>
      <c r="F32" s="114">
        <v>17026</v>
      </c>
      <c r="G32" s="114">
        <v>6088</v>
      </c>
      <c r="H32" s="114">
        <v>17456</v>
      </c>
      <c r="I32" s="115">
        <v>14587</v>
      </c>
      <c r="J32" s="114">
        <v>10125</v>
      </c>
      <c r="K32" s="114">
        <v>4462</v>
      </c>
      <c r="L32" s="423">
        <v>4664</v>
      </c>
      <c r="M32" s="424">
        <v>3973</v>
      </c>
    </row>
    <row r="33" spans="1:13" s="110" customFormat="1" ht="11.1" customHeight="1" x14ac:dyDescent="0.2">
      <c r="A33" s="422" t="s">
        <v>389</v>
      </c>
      <c r="B33" s="115">
        <v>52344</v>
      </c>
      <c r="C33" s="114">
        <v>26271</v>
      </c>
      <c r="D33" s="114">
        <v>26073</v>
      </c>
      <c r="E33" s="114">
        <v>35250</v>
      </c>
      <c r="F33" s="114">
        <v>17090</v>
      </c>
      <c r="G33" s="114">
        <v>5852</v>
      </c>
      <c r="H33" s="114">
        <v>17477</v>
      </c>
      <c r="I33" s="115">
        <v>14555</v>
      </c>
      <c r="J33" s="114">
        <v>10088</v>
      </c>
      <c r="K33" s="114">
        <v>4467</v>
      </c>
      <c r="L33" s="423">
        <v>2703</v>
      </c>
      <c r="M33" s="424">
        <v>3078</v>
      </c>
    </row>
    <row r="34" spans="1:13" ht="15" customHeight="1" x14ac:dyDescent="0.2">
      <c r="A34" s="422" t="s">
        <v>395</v>
      </c>
      <c r="B34" s="115">
        <v>52318</v>
      </c>
      <c r="C34" s="114">
        <v>26193</v>
      </c>
      <c r="D34" s="114">
        <v>26125</v>
      </c>
      <c r="E34" s="114">
        <v>35042</v>
      </c>
      <c r="F34" s="114">
        <v>17274</v>
      </c>
      <c r="G34" s="114">
        <v>5637</v>
      </c>
      <c r="H34" s="114">
        <v>17664</v>
      </c>
      <c r="I34" s="115">
        <v>14380</v>
      </c>
      <c r="J34" s="114">
        <v>9982</v>
      </c>
      <c r="K34" s="114">
        <v>4398</v>
      </c>
      <c r="L34" s="423">
        <v>3375</v>
      </c>
      <c r="M34" s="424">
        <v>3427</v>
      </c>
    </row>
    <row r="35" spans="1:13" ht="11.1" customHeight="1" x14ac:dyDescent="0.2">
      <c r="A35" s="422" t="s">
        <v>387</v>
      </c>
      <c r="B35" s="115">
        <v>52578</v>
      </c>
      <c r="C35" s="114">
        <v>26468</v>
      </c>
      <c r="D35" s="114">
        <v>26110</v>
      </c>
      <c r="E35" s="114">
        <v>35142</v>
      </c>
      <c r="F35" s="114">
        <v>17436</v>
      </c>
      <c r="G35" s="114">
        <v>5473</v>
      </c>
      <c r="H35" s="114">
        <v>17955</v>
      </c>
      <c r="I35" s="115">
        <v>14613</v>
      </c>
      <c r="J35" s="114">
        <v>10127</v>
      </c>
      <c r="K35" s="114">
        <v>4486</v>
      </c>
      <c r="L35" s="423">
        <v>2976</v>
      </c>
      <c r="M35" s="424">
        <v>2766</v>
      </c>
    </row>
    <row r="36" spans="1:13" ht="11.1" customHeight="1" x14ac:dyDescent="0.2">
      <c r="A36" s="422" t="s">
        <v>388</v>
      </c>
      <c r="B36" s="115">
        <v>53579</v>
      </c>
      <c r="C36" s="114">
        <v>27090</v>
      </c>
      <c r="D36" s="114">
        <v>26489</v>
      </c>
      <c r="E36" s="114">
        <v>35890</v>
      </c>
      <c r="F36" s="114">
        <v>17689</v>
      </c>
      <c r="G36" s="114">
        <v>6098</v>
      </c>
      <c r="H36" s="114">
        <v>18179</v>
      </c>
      <c r="I36" s="115">
        <v>14441</v>
      </c>
      <c r="J36" s="114">
        <v>9884</v>
      </c>
      <c r="K36" s="114">
        <v>4557</v>
      </c>
      <c r="L36" s="423">
        <v>4603</v>
      </c>
      <c r="M36" s="424">
        <v>3756</v>
      </c>
    </row>
    <row r="37" spans="1:13" s="110" customFormat="1" ht="11.1" customHeight="1" x14ac:dyDescent="0.2">
      <c r="A37" s="422" t="s">
        <v>389</v>
      </c>
      <c r="B37" s="115">
        <v>53375</v>
      </c>
      <c r="C37" s="114">
        <v>26803</v>
      </c>
      <c r="D37" s="114">
        <v>26572</v>
      </c>
      <c r="E37" s="114">
        <v>35531</v>
      </c>
      <c r="F37" s="114">
        <v>17844</v>
      </c>
      <c r="G37" s="114">
        <v>5924</v>
      </c>
      <c r="H37" s="114">
        <v>18238</v>
      </c>
      <c r="I37" s="115">
        <v>14437</v>
      </c>
      <c r="J37" s="114">
        <v>9930</v>
      </c>
      <c r="K37" s="114">
        <v>4507</v>
      </c>
      <c r="L37" s="423">
        <v>2660</v>
      </c>
      <c r="M37" s="424">
        <v>2914</v>
      </c>
    </row>
    <row r="38" spans="1:13" ht="15" customHeight="1" x14ac:dyDescent="0.2">
      <c r="A38" s="425" t="s">
        <v>396</v>
      </c>
      <c r="B38" s="115">
        <v>53530</v>
      </c>
      <c r="C38" s="114">
        <v>26930</v>
      </c>
      <c r="D38" s="114">
        <v>26600</v>
      </c>
      <c r="E38" s="114">
        <v>35542</v>
      </c>
      <c r="F38" s="114">
        <v>17988</v>
      </c>
      <c r="G38" s="114">
        <v>5715</v>
      </c>
      <c r="H38" s="114">
        <v>18447</v>
      </c>
      <c r="I38" s="115">
        <v>14356</v>
      </c>
      <c r="J38" s="114">
        <v>9842</v>
      </c>
      <c r="K38" s="114">
        <v>4514</v>
      </c>
      <c r="L38" s="423">
        <v>3745</v>
      </c>
      <c r="M38" s="424">
        <v>3691</v>
      </c>
    </row>
    <row r="39" spans="1:13" ht="11.1" customHeight="1" x14ac:dyDescent="0.2">
      <c r="A39" s="422" t="s">
        <v>387</v>
      </c>
      <c r="B39" s="115">
        <v>53757</v>
      </c>
      <c r="C39" s="114">
        <v>27119</v>
      </c>
      <c r="D39" s="114">
        <v>26638</v>
      </c>
      <c r="E39" s="114">
        <v>35584</v>
      </c>
      <c r="F39" s="114">
        <v>18173</v>
      </c>
      <c r="G39" s="114">
        <v>5447</v>
      </c>
      <c r="H39" s="114">
        <v>18724</v>
      </c>
      <c r="I39" s="115">
        <v>14637</v>
      </c>
      <c r="J39" s="114">
        <v>9984</v>
      </c>
      <c r="K39" s="114">
        <v>4653</v>
      </c>
      <c r="L39" s="423">
        <v>3757</v>
      </c>
      <c r="M39" s="424">
        <v>3571</v>
      </c>
    </row>
    <row r="40" spans="1:13" ht="11.1" customHeight="1" x14ac:dyDescent="0.2">
      <c r="A40" s="425" t="s">
        <v>388</v>
      </c>
      <c r="B40" s="115">
        <v>54869</v>
      </c>
      <c r="C40" s="114">
        <v>27743</v>
      </c>
      <c r="D40" s="114">
        <v>27126</v>
      </c>
      <c r="E40" s="114">
        <v>36544</v>
      </c>
      <c r="F40" s="114">
        <v>18325</v>
      </c>
      <c r="G40" s="114">
        <v>6119</v>
      </c>
      <c r="H40" s="114">
        <v>18934</v>
      </c>
      <c r="I40" s="115">
        <v>14765</v>
      </c>
      <c r="J40" s="114">
        <v>9916</v>
      </c>
      <c r="K40" s="114">
        <v>4849</v>
      </c>
      <c r="L40" s="423">
        <v>5096</v>
      </c>
      <c r="M40" s="424">
        <v>4071</v>
      </c>
    </row>
    <row r="41" spans="1:13" s="110" customFormat="1" ht="11.1" customHeight="1" x14ac:dyDescent="0.2">
      <c r="A41" s="422" t="s">
        <v>389</v>
      </c>
      <c r="B41" s="115">
        <v>54677</v>
      </c>
      <c r="C41" s="114">
        <v>27492</v>
      </c>
      <c r="D41" s="114">
        <v>27185</v>
      </c>
      <c r="E41" s="114">
        <v>36297</v>
      </c>
      <c r="F41" s="114">
        <v>18380</v>
      </c>
      <c r="G41" s="114">
        <v>5932</v>
      </c>
      <c r="H41" s="114">
        <v>19010</v>
      </c>
      <c r="I41" s="115">
        <v>14604</v>
      </c>
      <c r="J41" s="114">
        <v>9807</v>
      </c>
      <c r="K41" s="114">
        <v>4797</v>
      </c>
      <c r="L41" s="423">
        <v>3294</v>
      </c>
      <c r="M41" s="424">
        <v>3502</v>
      </c>
    </row>
    <row r="42" spans="1:13" ht="15" customHeight="1" x14ac:dyDescent="0.2">
      <c r="A42" s="422" t="s">
        <v>397</v>
      </c>
      <c r="B42" s="115">
        <v>54539</v>
      </c>
      <c r="C42" s="114">
        <v>27432</v>
      </c>
      <c r="D42" s="114">
        <v>27107</v>
      </c>
      <c r="E42" s="114">
        <v>36133</v>
      </c>
      <c r="F42" s="114">
        <v>18406</v>
      </c>
      <c r="G42" s="114">
        <v>5700</v>
      </c>
      <c r="H42" s="114">
        <v>19098</v>
      </c>
      <c r="I42" s="115">
        <v>14447</v>
      </c>
      <c r="J42" s="114">
        <v>9741</v>
      </c>
      <c r="K42" s="114">
        <v>4706</v>
      </c>
      <c r="L42" s="423">
        <v>3902</v>
      </c>
      <c r="M42" s="424">
        <v>4070</v>
      </c>
    </row>
    <row r="43" spans="1:13" ht="11.1" customHeight="1" x14ac:dyDescent="0.2">
      <c r="A43" s="422" t="s">
        <v>387</v>
      </c>
      <c r="B43" s="115">
        <v>54904</v>
      </c>
      <c r="C43" s="114">
        <v>27756</v>
      </c>
      <c r="D43" s="114">
        <v>27148</v>
      </c>
      <c r="E43" s="114">
        <v>36300</v>
      </c>
      <c r="F43" s="114">
        <v>18604</v>
      </c>
      <c r="G43" s="114">
        <v>5536</v>
      </c>
      <c r="H43" s="114">
        <v>19374</v>
      </c>
      <c r="I43" s="115">
        <v>14767</v>
      </c>
      <c r="J43" s="114">
        <v>9820</v>
      </c>
      <c r="K43" s="114">
        <v>4947</v>
      </c>
      <c r="L43" s="423">
        <v>3569</v>
      </c>
      <c r="M43" s="424">
        <v>3314</v>
      </c>
    </row>
    <row r="44" spans="1:13" ht="11.1" customHeight="1" x14ac:dyDescent="0.2">
      <c r="A44" s="422" t="s">
        <v>388</v>
      </c>
      <c r="B44" s="115">
        <v>56191</v>
      </c>
      <c r="C44" s="114">
        <v>28410</v>
      </c>
      <c r="D44" s="114">
        <v>27781</v>
      </c>
      <c r="E44" s="114">
        <v>37193</v>
      </c>
      <c r="F44" s="114">
        <v>18998</v>
      </c>
      <c r="G44" s="114">
        <v>6192</v>
      </c>
      <c r="H44" s="114">
        <v>19670</v>
      </c>
      <c r="I44" s="115">
        <v>14708</v>
      </c>
      <c r="J44" s="114">
        <v>9668</v>
      </c>
      <c r="K44" s="114">
        <v>5040</v>
      </c>
      <c r="L44" s="423">
        <v>5225</v>
      </c>
      <c r="M44" s="424">
        <v>4197</v>
      </c>
    </row>
    <row r="45" spans="1:13" s="110" customFormat="1" ht="11.1" customHeight="1" x14ac:dyDescent="0.2">
      <c r="A45" s="422" t="s">
        <v>389</v>
      </c>
      <c r="B45" s="115">
        <v>55899</v>
      </c>
      <c r="C45" s="114">
        <v>28142</v>
      </c>
      <c r="D45" s="114">
        <v>27757</v>
      </c>
      <c r="E45" s="114">
        <v>36836</v>
      </c>
      <c r="F45" s="114">
        <v>19063</v>
      </c>
      <c r="G45" s="114">
        <v>6013</v>
      </c>
      <c r="H45" s="114">
        <v>19695</v>
      </c>
      <c r="I45" s="115">
        <v>14663</v>
      </c>
      <c r="J45" s="114">
        <v>9655</v>
      </c>
      <c r="K45" s="114">
        <v>5008</v>
      </c>
      <c r="L45" s="423">
        <v>2948</v>
      </c>
      <c r="M45" s="424">
        <v>3324</v>
      </c>
    </row>
    <row r="46" spans="1:13" ht="15" customHeight="1" x14ac:dyDescent="0.2">
      <c r="A46" s="422" t="s">
        <v>398</v>
      </c>
      <c r="B46" s="115">
        <v>55884</v>
      </c>
      <c r="C46" s="114">
        <v>28156</v>
      </c>
      <c r="D46" s="114">
        <v>27728</v>
      </c>
      <c r="E46" s="114">
        <v>36756</v>
      </c>
      <c r="F46" s="114">
        <v>19128</v>
      </c>
      <c r="G46" s="114">
        <v>5807</v>
      </c>
      <c r="H46" s="114">
        <v>19834</v>
      </c>
      <c r="I46" s="115">
        <v>14564</v>
      </c>
      <c r="J46" s="114">
        <v>9543</v>
      </c>
      <c r="K46" s="114">
        <v>5021</v>
      </c>
      <c r="L46" s="423">
        <v>4052</v>
      </c>
      <c r="M46" s="424">
        <v>4126</v>
      </c>
    </row>
    <row r="47" spans="1:13" ht="11.1" customHeight="1" x14ac:dyDescent="0.2">
      <c r="A47" s="422" t="s">
        <v>387</v>
      </c>
      <c r="B47" s="115">
        <v>56087</v>
      </c>
      <c r="C47" s="114">
        <v>28351</v>
      </c>
      <c r="D47" s="114">
        <v>27736</v>
      </c>
      <c r="E47" s="114">
        <v>36820</v>
      </c>
      <c r="F47" s="114">
        <v>19267</v>
      </c>
      <c r="G47" s="114">
        <v>5565</v>
      </c>
      <c r="H47" s="114">
        <v>20080</v>
      </c>
      <c r="I47" s="115">
        <v>14905</v>
      </c>
      <c r="J47" s="114">
        <v>9755</v>
      </c>
      <c r="K47" s="114">
        <v>5150</v>
      </c>
      <c r="L47" s="423">
        <v>3220</v>
      </c>
      <c r="M47" s="424">
        <v>3290</v>
      </c>
    </row>
    <row r="48" spans="1:13" ht="11.1" customHeight="1" x14ac:dyDescent="0.2">
      <c r="A48" s="422" t="s">
        <v>388</v>
      </c>
      <c r="B48" s="115">
        <v>57183</v>
      </c>
      <c r="C48" s="114">
        <v>29020</v>
      </c>
      <c r="D48" s="114">
        <v>28163</v>
      </c>
      <c r="E48" s="114">
        <v>37605</v>
      </c>
      <c r="F48" s="114">
        <v>19578</v>
      </c>
      <c r="G48" s="114">
        <v>6311</v>
      </c>
      <c r="H48" s="114">
        <v>20310</v>
      </c>
      <c r="I48" s="115">
        <v>14845</v>
      </c>
      <c r="J48" s="114">
        <v>9519</v>
      </c>
      <c r="K48" s="114">
        <v>5326</v>
      </c>
      <c r="L48" s="423">
        <v>4942</v>
      </c>
      <c r="M48" s="424">
        <v>3914</v>
      </c>
    </row>
    <row r="49" spans="1:17" s="110" customFormat="1" ht="11.1" customHeight="1" x14ac:dyDescent="0.2">
      <c r="A49" s="422" t="s">
        <v>389</v>
      </c>
      <c r="B49" s="115">
        <v>56801</v>
      </c>
      <c r="C49" s="114">
        <v>28661</v>
      </c>
      <c r="D49" s="114">
        <v>28140</v>
      </c>
      <c r="E49" s="114">
        <v>37145</v>
      </c>
      <c r="F49" s="114">
        <v>19656</v>
      </c>
      <c r="G49" s="114">
        <v>6120</v>
      </c>
      <c r="H49" s="114">
        <v>20329</v>
      </c>
      <c r="I49" s="115">
        <v>14778</v>
      </c>
      <c r="J49" s="114">
        <v>9475</v>
      </c>
      <c r="K49" s="114">
        <v>5303</v>
      </c>
      <c r="L49" s="423">
        <v>2874</v>
      </c>
      <c r="M49" s="424">
        <v>3323</v>
      </c>
    </row>
    <row r="50" spans="1:17" ht="15" customHeight="1" x14ac:dyDescent="0.2">
      <c r="A50" s="422" t="s">
        <v>399</v>
      </c>
      <c r="B50" s="143">
        <v>56619</v>
      </c>
      <c r="C50" s="144">
        <v>28635</v>
      </c>
      <c r="D50" s="144">
        <v>27984</v>
      </c>
      <c r="E50" s="144">
        <v>36981</v>
      </c>
      <c r="F50" s="144">
        <v>19638</v>
      </c>
      <c r="G50" s="144">
        <v>5904</v>
      </c>
      <c r="H50" s="144">
        <v>20326</v>
      </c>
      <c r="I50" s="143">
        <v>14210</v>
      </c>
      <c r="J50" s="144">
        <v>9163</v>
      </c>
      <c r="K50" s="144">
        <v>5047</v>
      </c>
      <c r="L50" s="426">
        <v>4477</v>
      </c>
      <c r="M50" s="427">
        <v>4742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1.3152243933863002</v>
      </c>
      <c r="C6" s="480">
        <f>'Tabelle 3.3'!J11</f>
        <v>-2.4306509200769018</v>
      </c>
      <c r="D6" s="481">
        <f t="shared" ref="D6:E9" si="0">IF(OR(AND(B6&gt;=-50,B6&lt;=50),ISNUMBER(B6)=FALSE),B6,"")</f>
        <v>1.3152243933863002</v>
      </c>
      <c r="E6" s="481">
        <f t="shared" si="0"/>
        <v>-2.4306509200769018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1.3152243933863002</v>
      </c>
      <c r="C14" s="480">
        <f>'Tabelle 3.3'!J11</f>
        <v>-2.4306509200769018</v>
      </c>
      <c r="D14" s="481">
        <f>IF(OR(AND(B14&gt;=-50,B14&lt;=50),ISNUMBER(B14)=FALSE),B14,"")</f>
        <v>1.3152243933863002</v>
      </c>
      <c r="E14" s="481">
        <f>IF(OR(AND(C14&gt;=-50,C14&lt;=50),ISNUMBER(C14)=FALSE),C14,"")</f>
        <v>-2.4306509200769018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-1.9693654266958425</v>
      </c>
      <c r="C15" s="480">
        <f>'Tabelle 3.3'!J12</f>
        <v>15.047021943573668</v>
      </c>
      <c r="D15" s="481">
        <f t="shared" ref="D15:E45" si="3">IF(OR(AND(B15&gt;=-50,B15&lt;=50),ISNUMBER(B15)=FALSE),B15,"")</f>
        <v>-1.9693654266958425</v>
      </c>
      <c r="E15" s="481">
        <f t="shared" si="3"/>
        <v>15.047021943573668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1.0909090909090908</v>
      </c>
      <c r="C16" s="480">
        <f>'Tabelle 3.3'!J13</f>
        <v>0</v>
      </c>
      <c r="D16" s="481">
        <f t="shared" si="3"/>
        <v>1.0909090909090908</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-1.6405820977484897</v>
      </c>
      <c r="C17" s="480">
        <f>'Tabelle 3.3'!J14</f>
        <v>-5.6951423785594644</v>
      </c>
      <c r="D17" s="481">
        <f t="shared" si="3"/>
        <v>-1.6405820977484897</v>
      </c>
      <c r="E17" s="481">
        <f t="shared" si="3"/>
        <v>-5.6951423785594644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1.6242937853107344</v>
      </c>
      <c r="C18" s="480">
        <f>'Tabelle 3.3'!J15</f>
        <v>-10.037878787878787</v>
      </c>
      <c r="D18" s="481">
        <f t="shared" si="3"/>
        <v>1.6242937853107344</v>
      </c>
      <c r="E18" s="481">
        <f t="shared" si="3"/>
        <v>-10.037878787878787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-1.7871248025276461</v>
      </c>
      <c r="C19" s="480">
        <f>'Tabelle 3.3'!J16</f>
        <v>1.1450381679389312</v>
      </c>
      <c r="D19" s="481">
        <f t="shared" si="3"/>
        <v>-1.7871248025276461</v>
      </c>
      <c r="E19" s="481">
        <f t="shared" si="3"/>
        <v>1.1450381679389312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-6.4676616915422889</v>
      </c>
      <c r="C20" s="480">
        <f>'Tabelle 3.3'!J17</f>
        <v>-14.788732394366198</v>
      </c>
      <c r="D20" s="481">
        <f t="shared" si="3"/>
        <v>-6.4676616915422889</v>
      </c>
      <c r="E20" s="481">
        <f t="shared" si="3"/>
        <v>-14.788732394366198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4.1269841269841274</v>
      </c>
      <c r="C21" s="480">
        <f>'Tabelle 3.3'!J18</f>
        <v>-0.74738415545590431</v>
      </c>
      <c r="D21" s="481">
        <f t="shared" si="3"/>
        <v>4.1269841269841274</v>
      </c>
      <c r="E21" s="481">
        <f t="shared" si="3"/>
        <v>-0.74738415545590431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1.0499885870805752</v>
      </c>
      <c r="C22" s="480">
        <f>'Tabelle 3.3'!J19</f>
        <v>-1.2070916635231987</v>
      </c>
      <c r="D22" s="481">
        <f t="shared" si="3"/>
        <v>1.0499885870805752</v>
      </c>
      <c r="E22" s="481">
        <f t="shared" si="3"/>
        <v>-1.2070916635231987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1.8911439114391144</v>
      </c>
      <c r="C23" s="480">
        <f>'Tabelle 3.3'!J20</f>
        <v>-5.2190121155638396</v>
      </c>
      <c r="D23" s="481">
        <f t="shared" si="3"/>
        <v>1.8911439114391144</v>
      </c>
      <c r="E23" s="481">
        <f t="shared" si="3"/>
        <v>-5.2190121155638396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-6.6499372647427855</v>
      </c>
      <c r="D24" s="481">
        <f t="shared" si="3"/>
        <v>0</v>
      </c>
      <c r="E24" s="481">
        <f t="shared" si="3"/>
        <v>-6.6499372647427855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25.821596244131456</v>
      </c>
      <c r="C25" s="480">
        <f>'Tabelle 3.3'!J22</f>
        <v>-0.24630541871921183</v>
      </c>
      <c r="D25" s="481">
        <f t="shared" si="3"/>
        <v>25.821596244131456</v>
      </c>
      <c r="E25" s="481">
        <f t="shared" si="3"/>
        <v>-0.24630541871921183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-0.70796460176991149</v>
      </c>
      <c r="C26" s="480">
        <f>'Tabelle 3.3'!J23</f>
        <v>8.1871345029239766</v>
      </c>
      <c r="D26" s="481">
        <f t="shared" si="3"/>
        <v>-0.70796460176991149</v>
      </c>
      <c r="E26" s="481">
        <f t="shared" si="3"/>
        <v>8.1871345029239766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11.496974480399894</v>
      </c>
      <c r="C27" s="480">
        <f>'Tabelle 3.3'!J24</f>
        <v>-5.4108216432865728</v>
      </c>
      <c r="D27" s="481">
        <f t="shared" si="3"/>
        <v>11.496974480399894</v>
      </c>
      <c r="E27" s="481">
        <f t="shared" si="3"/>
        <v>-5.4108216432865728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-5.7022175290390704</v>
      </c>
      <c r="C28" s="480">
        <f>'Tabelle 3.3'!J25</f>
        <v>-3.5331905781584583</v>
      </c>
      <c r="D28" s="481">
        <f t="shared" si="3"/>
        <v>-5.7022175290390704</v>
      </c>
      <c r="E28" s="481">
        <f t="shared" si="3"/>
        <v>-3.5331905781584583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31.654676258992804</v>
      </c>
      <c r="C29" s="480">
        <f>'Tabelle 3.3'!J26</f>
        <v>33.333333333333336</v>
      </c>
      <c r="D29" s="481">
        <f t="shared" si="3"/>
        <v>31.654676258992804</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1.6622500602264514</v>
      </c>
      <c r="C30" s="480">
        <f>'Tabelle 3.3'!J27</f>
        <v>-13.859649122807017</v>
      </c>
      <c r="D30" s="481">
        <f t="shared" si="3"/>
        <v>1.6622500602264514</v>
      </c>
      <c r="E30" s="481">
        <f t="shared" si="3"/>
        <v>-13.859649122807017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12.782540919719407</v>
      </c>
      <c r="C31" s="480">
        <f>'Tabelle 3.3'!J28</f>
        <v>6.4864864864864868</v>
      </c>
      <c r="D31" s="481">
        <f t="shared" si="3"/>
        <v>12.782540919719407</v>
      </c>
      <c r="E31" s="481">
        <f t="shared" si="3"/>
        <v>6.4864864864864868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-0.82083215397679021</v>
      </c>
      <c r="C32" s="480">
        <f>'Tabelle 3.3'!J29</f>
        <v>-4.1623309053069715</v>
      </c>
      <c r="D32" s="481">
        <f t="shared" si="3"/>
        <v>-0.82083215397679021</v>
      </c>
      <c r="E32" s="481">
        <f t="shared" si="3"/>
        <v>-4.1623309053069715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-0.49611377542583102</v>
      </c>
      <c r="C33" s="480">
        <f>'Tabelle 3.3'!J30</f>
        <v>4.6658259773013873</v>
      </c>
      <c r="D33" s="481">
        <f t="shared" si="3"/>
        <v>-0.49611377542583102</v>
      </c>
      <c r="E33" s="481">
        <f t="shared" si="3"/>
        <v>4.6658259773013873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-0.42046250875963559</v>
      </c>
      <c r="C34" s="480">
        <f>'Tabelle 3.3'!J31</f>
        <v>0.15471892728210418</v>
      </c>
      <c r="D34" s="481">
        <f t="shared" si="3"/>
        <v>-0.42046250875963559</v>
      </c>
      <c r="E34" s="481">
        <f t="shared" si="3"/>
        <v>0.15471892728210418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-1.9693654266958425</v>
      </c>
      <c r="C37" s="480">
        <f>'Tabelle 3.3'!J34</f>
        <v>15.047021943573668</v>
      </c>
      <c r="D37" s="481">
        <f t="shared" si="3"/>
        <v>-1.9693654266958425</v>
      </c>
      <c r="E37" s="481">
        <f t="shared" si="3"/>
        <v>15.047021943573668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-0.64613156575502706</v>
      </c>
      <c r="C38" s="480">
        <f>'Tabelle 3.3'!J35</f>
        <v>-3.7397540983606556</v>
      </c>
      <c r="D38" s="481">
        <f t="shared" si="3"/>
        <v>-0.64613156575502706</v>
      </c>
      <c r="E38" s="481">
        <f t="shared" si="3"/>
        <v>-3.7397540983606556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2.2949244809734748</v>
      </c>
      <c r="C39" s="480">
        <f>'Tabelle 3.3'!J36</f>
        <v>-2.6763198568290898</v>
      </c>
      <c r="D39" s="481">
        <f t="shared" si="3"/>
        <v>2.2949244809734748</v>
      </c>
      <c r="E39" s="481">
        <f t="shared" si="3"/>
        <v>-2.6763198568290898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2.2949244809734748</v>
      </c>
      <c r="C45" s="480">
        <f>'Tabelle 3.3'!J36</f>
        <v>-2.6763198568290898</v>
      </c>
      <c r="D45" s="481">
        <f t="shared" si="3"/>
        <v>2.2949244809734748</v>
      </c>
      <c r="E45" s="481">
        <f t="shared" si="3"/>
        <v>-2.6763198568290898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49795</v>
      </c>
      <c r="C51" s="487">
        <v>10318</v>
      </c>
      <c r="D51" s="487">
        <v>4094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50254</v>
      </c>
      <c r="C52" s="487">
        <v>10701</v>
      </c>
      <c r="D52" s="487">
        <v>4178</v>
      </c>
      <c r="E52" s="488">
        <f t="shared" ref="E52:G70" si="11">IF($A$51=37802,IF(COUNTBLANK(B$51:B$70)&gt;0,#N/A,B52/B$51*100),IF(COUNTBLANK(B$51:B$75)&gt;0,#N/A,B52/B$51*100))</f>
        <v>100.92177929510994</v>
      </c>
      <c r="F52" s="488">
        <f t="shared" si="11"/>
        <v>103.71195968210894</v>
      </c>
      <c r="G52" s="488">
        <f t="shared" si="11"/>
        <v>102.05178309721543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51629</v>
      </c>
      <c r="C53" s="487">
        <v>10661</v>
      </c>
      <c r="D53" s="487">
        <v>4403</v>
      </c>
      <c r="E53" s="488">
        <f t="shared" si="11"/>
        <v>103.68310071292299</v>
      </c>
      <c r="F53" s="488">
        <f t="shared" si="11"/>
        <v>103.32428765264585</v>
      </c>
      <c r="G53" s="488">
        <f t="shared" si="11"/>
        <v>107.5476306790425</v>
      </c>
      <c r="H53" s="489">
        <f>IF(ISERROR(L53)=TRUE,IF(MONTH(A53)=MONTH(MAX(A$51:A$75)),A53,""),"")</f>
        <v>41883</v>
      </c>
      <c r="I53" s="488">
        <f t="shared" si="12"/>
        <v>103.68310071292299</v>
      </c>
      <c r="J53" s="488">
        <f t="shared" si="10"/>
        <v>103.32428765264585</v>
      </c>
      <c r="K53" s="488">
        <f t="shared" si="10"/>
        <v>107.5476306790425</v>
      </c>
      <c r="L53" s="488" t="e">
        <f t="shared" si="13"/>
        <v>#N/A</v>
      </c>
    </row>
    <row r="54" spans="1:14" ht="15" customHeight="1" x14ac:dyDescent="0.2">
      <c r="A54" s="490" t="s">
        <v>462</v>
      </c>
      <c r="B54" s="487">
        <v>51305</v>
      </c>
      <c r="C54" s="487">
        <v>10625</v>
      </c>
      <c r="D54" s="487">
        <v>4354</v>
      </c>
      <c r="E54" s="488">
        <f t="shared" si="11"/>
        <v>103.0324329751983</v>
      </c>
      <c r="F54" s="488">
        <f t="shared" si="11"/>
        <v>102.97538282612911</v>
      </c>
      <c r="G54" s="488">
        <f t="shared" si="11"/>
        <v>106.35075720566682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51470</v>
      </c>
      <c r="C55" s="487">
        <v>10154</v>
      </c>
      <c r="D55" s="487">
        <v>4205</v>
      </c>
      <c r="E55" s="488">
        <f t="shared" si="11"/>
        <v>103.36379154533589</v>
      </c>
      <c r="F55" s="488">
        <f t="shared" si="11"/>
        <v>98.410544679201394</v>
      </c>
      <c r="G55" s="488">
        <f t="shared" si="11"/>
        <v>102.71128480703469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51814</v>
      </c>
      <c r="C56" s="487">
        <v>10266</v>
      </c>
      <c r="D56" s="487">
        <v>4323</v>
      </c>
      <c r="E56" s="488">
        <f t="shared" si="11"/>
        <v>104.05462395822873</v>
      </c>
      <c r="F56" s="488">
        <f t="shared" si="11"/>
        <v>99.496026361698014</v>
      </c>
      <c r="G56" s="488">
        <f t="shared" si="11"/>
        <v>105.59355153883732</v>
      </c>
      <c r="H56" s="489" t="str">
        <f t="shared" si="14"/>
        <v/>
      </c>
      <c r="I56" s="488" t="str">
        <f t="shared" si="12"/>
        <v/>
      </c>
      <c r="J56" s="488" t="str">
        <f t="shared" si="10"/>
        <v/>
      </c>
      <c r="K56" s="488" t="str">
        <f t="shared" si="10"/>
        <v/>
      </c>
      <c r="L56" s="488" t="e">
        <f t="shared" si="13"/>
        <v>#N/A</v>
      </c>
    </row>
    <row r="57" spans="1:14" ht="15" customHeight="1" x14ac:dyDescent="0.2">
      <c r="A57" s="490">
        <v>42248</v>
      </c>
      <c r="B57" s="487">
        <v>52711</v>
      </c>
      <c r="C57" s="487">
        <v>10125</v>
      </c>
      <c r="D57" s="487">
        <v>4462</v>
      </c>
      <c r="E57" s="488">
        <f t="shared" si="11"/>
        <v>105.85600963952204</v>
      </c>
      <c r="F57" s="488">
        <f t="shared" si="11"/>
        <v>98.129482457840666</v>
      </c>
      <c r="G57" s="488">
        <f t="shared" si="11"/>
        <v>108.98876404494382</v>
      </c>
      <c r="H57" s="489">
        <f t="shared" si="14"/>
        <v>42248</v>
      </c>
      <c r="I57" s="488">
        <f t="shared" si="12"/>
        <v>105.85600963952204</v>
      </c>
      <c r="J57" s="488">
        <f t="shared" si="10"/>
        <v>98.129482457840666</v>
      </c>
      <c r="K57" s="488">
        <f t="shared" si="10"/>
        <v>108.98876404494382</v>
      </c>
      <c r="L57" s="488" t="e">
        <f t="shared" si="13"/>
        <v>#N/A</v>
      </c>
    </row>
    <row r="58" spans="1:14" ht="15" customHeight="1" x14ac:dyDescent="0.2">
      <c r="A58" s="490" t="s">
        <v>465</v>
      </c>
      <c r="B58" s="487">
        <v>52344</v>
      </c>
      <c r="C58" s="487">
        <v>10088</v>
      </c>
      <c r="D58" s="487">
        <v>4467</v>
      </c>
      <c r="E58" s="488">
        <f t="shared" si="11"/>
        <v>105.11898785018576</v>
      </c>
      <c r="F58" s="488">
        <f t="shared" si="11"/>
        <v>97.770885830587332</v>
      </c>
      <c r="G58" s="488">
        <f t="shared" si="11"/>
        <v>109.11089399120664</v>
      </c>
      <c r="H58" s="489" t="str">
        <f t="shared" si="14"/>
        <v/>
      </c>
      <c r="I58" s="488" t="str">
        <f t="shared" si="12"/>
        <v/>
      </c>
      <c r="J58" s="488" t="str">
        <f t="shared" si="10"/>
        <v/>
      </c>
      <c r="K58" s="488" t="str">
        <f t="shared" si="10"/>
        <v/>
      </c>
      <c r="L58" s="488" t="e">
        <f t="shared" si="13"/>
        <v>#N/A</v>
      </c>
    </row>
    <row r="59" spans="1:14" ht="15" customHeight="1" x14ac:dyDescent="0.2">
      <c r="A59" s="490" t="s">
        <v>466</v>
      </c>
      <c r="B59" s="487">
        <v>52318</v>
      </c>
      <c r="C59" s="487">
        <v>9982</v>
      </c>
      <c r="D59" s="487">
        <v>4398</v>
      </c>
      <c r="E59" s="488">
        <f t="shared" si="11"/>
        <v>105.06677377246712</v>
      </c>
      <c r="F59" s="488">
        <f t="shared" si="11"/>
        <v>96.743554952510181</v>
      </c>
      <c r="G59" s="488">
        <f t="shared" si="11"/>
        <v>107.42550073277968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52578</v>
      </c>
      <c r="C60" s="487">
        <v>10127</v>
      </c>
      <c r="D60" s="487">
        <v>4486</v>
      </c>
      <c r="E60" s="488">
        <f t="shared" si="11"/>
        <v>105.58891454965358</v>
      </c>
      <c r="F60" s="488">
        <f t="shared" si="11"/>
        <v>98.148866059313818</v>
      </c>
      <c r="G60" s="488">
        <f t="shared" si="11"/>
        <v>109.57498778700538</v>
      </c>
      <c r="H60" s="489" t="str">
        <f t="shared" si="14"/>
        <v/>
      </c>
      <c r="I60" s="488" t="str">
        <f t="shared" si="12"/>
        <v/>
      </c>
      <c r="J60" s="488" t="str">
        <f t="shared" si="10"/>
        <v/>
      </c>
      <c r="K60" s="488" t="str">
        <f t="shared" si="10"/>
        <v/>
      </c>
      <c r="L60" s="488" t="e">
        <f t="shared" si="13"/>
        <v>#N/A</v>
      </c>
    </row>
    <row r="61" spans="1:14" ht="15" customHeight="1" x14ac:dyDescent="0.2">
      <c r="A61" s="490">
        <v>42614</v>
      </c>
      <c r="B61" s="487">
        <v>53579</v>
      </c>
      <c r="C61" s="487">
        <v>9884</v>
      </c>
      <c r="D61" s="487">
        <v>4557</v>
      </c>
      <c r="E61" s="488">
        <f t="shared" si="11"/>
        <v>107.59915654182146</v>
      </c>
      <c r="F61" s="488">
        <f t="shared" si="11"/>
        <v>95.793758480325636</v>
      </c>
      <c r="G61" s="488">
        <f t="shared" si="11"/>
        <v>111.30923302393747</v>
      </c>
      <c r="H61" s="489">
        <f t="shared" si="14"/>
        <v>42614</v>
      </c>
      <c r="I61" s="488">
        <f t="shared" si="12"/>
        <v>107.59915654182146</v>
      </c>
      <c r="J61" s="488">
        <f t="shared" si="10"/>
        <v>95.793758480325636</v>
      </c>
      <c r="K61" s="488">
        <f t="shared" si="10"/>
        <v>111.30923302393747</v>
      </c>
      <c r="L61" s="488" t="e">
        <f t="shared" si="13"/>
        <v>#N/A</v>
      </c>
    </row>
    <row r="62" spans="1:14" ht="15" customHeight="1" x14ac:dyDescent="0.2">
      <c r="A62" s="490" t="s">
        <v>468</v>
      </c>
      <c r="B62" s="487">
        <v>53375</v>
      </c>
      <c r="C62" s="487">
        <v>9930</v>
      </c>
      <c r="D62" s="487">
        <v>4507</v>
      </c>
      <c r="E62" s="488">
        <f t="shared" si="11"/>
        <v>107.18947685510594</v>
      </c>
      <c r="F62" s="488">
        <f t="shared" si="11"/>
        <v>96.239581314208181</v>
      </c>
      <c r="G62" s="488">
        <f t="shared" si="11"/>
        <v>110.08793356130924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53530</v>
      </c>
      <c r="C63" s="487">
        <v>9842</v>
      </c>
      <c r="D63" s="487">
        <v>4514</v>
      </c>
      <c r="E63" s="488">
        <f t="shared" si="11"/>
        <v>107.5007530876594</v>
      </c>
      <c r="F63" s="488">
        <f t="shared" si="11"/>
        <v>95.386702849389422</v>
      </c>
      <c r="G63" s="488">
        <f t="shared" si="11"/>
        <v>110.25891548607719</v>
      </c>
      <c r="H63" s="489" t="str">
        <f t="shared" si="14"/>
        <v/>
      </c>
      <c r="I63" s="488" t="str">
        <f t="shared" si="12"/>
        <v/>
      </c>
      <c r="J63" s="488" t="str">
        <f t="shared" si="10"/>
        <v/>
      </c>
      <c r="K63" s="488" t="str">
        <f t="shared" si="10"/>
        <v/>
      </c>
      <c r="L63" s="488" t="e">
        <f t="shared" si="13"/>
        <v>#N/A</v>
      </c>
    </row>
    <row r="64" spans="1:14" ht="15" customHeight="1" x14ac:dyDescent="0.2">
      <c r="A64" s="490" t="s">
        <v>470</v>
      </c>
      <c r="B64" s="487">
        <v>53757</v>
      </c>
      <c r="C64" s="487">
        <v>9984</v>
      </c>
      <c r="D64" s="487">
        <v>4653</v>
      </c>
      <c r="E64" s="488">
        <f t="shared" si="11"/>
        <v>107.95662215081836</v>
      </c>
      <c r="F64" s="488">
        <f t="shared" si="11"/>
        <v>96.762938553983332</v>
      </c>
      <c r="G64" s="488">
        <f t="shared" si="11"/>
        <v>113.65412799218369</v>
      </c>
      <c r="H64" s="489" t="str">
        <f t="shared" si="14"/>
        <v/>
      </c>
      <c r="I64" s="488" t="str">
        <f t="shared" si="12"/>
        <v/>
      </c>
      <c r="J64" s="488" t="str">
        <f t="shared" si="10"/>
        <v/>
      </c>
      <c r="K64" s="488" t="str">
        <f t="shared" si="10"/>
        <v/>
      </c>
      <c r="L64" s="488" t="e">
        <f t="shared" si="13"/>
        <v>#N/A</v>
      </c>
    </row>
    <row r="65" spans="1:12" ht="15" customHeight="1" x14ac:dyDescent="0.2">
      <c r="A65" s="490">
        <v>42979</v>
      </c>
      <c r="B65" s="487">
        <v>54869</v>
      </c>
      <c r="C65" s="487">
        <v>9916</v>
      </c>
      <c r="D65" s="487">
        <v>4849</v>
      </c>
      <c r="E65" s="488">
        <f t="shared" si="11"/>
        <v>110.1897780901697</v>
      </c>
      <c r="F65" s="488">
        <f t="shared" si="11"/>
        <v>96.103896103896105</v>
      </c>
      <c r="G65" s="488">
        <f t="shared" si="11"/>
        <v>118.44162188568636</v>
      </c>
      <c r="H65" s="489">
        <f t="shared" si="14"/>
        <v>42979</v>
      </c>
      <c r="I65" s="488">
        <f t="shared" si="12"/>
        <v>110.1897780901697</v>
      </c>
      <c r="J65" s="488">
        <f t="shared" si="10"/>
        <v>96.103896103896105</v>
      </c>
      <c r="K65" s="488">
        <f t="shared" si="10"/>
        <v>118.44162188568636</v>
      </c>
      <c r="L65" s="488" t="e">
        <f t="shared" si="13"/>
        <v>#N/A</v>
      </c>
    </row>
    <row r="66" spans="1:12" ht="15" customHeight="1" x14ac:dyDescent="0.2">
      <c r="A66" s="490" t="s">
        <v>471</v>
      </c>
      <c r="B66" s="487">
        <v>54677</v>
      </c>
      <c r="C66" s="487">
        <v>9807</v>
      </c>
      <c r="D66" s="487">
        <v>4797</v>
      </c>
      <c r="E66" s="488">
        <f t="shared" si="11"/>
        <v>109.80419720855508</v>
      </c>
      <c r="F66" s="488">
        <f t="shared" si="11"/>
        <v>95.047489823609226</v>
      </c>
      <c r="G66" s="488">
        <f t="shared" si="11"/>
        <v>117.17147044455301</v>
      </c>
      <c r="H66" s="489" t="str">
        <f t="shared" si="14"/>
        <v/>
      </c>
      <c r="I66" s="488" t="str">
        <f t="shared" si="12"/>
        <v/>
      </c>
      <c r="J66" s="488" t="str">
        <f t="shared" si="10"/>
        <v/>
      </c>
      <c r="K66" s="488" t="str">
        <f t="shared" si="10"/>
        <v/>
      </c>
      <c r="L66" s="488" t="e">
        <f t="shared" si="13"/>
        <v>#N/A</v>
      </c>
    </row>
    <row r="67" spans="1:12" ht="15" customHeight="1" x14ac:dyDescent="0.2">
      <c r="A67" s="490" t="s">
        <v>472</v>
      </c>
      <c r="B67" s="487">
        <v>54539</v>
      </c>
      <c r="C67" s="487">
        <v>9741</v>
      </c>
      <c r="D67" s="487">
        <v>4706</v>
      </c>
      <c r="E67" s="488">
        <f t="shared" si="11"/>
        <v>109.52706094989458</v>
      </c>
      <c r="F67" s="488">
        <f t="shared" si="11"/>
        <v>94.40783097499515</v>
      </c>
      <c r="G67" s="488">
        <f t="shared" si="11"/>
        <v>114.9487054225696</v>
      </c>
      <c r="H67" s="489" t="str">
        <f t="shared" si="14"/>
        <v/>
      </c>
      <c r="I67" s="488" t="str">
        <f t="shared" si="12"/>
        <v/>
      </c>
      <c r="J67" s="488" t="str">
        <f t="shared" si="12"/>
        <v/>
      </c>
      <c r="K67" s="488" t="str">
        <f t="shared" si="12"/>
        <v/>
      </c>
      <c r="L67" s="488" t="e">
        <f t="shared" si="13"/>
        <v>#N/A</v>
      </c>
    </row>
    <row r="68" spans="1:12" ht="15" customHeight="1" x14ac:dyDescent="0.2">
      <c r="A68" s="490" t="s">
        <v>473</v>
      </c>
      <c r="B68" s="487">
        <v>54904</v>
      </c>
      <c r="C68" s="487">
        <v>9820</v>
      </c>
      <c r="D68" s="487">
        <v>4947</v>
      </c>
      <c r="E68" s="488">
        <f t="shared" si="11"/>
        <v>110.26006627171402</v>
      </c>
      <c r="F68" s="488">
        <f t="shared" si="11"/>
        <v>95.173483233184726</v>
      </c>
      <c r="G68" s="488">
        <f t="shared" si="11"/>
        <v>120.83536883243771</v>
      </c>
      <c r="H68" s="489" t="str">
        <f t="shared" si="14"/>
        <v/>
      </c>
      <c r="I68" s="488" t="str">
        <f t="shared" si="12"/>
        <v/>
      </c>
      <c r="J68" s="488" t="str">
        <f t="shared" si="12"/>
        <v/>
      </c>
      <c r="K68" s="488" t="str">
        <f t="shared" si="12"/>
        <v/>
      </c>
      <c r="L68" s="488" t="e">
        <f t="shared" si="13"/>
        <v>#N/A</v>
      </c>
    </row>
    <row r="69" spans="1:12" ht="15" customHeight="1" x14ac:dyDescent="0.2">
      <c r="A69" s="490">
        <v>43344</v>
      </c>
      <c r="B69" s="487">
        <v>56191</v>
      </c>
      <c r="C69" s="487">
        <v>9668</v>
      </c>
      <c r="D69" s="487">
        <v>5040</v>
      </c>
      <c r="E69" s="488">
        <f t="shared" si="11"/>
        <v>112.84466311878703</v>
      </c>
      <c r="F69" s="488">
        <f t="shared" si="11"/>
        <v>93.700329521225044</v>
      </c>
      <c r="G69" s="488">
        <f t="shared" si="11"/>
        <v>123.10698583292623</v>
      </c>
      <c r="H69" s="489">
        <f t="shared" si="14"/>
        <v>43344</v>
      </c>
      <c r="I69" s="488">
        <f t="shared" si="12"/>
        <v>112.84466311878703</v>
      </c>
      <c r="J69" s="488">
        <f t="shared" si="12"/>
        <v>93.700329521225044</v>
      </c>
      <c r="K69" s="488">
        <f t="shared" si="12"/>
        <v>123.10698583292623</v>
      </c>
      <c r="L69" s="488" t="e">
        <f t="shared" si="13"/>
        <v>#N/A</v>
      </c>
    </row>
    <row r="70" spans="1:12" ht="15" customHeight="1" x14ac:dyDescent="0.2">
      <c r="A70" s="490" t="s">
        <v>474</v>
      </c>
      <c r="B70" s="487">
        <v>55899</v>
      </c>
      <c r="C70" s="487">
        <v>9655</v>
      </c>
      <c r="D70" s="487">
        <v>5008</v>
      </c>
      <c r="E70" s="488">
        <f t="shared" si="11"/>
        <v>112.25825886133146</v>
      </c>
      <c r="F70" s="488">
        <f t="shared" si="11"/>
        <v>93.574336111649544</v>
      </c>
      <c r="G70" s="488">
        <f t="shared" si="11"/>
        <v>122.32535417684416</v>
      </c>
      <c r="H70" s="489" t="str">
        <f t="shared" si="14"/>
        <v/>
      </c>
      <c r="I70" s="488" t="str">
        <f t="shared" si="12"/>
        <v/>
      </c>
      <c r="J70" s="488" t="str">
        <f t="shared" si="12"/>
        <v/>
      </c>
      <c r="K70" s="488" t="str">
        <f t="shared" si="12"/>
        <v/>
      </c>
      <c r="L70" s="488" t="e">
        <f t="shared" si="13"/>
        <v>#N/A</v>
      </c>
    </row>
    <row r="71" spans="1:12" ht="15" customHeight="1" x14ac:dyDescent="0.2">
      <c r="A71" s="490" t="s">
        <v>475</v>
      </c>
      <c r="B71" s="487">
        <v>55884</v>
      </c>
      <c r="C71" s="487">
        <v>9543</v>
      </c>
      <c r="D71" s="487">
        <v>5021</v>
      </c>
      <c r="E71" s="491">
        <f t="shared" ref="E71:G75" si="15">IF($A$51=37802,IF(COUNTBLANK(B$51:B$70)&gt;0,#N/A,IF(ISBLANK(B71)=FALSE,B71/B$51*100,#N/A)),IF(COUNTBLANK(B$51:B$75)&gt;0,#N/A,B71/B$51*100))</f>
        <v>112.22813535495533</v>
      </c>
      <c r="F71" s="491">
        <f t="shared" si="15"/>
        <v>92.488854429152937</v>
      </c>
      <c r="G71" s="491">
        <f t="shared" si="15"/>
        <v>122.64289203712751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56087</v>
      </c>
      <c r="C72" s="487">
        <v>9755</v>
      </c>
      <c r="D72" s="487">
        <v>5150</v>
      </c>
      <c r="E72" s="491">
        <f t="shared" si="15"/>
        <v>112.63580680791243</v>
      </c>
      <c r="F72" s="491">
        <f t="shared" si="15"/>
        <v>94.543516185307226</v>
      </c>
      <c r="G72" s="491">
        <f t="shared" si="15"/>
        <v>125.79384465070835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57183</v>
      </c>
      <c r="C73" s="487">
        <v>9519</v>
      </c>
      <c r="D73" s="487">
        <v>5326</v>
      </c>
      <c r="E73" s="491">
        <f t="shared" si="15"/>
        <v>114.83683100712922</v>
      </c>
      <c r="F73" s="491">
        <f t="shared" si="15"/>
        <v>92.256251211475089</v>
      </c>
      <c r="G73" s="491">
        <f t="shared" si="15"/>
        <v>130.09281875915974</v>
      </c>
      <c r="H73" s="492">
        <f>IF(A$51=37802,IF(ISERROR(L73)=TRUE,IF(ISBLANK(A73)=FALSE,IF(MONTH(A73)=MONTH(MAX(A$51:A$75)),A73,""),""),""),IF(ISERROR(L73)=TRUE,IF(MONTH(A73)=MONTH(MAX(A$51:A$75)),A73,""),""))</f>
        <v>43709</v>
      </c>
      <c r="I73" s="488">
        <f t="shared" si="12"/>
        <v>114.83683100712922</v>
      </c>
      <c r="J73" s="488">
        <f t="shared" si="12"/>
        <v>92.256251211475089</v>
      </c>
      <c r="K73" s="488">
        <f t="shared" si="12"/>
        <v>130.09281875915974</v>
      </c>
      <c r="L73" s="488" t="e">
        <f t="shared" si="13"/>
        <v>#N/A</v>
      </c>
    </row>
    <row r="74" spans="1:12" ht="15" customHeight="1" x14ac:dyDescent="0.2">
      <c r="A74" s="490" t="s">
        <v>477</v>
      </c>
      <c r="B74" s="487">
        <v>56801</v>
      </c>
      <c r="C74" s="487">
        <v>9475</v>
      </c>
      <c r="D74" s="487">
        <v>5303</v>
      </c>
      <c r="E74" s="491">
        <f t="shared" si="15"/>
        <v>114.0696857114168</v>
      </c>
      <c r="F74" s="491">
        <f t="shared" si="15"/>
        <v>91.82981197906571</v>
      </c>
      <c r="G74" s="491">
        <f t="shared" si="15"/>
        <v>129.53102100635076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56619</v>
      </c>
      <c r="C75" s="493">
        <v>9163</v>
      </c>
      <c r="D75" s="493">
        <v>5047</v>
      </c>
      <c r="E75" s="491">
        <f t="shared" si="15"/>
        <v>113.70418716738628</v>
      </c>
      <c r="F75" s="491">
        <f t="shared" si="15"/>
        <v>88.805970149253739</v>
      </c>
      <c r="G75" s="491">
        <f t="shared" si="15"/>
        <v>123.2779677576942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114.83683100712922</v>
      </c>
      <c r="J77" s="488">
        <f>IF(J75&lt;&gt;"",J75,IF(J74&lt;&gt;"",J74,IF(J73&lt;&gt;"",J73,IF(J72&lt;&gt;"",J72,IF(J71&lt;&gt;"",J71,IF(J70&lt;&gt;"",J70,""))))))</f>
        <v>92.256251211475089</v>
      </c>
      <c r="K77" s="488">
        <f>IF(K75&lt;&gt;"",K75,IF(K74&lt;&gt;"",K74,IF(K73&lt;&gt;"",K73,IF(K72&lt;&gt;"",K72,IF(K71&lt;&gt;"",K71,IF(K70&lt;&gt;"",K70,""))))))</f>
        <v>130.09281875915974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+14,8%</v>
      </c>
      <c r="J79" s="488" t="str">
        <f>"GeB - ausschließlich: "&amp;IF(J77&gt;100,"+","")&amp;TEXT(J77-100,"0,0")&amp;"%"</f>
        <v>GeB - ausschließlich: -7,7%</v>
      </c>
      <c r="K79" s="488" t="str">
        <f>"GeB - im Nebenjob: "&amp;IF(K77&gt;100,"+","")&amp;TEXT(K77-100,"0,0")&amp;"%"</f>
        <v>GeB - im Nebenjob: +30,1%</v>
      </c>
    </row>
    <row r="81" spans="9:9" ht="15" customHeight="1" x14ac:dyDescent="0.2">
      <c r="I81" s="488" t="str">
        <f>IF(ISERROR(HLOOKUP(1,I$78:K$79,2,FALSE)),"",HLOOKUP(1,I$78:K$79,2,FALSE))</f>
        <v>GeB - im Nebenjob: +30,1%</v>
      </c>
    </row>
    <row r="82" spans="9:9" ht="15" customHeight="1" x14ac:dyDescent="0.2">
      <c r="I82" s="488" t="str">
        <f>IF(ISERROR(HLOOKUP(2,I$78:K$79,2,FALSE)),"",HLOOKUP(2,I$78:K$79,2,FALSE))</f>
        <v>SvB: +14,8%</v>
      </c>
    </row>
    <row r="83" spans="9:9" ht="15" customHeight="1" x14ac:dyDescent="0.2">
      <c r="I83" s="488" t="str">
        <f>IF(ISERROR(HLOOKUP(3,I$78:K$79,2,FALSE)),"",HLOOKUP(3,I$78:K$79,2,FALSE))</f>
        <v>GeB - ausschließlich: -7,7%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56619</v>
      </c>
      <c r="E12" s="114">
        <v>56801</v>
      </c>
      <c r="F12" s="114">
        <v>57183</v>
      </c>
      <c r="G12" s="114">
        <v>56087</v>
      </c>
      <c r="H12" s="114">
        <v>55884</v>
      </c>
      <c r="I12" s="115">
        <v>735</v>
      </c>
      <c r="J12" s="116">
        <v>1.3152243933863002</v>
      </c>
      <c r="N12" s="117"/>
    </row>
    <row r="13" spans="1:15" s="110" customFormat="1" ht="13.5" customHeight="1" x14ac:dyDescent="0.2">
      <c r="A13" s="118" t="s">
        <v>105</v>
      </c>
      <c r="B13" s="119" t="s">
        <v>106</v>
      </c>
      <c r="C13" s="113">
        <v>50.574895353150005</v>
      </c>
      <c r="D13" s="114">
        <v>28635</v>
      </c>
      <c r="E13" s="114">
        <v>28661</v>
      </c>
      <c r="F13" s="114">
        <v>29020</v>
      </c>
      <c r="G13" s="114">
        <v>28351</v>
      </c>
      <c r="H13" s="114">
        <v>28156</v>
      </c>
      <c r="I13" s="115">
        <v>479</v>
      </c>
      <c r="J13" s="116">
        <v>1.7012359710186107</v>
      </c>
    </row>
    <row r="14" spans="1:15" s="110" customFormat="1" ht="13.5" customHeight="1" x14ac:dyDescent="0.2">
      <c r="A14" s="120"/>
      <c r="B14" s="119" t="s">
        <v>107</v>
      </c>
      <c r="C14" s="113">
        <v>49.425104646849995</v>
      </c>
      <c r="D14" s="114">
        <v>27984</v>
      </c>
      <c r="E14" s="114">
        <v>28140</v>
      </c>
      <c r="F14" s="114">
        <v>28163</v>
      </c>
      <c r="G14" s="114">
        <v>27736</v>
      </c>
      <c r="H14" s="114">
        <v>27728</v>
      </c>
      <c r="I14" s="115">
        <v>256</v>
      </c>
      <c r="J14" s="116">
        <v>0.9232544720138488</v>
      </c>
    </row>
    <row r="15" spans="1:15" s="110" customFormat="1" ht="13.5" customHeight="1" x14ac:dyDescent="0.2">
      <c r="A15" s="118" t="s">
        <v>105</v>
      </c>
      <c r="B15" s="121" t="s">
        <v>108</v>
      </c>
      <c r="C15" s="113">
        <v>10.4275949769512</v>
      </c>
      <c r="D15" s="114">
        <v>5904</v>
      </c>
      <c r="E15" s="114">
        <v>6120</v>
      </c>
      <c r="F15" s="114">
        <v>6311</v>
      </c>
      <c r="G15" s="114">
        <v>5565</v>
      </c>
      <c r="H15" s="114">
        <v>5807</v>
      </c>
      <c r="I15" s="115">
        <v>97</v>
      </c>
      <c r="J15" s="116">
        <v>1.6703977957637335</v>
      </c>
    </row>
    <row r="16" spans="1:15" s="110" customFormat="1" ht="13.5" customHeight="1" x14ac:dyDescent="0.2">
      <c r="A16" s="118"/>
      <c r="B16" s="121" t="s">
        <v>109</v>
      </c>
      <c r="C16" s="113">
        <v>66.380543633762514</v>
      </c>
      <c r="D16" s="114">
        <v>37584</v>
      </c>
      <c r="E16" s="114">
        <v>37622</v>
      </c>
      <c r="F16" s="114">
        <v>37920</v>
      </c>
      <c r="G16" s="114">
        <v>37751</v>
      </c>
      <c r="H16" s="114">
        <v>37599</v>
      </c>
      <c r="I16" s="115">
        <v>-15</v>
      </c>
      <c r="J16" s="116">
        <v>-3.9894678049948139E-2</v>
      </c>
    </row>
    <row r="17" spans="1:10" s="110" customFormat="1" ht="13.5" customHeight="1" x14ac:dyDescent="0.2">
      <c r="A17" s="118"/>
      <c r="B17" s="121" t="s">
        <v>110</v>
      </c>
      <c r="C17" s="113">
        <v>21.964358254296261</v>
      </c>
      <c r="D17" s="114">
        <v>12436</v>
      </c>
      <c r="E17" s="114">
        <v>12360</v>
      </c>
      <c r="F17" s="114">
        <v>12250</v>
      </c>
      <c r="G17" s="114">
        <v>12097</v>
      </c>
      <c r="H17" s="114">
        <v>11851</v>
      </c>
      <c r="I17" s="115">
        <v>585</v>
      </c>
      <c r="J17" s="116">
        <v>4.9362922960087756</v>
      </c>
    </row>
    <row r="18" spans="1:10" s="110" customFormat="1" ht="13.5" customHeight="1" x14ac:dyDescent="0.2">
      <c r="A18" s="120"/>
      <c r="B18" s="121" t="s">
        <v>111</v>
      </c>
      <c r="C18" s="113">
        <v>1.2275031349900209</v>
      </c>
      <c r="D18" s="114">
        <v>695</v>
      </c>
      <c r="E18" s="114">
        <v>699</v>
      </c>
      <c r="F18" s="114">
        <v>702</v>
      </c>
      <c r="G18" s="114">
        <v>674</v>
      </c>
      <c r="H18" s="114">
        <v>627</v>
      </c>
      <c r="I18" s="115">
        <v>68</v>
      </c>
      <c r="J18" s="116">
        <v>10.845295055821371</v>
      </c>
    </row>
    <row r="19" spans="1:10" s="110" customFormat="1" ht="13.5" customHeight="1" x14ac:dyDescent="0.2">
      <c r="A19" s="120"/>
      <c r="B19" s="121" t="s">
        <v>112</v>
      </c>
      <c r="C19" s="113">
        <v>0.36913403627757468</v>
      </c>
      <c r="D19" s="114">
        <v>209</v>
      </c>
      <c r="E19" s="114">
        <v>196</v>
      </c>
      <c r="F19" s="114">
        <v>203</v>
      </c>
      <c r="G19" s="114">
        <v>169</v>
      </c>
      <c r="H19" s="114">
        <v>156</v>
      </c>
      <c r="I19" s="115">
        <v>53</v>
      </c>
      <c r="J19" s="116">
        <v>33.974358974358971</v>
      </c>
    </row>
    <row r="20" spans="1:10" s="110" customFormat="1" ht="13.5" customHeight="1" x14ac:dyDescent="0.2">
      <c r="A20" s="118" t="s">
        <v>113</v>
      </c>
      <c r="B20" s="122" t="s">
        <v>114</v>
      </c>
      <c r="C20" s="113">
        <v>65.315530122397078</v>
      </c>
      <c r="D20" s="114">
        <v>36981</v>
      </c>
      <c r="E20" s="114">
        <v>37145</v>
      </c>
      <c r="F20" s="114">
        <v>37605</v>
      </c>
      <c r="G20" s="114">
        <v>36820</v>
      </c>
      <c r="H20" s="114">
        <v>36756</v>
      </c>
      <c r="I20" s="115">
        <v>225</v>
      </c>
      <c r="J20" s="116">
        <v>0.61214495592556317</v>
      </c>
    </row>
    <row r="21" spans="1:10" s="110" customFormat="1" ht="13.5" customHeight="1" x14ac:dyDescent="0.2">
      <c r="A21" s="120"/>
      <c r="B21" s="122" t="s">
        <v>115</v>
      </c>
      <c r="C21" s="113">
        <v>34.684469877602922</v>
      </c>
      <c r="D21" s="114">
        <v>19638</v>
      </c>
      <c r="E21" s="114">
        <v>19656</v>
      </c>
      <c r="F21" s="114">
        <v>19578</v>
      </c>
      <c r="G21" s="114">
        <v>19267</v>
      </c>
      <c r="H21" s="114">
        <v>19128</v>
      </c>
      <c r="I21" s="115">
        <v>510</v>
      </c>
      <c r="J21" s="116">
        <v>2.6662484316185697</v>
      </c>
    </row>
    <row r="22" spans="1:10" s="110" customFormat="1" ht="13.5" customHeight="1" x14ac:dyDescent="0.2">
      <c r="A22" s="118" t="s">
        <v>113</v>
      </c>
      <c r="B22" s="122" t="s">
        <v>116</v>
      </c>
      <c r="C22" s="113">
        <v>92.138681361380449</v>
      </c>
      <c r="D22" s="114">
        <v>52168</v>
      </c>
      <c r="E22" s="114">
        <v>52444</v>
      </c>
      <c r="F22" s="114">
        <v>52817</v>
      </c>
      <c r="G22" s="114">
        <v>51963</v>
      </c>
      <c r="H22" s="114">
        <v>51936</v>
      </c>
      <c r="I22" s="115">
        <v>232</v>
      </c>
      <c r="J22" s="116">
        <v>0.44670363524337647</v>
      </c>
    </row>
    <row r="23" spans="1:10" s="110" customFormat="1" ht="13.5" customHeight="1" x14ac:dyDescent="0.2">
      <c r="A23" s="123"/>
      <c r="B23" s="124" t="s">
        <v>117</v>
      </c>
      <c r="C23" s="125">
        <v>7.8418905314470404</v>
      </c>
      <c r="D23" s="114">
        <v>4440</v>
      </c>
      <c r="E23" s="114">
        <v>4351</v>
      </c>
      <c r="F23" s="114">
        <v>4362</v>
      </c>
      <c r="G23" s="114">
        <v>4116</v>
      </c>
      <c r="H23" s="114">
        <v>3940</v>
      </c>
      <c r="I23" s="115">
        <v>500</v>
      </c>
      <c r="J23" s="116">
        <v>12.690355329949238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14210</v>
      </c>
      <c r="E26" s="114">
        <v>14778</v>
      </c>
      <c r="F26" s="114">
        <v>14845</v>
      </c>
      <c r="G26" s="114">
        <v>14905</v>
      </c>
      <c r="H26" s="140">
        <v>14564</v>
      </c>
      <c r="I26" s="115">
        <v>-354</v>
      </c>
      <c r="J26" s="116">
        <v>-2.4306509200769018</v>
      </c>
    </row>
    <row r="27" spans="1:10" s="110" customFormat="1" ht="13.5" customHeight="1" x14ac:dyDescent="0.2">
      <c r="A27" s="118" t="s">
        <v>105</v>
      </c>
      <c r="B27" s="119" t="s">
        <v>106</v>
      </c>
      <c r="C27" s="113">
        <v>38.761435608726252</v>
      </c>
      <c r="D27" s="115">
        <v>5508</v>
      </c>
      <c r="E27" s="114">
        <v>5741</v>
      </c>
      <c r="F27" s="114">
        <v>5843</v>
      </c>
      <c r="G27" s="114">
        <v>5862</v>
      </c>
      <c r="H27" s="140">
        <v>5614</v>
      </c>
      <c r="I27" s="115">
        <v>-106</v>
      </c>
      <c r="J27" s="116">
        <v>-1.8881368008550052</v>
      </c>
    </row>
    <row r="28" spans="1:10" s="110" customFormat="1" ht="13.5" customHeight="1" x14ac:dyDescent="0.2">
      <c r="A28" s="120"/>
      <c r="B28" s="119" t="s">
        <v>107</v>
      </c>
      <c r="C28" s="113">
        <v>61.238564391273748</v>
      </c>
      <c r="D28" s="115">
        <v>8702</v>
      </c>
      <c r="E28" s="114">
        <v>9037</v>
      </c>
      <c r="F28" s="114">
        <v>9002</v>
      </c>
      <c r="G28" s="114">
        <v>9043</v>
      </c>
      <c r="H28" s="140">
        <v>8950</v>
      </c>
      <c r="I28" s="115">
        <v>-248</v>
      </c>
      <c r="J28" s="116">
        <v>-2.7709497206703912</v>
      </c>
    </row>
    <row r="29" spans="1:10" s="110" customFormat="1" ht="13.5" customHeight="1" x14ac:dyDescent="0.2">
      <c r="A29" s="118" t="s">
        <v>105</v>
      </c>
      <c r="B29" s="121" t="s">
        <v>108</v>
      </c>
      <c r="C29" s="113">
        <v>15.25686136523575</v>
      </c>
      <c r="D29" s="115">
        <v>2168</v>
      </c>
      <c r="E29" s="114">
        <v>2271</v>
      </c>
      <c r="F29" s="114">
        <v>2333</v>
      </c>
      <c r="G29" s="114">
        <v>2424</v>
      </c>
      <c r="H29" s="140">
        <v>2270</v>
      </c>
      <c r="I29" s="115">
        <v>-102</v>
      </c>
      <c r="J29" s="116">
        <v>-4.4933920704845818</v>
      </c>
    </row>
    <row r="30" spans="1:10" s="110" customFormat="1" ht="13.5" customHeight="1" x14ac:dyDescent="0.2">
      <c r="A30" s="118"/>
      <c r="B30" s="121" t="s">
        <v>109</v>
      </c>
      <c r="C30" s="113">
        <v>45.221674876847288</v>
      </c>
      <c r="D30" s="115">
        <v>6426</v>
      </c>
      <c r="E30" s="114">
        <v>6765</v>
      </c>
      <c r="F30" s="114">
        <v>6781</v>
      </c>
      <c r="G30" s="114">
        <v>6813</v>
      </c>
      <c r="H30" s="140">
        <v>6793</v>
      </c>
      <c r="I30" s="115">
        <v>-367</v>
      </c>
      <c r="J30" s="116">
        <v>-5.4026203444722505</v>
      </c>
    </row>
    <row r="31" spans="1:10" s="110" customFormat="1" ht="13.5" customHeight="1" x14ac:dyDescent="0.2">
      <c r="A31" s="118"/>
      <c r="B31" s="121" t="s">
        <v>110</v>
      </c>
      <c r="C31" s="113">
        <v>21.414496833216045</v>
      </c>
      <c r="D31" s="115">
        <v>3043</v>
      </c>
      <c r="E31" s="114">
        <v>3129</v>
      </c>
      <c r="F31" s="114">
        <v>3133</v>
      </c>
      <c r="G31" s="114">
        <v>3090</v>
      </c>
      <c r="H31" s="140">
        <v>3028</v>
      </c>
      <c r="I31" s="115">
        <v>15</v>
      </c>
      <c r="J31" s="116">
        <v>0.49537648612945839</v>
      </c>
    </row>
    <row r="32" spans="1:10" s="110" customFormat="1" ht="13.5" customHeight="1" x14ac:dyDescent="0.2">
      <c r="A32" s="120"/>
      <c r="B32" s="121" t="s">
        <v>111</v>
      </c>
      <c r="C32" s="113">
        <v>18.106966924700917</v>
      </c>
      <c r="D32" s="115">
        <v>2573</v>
      </c>
      <c r="E32" s="114">
        <v>2613</v>
      </c>
      <c r="F32" s="114">
        <v>2598</v>
      </c>
      <c r="G32" s="114">
        <v>2578</v>
      </c>
      <c r="H32" s="140">
        <v>2473</v>
      </c>
      <c r="I32" s="115">
        <v>100</v>
      </c>
      <c r="J32" s="116">
        <v>4.0436716538617068</v>
      </c>
    </row>
    <row r="33" spans="1:10" s="110" customFormat="1" ht="13.5" customHeight="1" x14ac:dyDescent="0.2">
      <c r="A33" s="120"/>
      <c r="B33" s="121" t="s">
        <v>112</v>
      </c>
      <c r="C33" s="113">
        <v>1.8719211822660098</v>
      </c>
      <c r="D33" s="115">
        <v>266</v>
      </c>
      <c r="E33" s="114">
        <v>261</v>
      </c>
      <c r="F33" s="114">
        <v>275</v>
      </c>
      <c r="G33" s="114">
        <v>240</v>
      </c>
      <c r="H33" s="140">
        <v>236</v>
      </c>
      <c r="I33" s="115">
        <v>30</v>
      </c>
      <c r="J33" s="116">
        <v>12.711864406779661</v>
      </c>
    </row>
    <row r="34" spans="1:10" s="110" customFormat="1" ht="13.5" customHeight="1" x14ac:dyDescent="0.2">
      <c r="A34" s="118" t="s">
        <v>113</v>
      </c>
      <c r="B34" s="122" t="s">
        <v>116</v>
      </c>
      <c r="C34" s="113">
        <v>91.857846586910625</v>
      </c>
      <c r="D34" s="115">
        <v>13053</v>
      </c>
      <c r="E34" s="114">
        <v>13485</v>
      </c>
      <c r="F34" s="114">
        <v>13562</v>
      </c>
      <c r="G34" s="114">
        <v>13664</v>
      </c>
      <c r="H34" s="140">
        <v>13377</v>
      </c>
      <c r="I34" s="115">
        <v>-324</v>
      </c>
      <c r="J34" s="116">
        <v>-2.4220677281901772</v>
      </c>
    </row>
    <row r="35" spans="1:10" s="110" customFormat="1" ht="13.5" customHeight="1" x14ac:dyDescent="0.2">
      <c r="A35" s="118"/>
      <c r="B35" s="119" t="s">
        <v>117</v>
      </c>
      <c r="C35" s="113">
        <v>8.0506685432793805</v>
      </c>
      <c r="D35" s="115">
        <v>1144</v>
      </c>
      <c r="E35" s="114">
        <v>1272</v>
      </c>
      <c r="F35" s="114">
        <v>1264</v>
      </c>
      <c r="G35" s="114">
        <v>1223</v>
      </c>
      <c r="H35" s="140">
        <v>1166</v>
      </c>
      <c r="I35" s="115">
        <v>-22</v>
      </c>
      <c r="J35" s="116">
        <v>-1.8867924528301887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9163</v>
      </c>
      <c r="E37" s="114">
        <v>9475</v>
      </c>
      <c r="F37" s="114">
        <v>9519</v>
      </c>
      <c r="G37" s="114">
        <v>9755</v>
      </c>
      <c r="H37" s="140">
        <v>9543</v>
      </c>
      <c r="I37" s="115">
        <v>-380</v>
      </c>
      <c r="J37" s="116">
        <v>-3.9819763177197944</v>
      </c>
    </row>
    <row r="38" spans="1:10" s="110" customFormat="1" ht="13.5" customHeight="1" x14ac:dyDescent="0.2">
      <c r="A38" s="118" t="s">
        <v>105</v>
      </c>
      <c r="B38" s="119" t="s">
        <v>106</v>
      </c>
      <c r="C38" s="113">
        <v>36.832914984175488</v>
      </c>
      <c r="D38" s="115">
        <v>3375</v>
      </c>
      <c r="E38" s="114">
        <v>3482</v>
      </c>
      <c r="F38" s="114">
        <v>3510</v>
      </c>
      <c r="G38" s="114">
        <v>3626</v>
      </c>
      <c r="H38" s="140">
        <v>3459</v>
      </c>
      <c r="I38" s="115">
        <v>-84</v>
      </c>
      <c r="J38" s="116">
        <v>-2.4284475281873372</v>
      </c>
    </row>
    <row r="39" spans="1:10" s="110" customFormat="1" ht="13.5" customHeight="1" x14ac:dyDescent="0.2">
      <c r="A39" s="120"/>
      <c r="B39" s="119" t="s">
        <v>107</v>
      </c>
      <c r="C39" s="113">
        <v>63.167085015824512</v>
      </c>
      <c r="D39" s="115">
        <v>5788</v>
      </c>
      <c r="E39" s="114">
        <v>5993</v>
      </c>
      <c r="F39" s="114">
        <v>6009</v>
      </c>
      <c r="G39" s="114">
        <v>6129</v>
      </c>
      <c r="H39" s="140">
        <v>6084</v>
      </c>
      <c r="I39" s="115">
        <v>-296</v>
      </c>
      <c r="J39" s="116">
        <v>-4.8652202498356347</v>
      </c>
    </row>
    <row r="40" spans="1:10" s="110" customFormat="1" ht="13.5" customHeight="1" x14ac:dyDescent="0.2">
      <c r="A40" s="118" t="s">
        <v>105</v>
      </c>
      <c r="B40" s="121" t="s">
        <v>108</v>
      </c>
      <c r="C40" s="113">
        <v>17.265087853323148</v>
      </c>
      <c r="D40" s="115">
        <v>1582</v>
      </c>
      <c r="E40" s="114">
        <v>1634</v>
      </c>
      <c r="F40" s="114">
        <v>1660</v>
      </c>
      <c r="G40" s="114">
        <v>1817</v>
      </c>
      <c r="H40" s="140">
        <v>1657</v>
      </c>
      <c r="I40" s="115">
        <v>-75</v>
      </c>
      <c r="J40" s="116">
        <v>-4.5262522631261319</v>
      </c>
    </row>
    <row r="41" spans="1:10" s="110" customFormat="1" ht="13.5" customHeight="1" x14ac:dyDescent="0.2">
      <c r="A41" s="118"/>
      <c r="B41" s="121" t="s">
        <v>109</v>
      </c>
      <c r="C41" s="113">
        <v>32.347484448324785</v>
      </c>
      <c r="D41" s="115">
        <v>2964</v>
      </c>
      <c r="E41" s="114">
        <v>3137</v>
      </c>
      <c r="F41" s="114">
        <v>3160</v>
      </c>
      <c r="G41" s="114">
        <v>3242</v>
      </c>
      <c r="H41" s="140">
        <v>3323</v>
      </c>
      <c r="I41" s="115">
        <v>-359</v>
      </c>
      <c r="J41" s="116">
        <v>-10.803490821546795</v>
      </c>
    </row>
    <row r="42" spans="1:10" s="110" customFormat="1" ht="13.5" customHeight="1" x14ac:dyDescent="0.2">
      <c r="A42" s="118"/>
      <c r="B42" s="121" t="s">
        <v>110</v>
      </c>
      <c r="C42" s="113">
        <v>23.027392775291936</v>
      </c>
      <c r="D42" s="115">
        <v>2110</v>
      </c>
      <c r="E42" s="114">
        <v>2160</v>
      </c>
      <c r="F42" s="114">
        <v>2169</v>
      </c>
      <c r="G42" s="114">
        <v>2179</v>
      </c>
      <c r="H42" s="140">
        <v>2148</v>
      </c>
      <c r="I42" s="115">
        <v>-38</v>
      </c>
      <c r="J42" s="116">
        <v>-1.7690875232774674</v>
      </c>
    </row>
    <row r="43" spans="1:10" s="110" customFormat="1" ht="13.5" customHeight="1" x14ac:dyDescent="0.2">
      <c r="A43" s="120"/>
      <c r="B43" s="121" t="s">
        <v>111</v>
      </c>
      <c r="C43" s="113">
        <v>27.360034923060134</v>
      </c>
      <c r="D43" s="115">
        <v>2507</v>
      </c>
      <c r="E43" s="114">
        <v>2544</v>
      </c>
      <c r="F43" s="114">
        <v>2530</v>
      </c>
      <c r="G43" s="114">
        <v>2517</v>
      </c>
      <c r="H43" s="140">
        <v>2415</v>
      </c>
      <c r="I43" s="115">
        <v>92</v>
      </c>
      <c r="J43" s="116">
        <v>3.8095238095238093</v>
      </c>
    </row>
    <row r="44" spans="1:10" s="110" customFormat="1" ht="13.5" customHeight="1" x14ac:dyDescent="0.2">
      <c r="A44" s="120"/>
      <c r="B44" s="121" t="s">
        <v>112</v>
      </c>
      <c r="C44" s="113">
        <v>2.6956237040270654</v>
      </c>
      <c r="D44" s="115">
        <v>247</v>
      </c>
      <c r="E44" s="114">
        <v>245</v>
      </c>
      <c r="F44" s="114">
        <v>259</v>
      </c>
      <c r="G44" s="114">
        <v>228</v>
      </c>
      <c r="H44" s="140">
        <v>225</v>
      </c>
      <c r="I44" s="115">
        <v>22</v>
      </c>
      <c r="J44" s="116">
        <v>9.7777777777777786</v>
      </c>
    </row>
    <row r="45" spans="1:10" s="110" customFormat="1" ht="13.5" customHeight="1" x14ac:dyDescent="0.2">
      <c r="A45" s="118" t="s">
        <v>113</v>
      </c>
      <c r="B45" s="122" t="s">
        <v>116</v>
      </c>
      <c r="C45" s="113">
        <v>92.600676634290082</v>
      </c>
      <c r="D45" s="115">
        <v>8485</v>
      </c>
      <c r="E45" s="114">
        <v>8701</v>
      </c>
      <c r="F45" s="114">
        <v>8757</v>
      </c>
      <c r="G45" s="114">
        <v>8983</v>
      </c>
      <c r="H45" s="140">
        <v>8779</v>
      </c>
      <c r="I45" s="115">
        <v>-294</v>
      </c>
      <c r="J45" s="116">
        <v>-3.348900785966511</v>
      </c>
    </row>
    <row r="46" spans="1:10" s="110" customFormat="1" ht="13.5" customHeight="1" x14ac:dyDescent="0.2">
      <c r="A46" s="118"/>
      <c r="B46" s="119" t="s">
        <v>117</v>
      </c>
      <c r="C46" s="113">
        <v>7.2683618902106293</v>
      </c>
      <c r="D46" s="115">
        <v>666</v>
      </c>
      <c r="E46" s="114">
        <v>754</v>
      </c>
      <c r="F46" s="114">
        <v>743</v>
      </c>
      <c r="G46" s="114">
        <v>754</v>
      </c>
      <c r="H46" s="140">
        <v>743</v>
      </c>
      <c r="I46" s="115">
        <v>-77</v>
      </c>
      <c r="J46" s="116">
        <v>-10.363391655450874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5047</v>
      </c>
      <c r="E48" s="114">
        <v>5303</v>
      </c>
      <c r="F48" s="114">
        <v>5326</v>
      </c>
      <c r="G48" s="114">
        <v>5150</v>
      </c>
      <c r="H48" s="140">
        <v>5021</v>
      </c>
      <c r="I48" s="115">
        <v>26</v>
      </c>
      <c r="J48" s="116">
        <v>0.51782513443537148</v>
      </c>
    </row>
    <row r="49" spans="1:12" s="110" customFormat="1" ht="13.5" customHeight="1" x14ac:dyDescent="0.2">
      <c r="A49" s="118" t="s">
        <v>105</v>
      </c>
      <c r="B49" s="119" t="s">
        <v>106</v>
      </c>
      <c r="C49" s="113">
        <v>42.262730334852385</v>
      </c>
      <c r="D49" s="115">
        <v>2133</v>
      </c>
      <c r="E49" s="114">
        <v>2259</v>
      </c>
      <c r="F49" s="114">
        <v>2333</v>
      </c>
      <c r="G49" s="114">
        <v>2236</v>
      </c>
      <c r="H49" s="140">
        <v>2155</v>
      </c>
      <c r="I49" s="115">
        <v>-22</v>
      </c>
      <c r="J49" s="116">
        <v>-1.0208816705336428</v>
      </c>
    </row>
    <row r="50" spans="1:12" s="110" customFormat="1" ht="13.5" customHeight="1" x14ac:dyDescent="0.2">
      <c r="A50" s="120"/>
      <c r="B50" s="119" t="s">
        <v>107</v>
      </c>
      <c r="C50" s="113">
        <v>57.737269665147615</v>
      </c>
      <c r="D50" s="115">
        <v>2914</v>
      </c>
      <c r="E50" s="114">
        <v>3044</v>
      </c>
      <c r="F50" s="114">
        <v>2993</v>
      </c>
      <c r="G50" s="114">
        <v>2914</v>
      </c>
      <c r="H50" s="140">
        <v>2866</v>
      </c>
      <c r="I50" s="115">
        <v>48</v>
      </c>
      <c r="J50" s="116">
        <v>1.674808094905792</v>
      </c>
    </row>
    <row r="51" spans="1:12" s="110" customFormat="1" ht="13.5" customHeight="1" x14ac:dyDescent="0.2">
      <c r="A51" s="118" t="s">
        <v>105</v>
      </c>
      <c r="B51" s="121" t="s">
        <v>108</v>
      </c>
      <c r="C51" s="113">
        <v>11.610857935407173</v>
      </c>
      <c r="D51" s="115">
        <v>586</v>
      </c>
      <c r="E51" s="114">
        <v>637</v>
      </c>
      <c r="F51" s="114">
        <v>673</v>
      </c>
      <c r="G51" s="114">
        <v>607</v>
      </c>
      <c r="H51" s="140">
        <v>613</v>
      </c>
      <c r="I51" s="115">
        <v>-27</v>
      </c>
      <c r="J51" s="116">
        <v>-4.4045676998368677</v>
      </c>
    </row>
    <row r="52" spans="1:12" s="110" customFormat="1" ht="13.5" customHeight="1" x14ac:dyDescent="0.2">
      <c r="A52" s="118"/>
      <c r="B52" s="121" t="s">
        <v>109</v>
      </c>
      <c r="C52" s="113">
        <v>68.595205072320184</v>
      </c>
      <c r="D52" s="115">
        <v>3462</v>
      </c>
      <c r="E52" s="114">
        <v>3628</v>
      </c>
      <c r="F52" s="114">
        <v>3621</v>
      </c>
      <c r="G52" s="114">
        <v>3571</v>
      </c>
      <c r="H52" s="140">
        <v>3470</v>
      </c>
      <c r="I52" s="115">
        <v>-8</v>
      </c>
      <c r="J52" s="116">
        <v>-0.23054755043227665</v>
      </c>
    </row>
    <row r="53" spans="1:12" s="110" customFormat="1" ht="13.5" customHeight="1" x14ac:dyDescent="0.2">
      <c r="A53" s="118"/>
      <c r="B53" s="121" t="s">
        <v>110</v>
      </c>
      <c r="C53" s="113">
        <v>18.486229443233604</v>
      </c>
      <c r="D53" s="115">
        <v>933</v>
      </c>
      <c r="E53" s="114">
        <v>969</v>
      </c>
      <c r="F53" s="114">
        <v>964</v>
      </c>
      <c r="G53" s="114">
        <v>911</v>
      </c>
      <c r="H53" s="140">
        <v>880</v>
      </c>
      <c r="I53" s="115">
        <v>53</v>
      </c>
      <c r="J53" s="116">
        <v>6.0227272727272725</v>
      </c>
    </row>
    <row r="54" spans="1:12" s="110" customFormat="1" ht="13.5" customHeight="1" x14ac:dyDescent="0.2">
      <c r="A54" s="120"/>
      <c r="B54" s="121" t="s">
        <v>111</v>
      </c>
      <c r="C54" s="113">
        <v>1.3077075490390331</v>
      </c>
      <c r="D54" s="115">
        <v>66</v>
      </c>
      <c r="E54" s="114">
        <v>69</v>
      </c>
      <c r="F54" s="114">
        <v>68</v>
      </c>
      <c r="G54" s="114">
        <v>61</v>
      </c>
      <c r="H54" s="140">
        <v>58</v>
      </c>
      <c r="I54" s="115">
        <v>8</v>
      </c>
      <c r="J54" s="116">
        <v>13.793103448275861</v>
      </c>
    </row>
    <row r="55" spans="1:12" s="110" customFormat="1" ht="13.5" customHeight="1" x14ac:dyDescent="0.2">
      <c r="A55" s="120"/>
      <c r="B55" s="121" t="s">
        <v>112</v>
      </c>
      <c r="C55" s="113">
        <v>0.37646126411729741</v>
      </c>
      <c r="D55" s="115">
        <v>19</v>
      </c>
      <c r="E55" s="114">
        <v>16</v>
      </c>
      <c r="F55" s="114">
        <v>16</v>
      </c>
      <c r="G55" s="114">
        <v>12</v>
      </c>
      <c r="H55" s="140">
        <v>11</v>
      </c>
      <c r="I55" s="115">
        <v>8</v>
      </c>
      <c r="J55" s="116">
        <v>72.727272727272734</v>
      </c>
    </row>
    <row r="56" spans="1:12" s="110" customFormat="1" ht="13.5" customHeight="1" x14ac:dyDescent="0.2">
      <c r="A56" s="118" t="s">
        <v>113</v>
      </c>
      <c r="B56" s="122" t="s">
        <v>116</v>
      </c>
      <c r="C56" s="113">
        <v>90.509213394095497</v>
      </c>
      <c r="D56" s="115">
        <v>4568</v>
      </c>
      <c r="E56" s="114">
        <v>4784</v>
      </c>
      <c r="F56" s="114">
        <v>4805</v>
      </c>
      <c r="G56" s="114">
        <v>4681</v>
      </c>
      <c r="H56" s="140">
        <v>4598</v>
      </c>
      <c r="I56" s="115">
        <v>-30</v>
      </c>
      <c r="J56" s="116">
        <v>-0.6524575902566333</v>
      </c>
    </row>
    <row r="57" spans="1:12" s="110" customFormat="1" ht="13.5" customHeight="1" x14ac:dyDescent="0.2">
      <c r="A57" s="142"/>
      <c r="B57" s="124" t="s">
        <v>117</v>
      </c>
      <c r="C57" s="125">
        <v>9.4709728551614827</v>
      </c>
      <c r="D57" s="143">
        <v>478</v>
      </c>
      <c r="E57" s="144">
        <v>518</v>
      </c>
      <c r="F57" s="144">
        <v>521</v>
      </c>
      <c r="G57" s="144">
        <v>469</v>
      </c>
      <c r="H57" s="145">
        <v>423</v>
      </c>
      <c r="I57" s="143">
        <v>55</v>
      </c>
      <c r="J57" s="146">
        <v>13.002364066193854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56619</v>
      </c>
      <c r="E12" s="236">
        <v>56801</v>
      </c>
      <c r="F12" s="114">
        <v>57183</v>
      </c>
      <c r="G12" s="114">
        <v>56087</v>
      </c>
      <c r="H12" s="140">
        <v>55884</v>
      </c>
      <c r="I12" s="115">
        <v>735</v>
      </c>
      <c r="J12" s="116">
        <v>1.3152243933863002</v>
      </c>
    </row>
    <row r="13" spans="1:15" s="110" customFormat="1" ht="12" customHeight="1" x14ac:dyDescent="0.2">
      <c r="A13" s="118" t="s">
        <v>105</v>
      </c>
      <c r="B13" s="119" t="s">
        <v>106</v>
      </c>
      <c r="C13" s="113">
        <v>50.574895353150005</v>
      </c>
      <c r="D13" s="115">
        <v>28635</v>
      </c>
      <c r="E13" s="114">
        <v>28661</v>
      </c>
      <c r="F13" s="114">
        <v>29020</v>
      </c>
      <c r="G13" s="114">
        <v>28351</v>
      </c>
      <c r="H13" s="140">
        <v>28156</v>
      </c>
      <c r="I13" s="115">
        <v>479</v>
      </c>
      <c r="J13" s="116">
        <v>1.7012359710186107</v>
      </c>
    </row>
    <row r="14" spans="1:15" s="110" customFormat="1" ht="12" customHeight="1" x14ac:dyDescent="0.2">
      <c r="A14" s="118"/>
      <c r="B14" s="119" t="s">
        <v>107</v>
      </c>
      <c r="C14" s="113">
        <v>49.425104646849995</v>
      </c>
      <c r="D14" s="115">
        <v>27984</v>
      </c>
      <c r="E14" s="114">
        <v>28140</v>
      </c>
      <c r="F14" s="114">
        <v>28163</v>
      </c>
      <c r="G14" s="114">
        <v>27736</v>
      </c>
      <c r="H14" s="140">
        <v>27728</v>
      </c>
      <c r="I14" s="115">
        <v>256</v>
      </c>
      <c r="J14" s="116">
        <v>0.9232544720138488</v>
      </c>
    </row>
    <row r="15" spans="1:15" s="110" customFormat="1" ht="12" customHeight="1" x14ac:dyDescent="0.2">
      <c r="A15" s="118" t="s">
        <v>105</v>
      </c>
      <c r="B15" s="121" t="s">
        <v>108</v>
      </c>
      <c r="C15" s="113">
        <v>10.4275949769512</v>
      </c>
      <c r="D15" s="115">
        <v>5904</v>
      </c>
      <c r="E15" s="114">
        <v>6120</v>
      </c>
      <c r="F15" s="114">
        <v>6311</v>
      </c>
      <c r="G15" s="114">
        <v>5565</v>
      </c>
      <c r="H15" s="140">
        <v>5807</v>
      </c>
      <c r="I15" s="115">
        <v>97</v>
      </c>
      <c r="J15" s="116">
        <v>1.6703977957637335</v>
      </c>
    </row>
    <row r="16" spans="1:15" s="110" customFormat="1" ht="12" customHeight="1" x14ac:dyDescent="0.2">
      <c r="A16" s="118"/>
      <c r="B16" s="121" t="s">
        <v>109</v>
      </c>
      <c r="C16" s="113">
        <v>66.380543633762514</v>
      </c>
      <c r="D16" s="115">
        <v>37584</v>
      </c>
      <c r="E16" s="114">
        <v>37622</v>
      </c>
      <c r="F16" s="114">
        <v>37920</v>
      </c>
      <c r="G16" s="114">
        <v>37751</v>
      </c>
      <c r="H16" s="140">
        <v>37599</v>
      </c>
      <c r="I16" s="115">
        <v>-15</v>
      </c>
      <c r="J16" s="116">
        <v>-3.9894678049948139E-2</v>
      </c>
    </row>
    <row r="17" spans="1:10" s="110" customFormat="1" ht="12" customHeight="1" x14ac:dyDescent="0.2">
      <c r="A17" s="118"/>
      <c r="B17" s="121" t="s">
        <v>110</v>
      </c>
      <c r="C17" s="113">
        <v>21.964358254296261</v>
      </c>
      <c r="D17" s="115">
        <v>12436</v>
      </c>
      <c r="E17" s="114">
        <v>12360</v>
      </c>
      <c r="F17" s="114">
        <v>12250</v>
      </c>
      <c r="G17" s="114">
        <v>12097</v>
      </c>
      <c r="H17" s="140">
        <v>11851</v>
      </c>
      <c r="I17" s="115">
        <v>585</v>
      </c>
      <c r="J17" s="116">
        <v>4.9362922960087756</v>
      </c>
    </row>
    <row r="18" spans="1:10" s="110" customFormat="1" ht="12" customHeight="1" x14ac:dyDescent="0.2">
      <c r="A18" s="120"/>
      <c r="B18" s="121" t="s">
        <v>111</v>
      </c>
      <c r="C18" s="113">
        <v>1.2275031349900209</v>
      </c>
      <c r="D18" s="115">
        <v>695</v>
      </c>
      <c r="E18" s="114">
        <v>699</v>
      </c>
      <c r="F18" s="114">
        <v>702</v>
      </c>
      <c r="G18" s="114">
        <v>674</v>
      </c>
      <c r="H18" s="140">
        <v>627</v>
      </c>
      <c r="I18" s="115">
        <v>68</v>
      </c>
      <c r="J18" s="116">
        <v>10.845295055821371</v>
      </c>
    </row>
    <row r="19" spans="1:10" s="110" customFormat="1" ht="12" customHeight="1" x14ac:dyDescent="0.2">
      <c r="A19" s="120"/>
      <c r="B19" s="121" t="s">
        <v>112</v>
      </c>
      <c r="C19" s="113">
        <v>0.36913403627757468</v>
      </c>
      <c r="D19" s="115">
        <v>209</v>
      </c>
      <c r="E19" s="114">
        <v>196</v>
      </c>
      <c r="F19" s="114">
        <v>203</v>
      </c>
      <c r="G19" s="114">
        <v>169</v>
      </c>
      <c r="H19" s="140">
        <v>156</v>
      </c>
      <c r="I19" s="115">
        <v>53</v>
      </c>
      <c r="J19" s="116">
        <v>33.974358974358971</v>
      </c>
    </row>
    <row r="20" spans="1:10" s="110" customFormat="1" ht="12" customHeight="1" x14ac:dyDescent="0.2">
      <c r="A20" s="118" t="s">
        <v>113</v>
      </c>
      <c r="B20" s="119" t="s">
        <v>181</v>
      </c>
      <c r="C20" s="113">
        <v>65.315530122397078</v>
      </c>
      <c r="D20" s="115">
        <v>36981</v>
      </c>
      <c r="E20" s="114">
        <v>37145</v>
      </c>
      <c r="F20" s="114">
        <v>37605</v>
      </c>
      <c r="G20" s="114">
        <v>36820</v>
      </c>
      <c r="H20" s="140">
        <v>36756</v>
      </c>
      <c r="I20" s="115">
        <v>225</v>
      </c>
      <c r="J20" s="116">
        <v>0.61214495592556317</v>
      </c>
    </row>
    <row r="21" spans="1:10" s="110" customFormat="1" ht="12" customHeight="1" x14ac:dyDescent="0.2">
      <c r="A21" s="118"/>
      <c r="B21" s="119" t="s">
        <v>182</v>
      </c>
      <c r="C21" s="113">
        <v>34.684469877602922</v>
      </c>
      <c r="D21" s="115">
        <v>19638</v>
      </c>
      <c r="E21" s="114">
        <v>19656</v>
      </c>
      <c r="F21" s="114">
        <v>19578</v>
      </c>
      <c r="G21" s="114">
        <v>19267</v>
      </c>
      <c r="H21" s="140">
        <v>19128</v>
      </c>
      <c r="I21" s="115">
        <v>510</v>
      </c>
      <c r="J21" s="116">
        <v>2.6662484316185697</v>
      </c>
    </row>
    <row r="22" spans="1:10" s="110" customFormat="1" ht="12" customHeight="1" x14ac:dyDescent="0.2">
      <c r="A22" s="118" t="s">
        <v>113</v>
      </c>
      <c r="B22" s="119" t="s">
        <v>116</v>
      </c>
      <c r="C22" s="113">
        <v>92.138681361380449</v>
      </c>
      <c r="D22" s="115">
        <v>52168</v>
      </c>
      <c r="E22" s="114">
        <v>52444</v>
      </c>
      <c r="F22" s="114">
        <v>52817</v>
      </c>
      <c r="G22" s="114">
        <v>51963</v>
      </c>
      <c r="H22" s="140">
        <v>51936</v>
      </c>
      <c r="I22" s="115">
        <v>232</v>
      </c>
      <c r="J22" s="116">
        <v>0.44670363524337647</v>
      </c>
    </row>
    <row r="23" spans="1:10" s="110" customFormat="1" ht="12" customHeight="1" x14ac:dyDescent="0.2">
      <c r="A23" s="118"/>
      <c r="B23" s="119" t="s">
        <v>117</v>
      </c>
      <c r="C23" s="113">
        <v>7.8418905314470404</v>
      </c>
      <c r="D23" s="115">
        <v>4440</v>
      </c>
      <c r="E23" s="114">
        <v>4351</v>
      </c>
      <c r="F23" s="114">
        <v>4362</v>
      </c>
      <c r="G23" s="114">
        <v>4116</v>
      </c>
      <c r="H23" s="140">
        <v>3940</v>
      </c>
      <c r="I23" s="115">
        <v>500</v>
      </c>
      <c r="J23" s="116">
        <v>12.690355329949238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72678</v>
      </c>
      <c r="E64" s="236">
        <v>72902</v>
      </c>
      <c r="F64" s="236">
        <v>73588</v>
      </c>
      <c r="G64" s="236">
        <v>72195</v>
      </c>
      <c r="H64" s="140">
        <v>72146</v>
      </c>
      <c r="I64" s="115">
        <v>532</v>
      </c>
      <c r="J64" s="116">
        <v>0.73739361849582785</v>
      </c>
    </row>
    <row r="65" spans="1:12" s="110" customFormat="1" ht="12" customHeight="1" x14ac:dyDescent="0.2">
      <c r="A65" s="118" t="s">
        <v>105</v>
      </c>
      <c r="B65" s="119" t="s">
        <v>106</v>
      </c>
      <c r="C65" s="113">
        <v>54.024601667629817</v>
      </c>
      <c r="D65" s="235">
        <v>39264</v>
      </c>
      <c r="E65" s="236">
        <v>39400</v>
      </c>
      <c r="F65" s="236">
        <v>39937</v>
      </c>
      <c r="G65" s="236">
        <v>39121</v>
      </c>
      <c r="H65" s="140">
        <v>39016</v>
      </c>
      <c r="I65" s="115">
        <v>248</v>
      </c>
      <c r="J65" s="116">
        <v>0.63563666188230472</v>
      </c>
    </row>
    <row r="66" spans="1:12" s="110" customFormat="1" ht="12" customHeight="1" x14ac:dyDescent="0.2">
      <c r="A66" s="118"/>
      <c r="B66" s="119" t="s">
        <v>107</v>
      </c>
      <c r="C66" s="113">
        <v>45.975398332370183</v>
      </c>
      <c r="D66" s="235">
        <v>33414</v>
      </c>
      <c r="E66" s="236">
        <v>33502</v>
      </c>
      <c r="F66" s="236">
        <v>33651</v>
      </c>
      <c r="G66" s="236">
        <v>33074</v>
      </c>
      <c r="H66" s="140">
        <v>33130</v>
      </c>
      <c r="I66" s="115">
        <v>284</v>
      </c>
      <c r="J66" s="116">
        <v>0.85722909749471776</v>
      </c>
    </row>
    <row r="67" spans="1:12" s="110" customFormat="1" ht="12" customHeight="1" x14ac:dyDescent="0.2">
      <c r="A67" s="118" t="s">
        <v>105</v>
      </c>
      <c r="B67" s="121" t="s">
        <v>108</v>
      </c>
      <c r="C67" s="113">
        <v>10.550648064063402</v>
      </c>
      <c r="D67" s="235">
        <v>7668</v>
      </c>
      <c r="E67" s="236">
        <v>7960</v>
      </c>
      <c r="F67" s="236">
        <v>8186</v>
      </c>
      <c r="G67" s="236">
        <v>7259</v>
      </c>
      <c r="H67" s="140">
        <v>7521</v>
      </c>
      <c r="I67" s="115">
        <v>147</v>
      </c>
      <c r="J67" s="116">
        <v>1.9545273234942162</v>
      </c>
    </row>
    <row r="68" spans="1:12" s="110" customFormat="1" ht="12" customHeight="1" x14ac:dyDescent="0.2">
      <c r="A68" s="118"/>
      <c r="B68" s="121" t="s">
        <v>109</v>
      </c>
      <c r="C68" s="113">
        <v>66.015850738875585</v>
      </c>
      <c r="D68" s="235">
        <v>47979</v>
      </c>
      <c r="E68" s="236">
        <v>48052</v>
      </c>
      <c r="F68" s="236">
        <v>48590</v>
      </c>
      <c r="G68" s="236">
        <v>48396</v>
      </c>
      <c r="H68" s="140">
        <v>48415</v>
      </c>
      <c r="I68" s="115">
        <v>-436</v>
      </c>
      <c r="J68" s="116">
        <v>-0.90054735102757411</v>
      </c>
    </row>
    <row r="69" spans="1:12" s="110" customFormat="1" ht="12" customHeight="1" x14ac:dyDescent="0.2">
      <c r="A69" s="118"/>
      <c r="B69" s="121" t="s">
        <v>110</v>
      </c>
      <c r="C69" s="113">
        <v>22.368529678857424</v>
      </c>
      <c r="D69" s="235">
        <v>16257</v>
      </c>
      <c r="E69" s="236">
        <v>16116</v>
      </c>
      <c r="F69" s="236">
        <v>16018</v>
      </c>
      <c r="G69" s="236">
        <v>15775</v>
      </c>
      <c r="H69" s="140">
        <v>15478</v>
      </c>
      <c r="I69" s="115">
        <v>779</v>
      </c>
      <c r="J69" s="116">
        <v>5.0329499935392166</v>
      </c>
    </row>
    <row r="70" spans="1:12" s="110" customFormat="1" ht="12" customHeight="1" x14ac:dyDescent="0.2">
      <c r="A70" s="120"/>
      <c r="B70" s="121" t="s">
        <v>111</v>
      </c>
      <c r="C70" s="113">
        <v>1.0649715182035828</v>
      </c>
      <c r="D70" s="235">
        <v>774</v>
      </c>
      <c r="E70" s="236">
        <v>774</v>
      </c>
      <c r="F70" s="236">
        <v>794</v>
      </c>
      <c r="G70" s="236">
        <v>765</v>
      </c>
      <c r="H70" s="140">
        <v>732</v>
      </c>
      <c r="I70" s="115">
        <v>42</v>
      </c>
      <c r="J70" s="116">
        <v>5.7377049180327866</v>
      </c>
    </row>
    <row r="71" spans="1:12" s="110" customFormat="1" ht="12" customHeight="1" x14ac:dyDescent="0.2">
      <c r="A71" s="120"/>
      <c r="B71" s="121" t="s">
        <v>112</v>
      </c>
      <c r="C71" s="113">
        <v>0.30820881146977075</v>
      </c>
      <c r="D71" s="235">
        <v>224</v>
      </c>
      <c r="E71" s="236">
        <v>202</v>
      </c>
      <c r="F71" s="236">
        <v>219</v>
      </c>
      <c r="G71" s="236">
        <v>198</v>
      </c>
      <c r="H71" s="140">
        <v>193</v>
      </c>
      <c r="I71" s="115">
        <v>31</v>
      </c>
      <c r="J71" s="116">
        <v>16.062176165803109</v>
      </c>
    </row>
    <row r="72" spans="1:12" s="110" customFormat="1" ht="12" customHeight="1" x14ac:dyDescent="0.2">
      <c r="A72" s="118" t="s">
        <v>113</v>
      </c>
      <c r="B72" s="119" t="s">
        <v>181</v>
      </c>
      <c r="C72" s="113">
        <v>68.72643716117669</v>
      </c>
      <c r="D72" s="235">
        <v>49949</v>
      </c>
      <c r="E72" s="236">
        <v>50203</v>
      </c>
      <c r="F72" s="236">
        <v>50877</v>
      </c>
      <c r="G72" s="236">
        <v>49805</v>
      </c>
      <c r="H72" s="140">
        <v>49882</v>
      </c>
      <c r="I72" s="115">
        <v>67</v>
      </c>
      <c r="J72" s="116">
        <v>0.13431698809189688</v>
      </c>
    </row>
    <row r="73" spans="1:12" s="110" customFormat="1" ht="12" customHeight="1" x14ac:dyDescent="0.2">
      <c r="A73" s="118"/>
      <c r="B73" s="119" t="s">
        <v>182</v>
      </c>
      <c r="C73" s="113">
        <v>31.273562838823302</v>
      </c>
      <c r="D73" s="115">
        <v>22729</v>
      </c>
      <c r="E73" s="114">
        <v>22699</v>
      </c>
      <c r="F73" s="114">
        <v>22711</v>
      </c>
      <c r="G73" s="114">
        <v>22390</v>
      </c>
      <c r="H73" s="140">
        <v>22264</v>
      </c>
      <c r="I73" s="115">
        <v>465</v>
      </c>
      <c r="J73" s="116">
        <v>2.0885734818541142</v>
      </c>
    </row>
    <row r="74" spans="1:12" s="110" customFormat="1" ht="12" customHeight="1" x14ac:dyDescent="0.2">
      <c r="A74" s="118" t="s">
        <v>113</v>
      </c>
      <c r="B74" s="119" t="s">
        <v>116</v>
      </c>
      <c r="C74" s="113">
        <v>93.262060045680954</v>
      </c>
      <c r="D74" s="115">
        <v>67781</v>
      </c>
      <c r="E74" s="114">
        <v>68125</v>
      </c>
      <c r="F74" s="114">
        <v>68778</v>
      </c>
      <c r="G74" s="114">
        <v>67606</v>
      </c>
      <c r="H74" s="140">
        <v>67731</v>
      </c>
      <c r="I74" s="115">
        <v>50</v>
      </c>
      <c r="J74" s="116">
        <v>7.3821440699236685E-2</v>
      </c>
    </row>
    <row r="75" spans="1:12" s="110" customFormat="1" ht="12" customHeight="1" x14ac:dyDescent="0.2">
      <c r="A75" s="142"/>
      <c r="B75" s="124" t="s">
        <v>117</v>
      </c>
      <c r="C75" s="125">
        <v>6.7241806323784363</v>
      </c>
      <c r="D75" s="143">
        <v>4887</v>
      </c>
      <c r="E75" s="144">
        <v>4770</v>
      </c>
      <c r="F75" s="144">
        <v>4805</v>
      </c>
      <c r="G75" s="144">
        <v>4583</v>
      </c>
      <c r="H75" s="145">
        <v>4409</v>
      </c>
      <c r="I75" s="143">
        <v>478</v>
      </c>
      <c r="J75" s="146">
        <v>10.841460648673168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56619</v>
      </c>
      <c r="G11" s="114">
        <v>56801</v>
      </c>
      <c r="H11" s="114">
        <v>57183</v>
      </c>
      <c r="I11" s="114">
        <v>56087</v>
      </c>
      <c r="J11" s="140">
        <v>55884</v>
      </c>
      <c r="K11" s="114">
        <v>735</v>
      </c>
      <c r="L11" s="116">
        <v>1.3152243933863002</v>
      </c>
    </row>
    <row r="12" spans="1:17" s="110" customFormat="1" ht="24.95" customHeight="1" x14ac:dyDescent="0.2">
      <c r="A12" s="604" t="s">
        <v>185</v>
      </c>
      <c r="B12" s="605"/>
      <c r="C12" s="605"/>
      <c r="D12" s="606"/>
      <c r="E12" s="113">
        <v>50.574895353150005</v>
      </c>
      <c r="F12" s="115">
        <v>28635</v>
      </c>
      <c r="G12" s="114">
        <v>28661</v>
      </c>
      <c r="H12" s="114">
        <v>29020</v>
      </c>
      <c r="I12" s="114">
        <v>28351</v>
      </c>
      <c r="J12" s="140">
        <v>28156</v>
      </c>
      <c r="K12" s="114">
        <v>479</v>
      </c>
      <c r="L12" s="116">
        <v>1.7012359710186107</v>
      </c>
    </row>
    <row r="13" spans="1:17" s="110" customFormat="1" ht="15" customHeight="1" x14ac:dyDescent="0.2">
      <c r="A13" s="120"/>
      <c r="B13" s="612" t="s">
        <v>107</v>
      </c>
      <c r="C13" s="612"/>
      <c r="E13" s="113">
        <v>49.425104646849995</v>
      </c>
      <c r="F13" s="115">
        <v>27984</v>
      </c>
      <c r="G13" s="114">
        <v>28140</v>
      </c>
      <c r="H13" s="114">
        <v>28163</v>
      </c>
      <c r="I13" s="114">
        <v>27736</v>
      </c>
      <c r="J13" s="140">
        <v>27728</v>
      </c>
      <c r="K13" s="114">
        <v>256</v>
      </c>
      <c r="L13" s="116">
        <v>0.9232544720138488</v>
      </c>
    </row>
    <row r="14" spans="1:17" s="110" customFormat="1" ht="24.95" customHeight="1" x14ac:dyDescent="0.2">
      <c r="A14" s="604" t="s">
        <v>186</v>
      </c>
      <c r="B14" s="605"/>
      <c r="C14" s="605"/>
      <c r="D14" s="606"/>
      <c r="E14" s="113">
        <v>10.4275949769512</v>
      </c>
      <c r="F14" s="115">
        <v>5904</v>
      </c>
      <c r="G14" s="114">
        <v>6120</v>
      </c>
      <c r="H14" s="114">
        <v>6311</v>
      </c>
      <c r="I14" s="114">
        <v>5565</v>
      </c>
      <c r="J14" s="140">
        <v>5807</v>
      </c>
      <c r="K14" s="114">
        <v>97</v>
      </c>
      <c r="L14" s="116">
        <v>1.6703977957637335</v>
      </c>
    </row>
    <row r="15" spans="1:17" s="110" customFormat="1" ht="15" customHeight="1" x14ac:dyDescent="0.2">
      <c r="A15" s="120"/>
      <c r="B15" s="119"/>
      <c r="C15" s="258" t="s">
        <v>106</v>
      </c>
      <c r="E15" s="113">
        <v>58.604336043360433</v>
      </c>
      <c r="F15" s="115">
        <v>3460</v>
      </c>
      <c r="G15" s="114">
        <v>3585</v>
      </c>
      <c r="H15" s="114">
        <v>3729</v>
      </c>
      <c r="I15" s="114">
        <v>3272</v>
      </c>
      <c r="J15" s="140">
        <v>3378</v>
      </c>
      <c r="K15" s="114">
        <v>82</v>
      </c>
      <c r="L15" s="116">
        <v>2.4274718768502073</v>
      </c>
    </row>
    <row r="16" spans="1:17" s="110" customFormat="1" ht="15" customHeight="1" x14ac:dyDescent="0.2">
      <c r="A16" s="120"/>
      <c r="B16" s="119"/>
      <c r="C16" s="258" t="s">
        <v>107</v>
      </c>
      <c r="E16" s="113">
        <v>41.395663956639567</v>
      </c>
      <c r="F16" s="115">
        <v>2444</v>
      </c>
      <c r="G16" s="114">
        <v>2535</v>
      </c>
      <c r="H16" s="114">
        <v>2582</v>
      </c>
      <c r="I16" s="114">
        <v>2293</v>
      </c>
      <c r="J16" s="140">
        <v>2429</v>
      </c>
      <c r="K16" s="114">
        <v>15</v>
      </c>
      <c r="L16" s="116">
        <v>0.61753808151502676</v>
      </c>
    </row>
    <row r="17" spans="1:12" s="110" customFormat="1" ht="15" customHeight="1" x14ac:dyDescent="0.2">
      <c r="A17" s="120"/>
      <c r="B17" s="121" t="s">
        <v>109</v>
      </c>
      <c r="C17" s="258"/>
      <c r="E17" s="113">
        <v>66.380543633762514</v>
      </c>
      <c r="F17" s="115">
        <v>37584</v>
      </c>
      <c r="G17" s="114">
        <v>37622</v>
      </c>
      <c r="H17" s="114">
        <v>37920</v>
      </c>
      <c r="I17" s="114">
        <v>37751</v>
      </c>
      <c r="J17" s="140">
        <v>37599</v>
      </c>
      <c r="K17" s="114">
        <v>-15</v>
      </c>
      <c r="L17" s="116">
        <v>-3.9894678049948139E-2</v>
      </c>
    </row>
    <row r="18" spans="1:12" s="110" customFormat="1" ht="15" customHeight="1" x14ac:dyDescent="0.2">
      <c r="A18" s="120"/>
      <c r="B18" s="119"/>
      <c r="C18" s="258" t="s">
        <v>106</v>
      </c>
      <c r="E18" s="113">
        <v>50.093124733929329</v>
      </c>
      <c r="F18" s="115">
        <v>18827</v>
      </c>
      <c r="G18" s="114">
        <v>18798</v>
      </c>
      <c r="H18" s="114">
        <v>19019</v>
      </c>
      <c r="I18" s="114">
        <v>18886</v>
      </c>
      <c r="J18" s="140">
        <v>18747</v>
      </c>
      <c r="K18" s="114">
        <v>80</v>
      </c>
      <c r="L18" s="116">
        <v>0.42673494425774788</v>
      </c>
    </row>
    <row r="19" spans="1:12" s="110" customFormat="1" ht="15" customHeight="1" x14ac:dyDescent="0.2">
      <c r="A19" s="120"/>
      <c r="B19" s="119"/>
      <c r="C19" s="258" t="s">
        <v>107</v>
      </c>
      <c r="E19" s="113">
        <v>49.906875266070671</v>
      </c>
      <c r="F19" s="115">
        <v>18757</v>
      </c>
      <c r="G19" s="114">
        <v>18824</v>
      </c>
      <c r="H19" s="114">
        <v>18901</v>
      </c>
      <c r="I19" s="114">
        <v>18865</v>
      </c>
      <c r="J19" s="140">
        <v>18852</v>
      </c>
      <c r="K19" s="114">
        <v>-95</v>
      </c>
      <c r="L19" s="116">
        <v>-0.50392531296414178</v>
      </c>
    </row>
    <row r="20" spans="1:12" s="110" customFormat="1" ht="15" customHeight="1" x14ac:dyDescent="0.2">
      <c r="A20" s="120"/>
      <c r="B20" s="121" t="s">
        <v>110</v>
      </c>
      <c r="C20" s="258"/>
      <c r="E20" s="113">
        <v>21.964358254296261</v>
      </c>
      <c r="F20" s="115">
        <v>12436</v>
      </c>
      <c r="G20" s="114">
        <v>12360</v>
      </c>
      <c r="H20" s="114">
        <v>12250</v>
      </c>
      <c r="I20" s="114">
        <v>12097</v>
      </c>
      <c r="J20" s="140">
        <v>11851</v>
      </c>
      <c r="K20" s="114">
        <v>585</v>
      </c>
      <c r="L20" s="116">
        <v>4.9362922960087756</v>
      </c>
    </row>
    <row r="21" spans="1:12" s="110" customFormat="1" ht="15" customHeight="1" x14ac:dyDescent="0.2">
      <c r="A21" s="120"/>
      <c r="B21" s="119"/>
      <c r="C21" s="258" t="s">
        <v>106</v>
      </c>
      <c r="E21" s="113">
        <v>47.539401736892891</v>
      </c>
      <c r="F21" s="115">
        <v>5912</v>
      </c>
      <c r="G21" s="114">
        <v>5843</v>
      </c>
      <c r="H21" s="114">
        <v>5824</v>
      </c>
      <c r="I21" s="114">
        <v>5771</v>
      </c>
      <c r="J21" s="140">
        <v>5634</v>
      </c>
      <c r="K21" s="114">
        <v>278</v>
      </c>
      <c r="L21" s="116">
        <v>4.9343272985445505</v>
      </c>
    </row>
    <row r="22" spans="1:12" s="110" customFormat="1" ht="15" customHeight="1" x14ac:dyDescent="0.2">
      <c r="A22" s="120"/>
      <c r="B22" s="119"/>
      <c r="C22" s="258" t="s">
        <v>107</v>
      </c>
      <c r="E22" s="113">
        <v>52.460598263107109</v>
      </c>
      <c r="F22" s="115">
        <v>6524</v>
      </c>
      <c r="G22" s="114">
        <v>6517</v>
      </c>
      <c r="H22" s="114">
        <v>6426</v>
      </c>
      <c r="I22" s="114">
        <v>6326</v>
      </c>
      <c r="J22" s="140">
        <v>6217</v>
      </c>
      <c r="K22" s="114">
        <v>307</v>
      </c>
      <c r="L22" s="116">
        <v>4.9380730255750365</v>
      </c>
    </row>
    <row r="23" spans="1:12" s="110" customFormat="1" ht="15" customHeight="1" x14ac:dyDescent="0.2">
      <c r="A23" s="120"/>
      <c r="B23" s="121" t="s">
        <v>111</v>
      </c>
      <c r="C23" s="258"/>
      <c r="E23" s="113">
        <v>1.2275031349900209</v>
      </c>
      <c r="F23" s="115">
        <v>695</v>
      </c>
      <c r="G23" s="114">
        <v>699</v>
      </c>
      <c r="H23" s="114">
        <v>702</v>
      </c>
      <c r="I23" s="114">
        <v>674</v>
      </c>
      <c r="J23" s="140">
        <v>627</v>
      </c>
      <c r="K23" s="114">
        <v>68</v>
      </c>
      <c r="L23" s="116">
        <v>10.845295055821371</v>
      </c>
    </row>
    <row r="24" spans="1:12" s="110" customFormat="1" ht="15" customHeight="1" x14ac:dyDescent="0.2">
      <c r="A24" s="120"/>
      <c r="B24" s="119"/>
      <c r="C24" s="258" t="s">
        <v>106</v>
      </c>
      <c r="E24" s="113">
        <v>62.733812949640289</v>
      </c>
      <c r="F24" s="115">
        <v>436</v>
      </c>
      <c r="G24" s="114">
        <v>435</v>
      </c>
      <c r="H24" s="114">
        <v>448</v>
      </c>
      <c r="I24" s="114">
        <v>422</v>
      </c>
      <c r="J24" s="140">
        <v>397</v>
      </c>
      <c r="K24" s="114">
        <v>39</v>
      </c>
      <c r="L24" s="116">
        <v>9.8236775818639792</v>
      </c>
    </row>
    <row r="25" spans="1:12" s="110" customFormat="1" ht="15" customHeight="1" x14ac:dyDescent="0.2">
      <c r="A25" s="120"/>
      <c r="B25" s="119"/>
      <c r="C25" s="258" t="s">
        <v>107</v>
      </c>
      <c r="E25" s="113">
        <v>37.266187050359711</v>
      </c>
      <c r="F25" s="115">
        <v>259</v>
      </c>
      <c r="G25" s="114">
        <v>264</v>
      </c>
      <c r="H25" s="114">
        <v>254</v>
      </c>
      <c r="I25" s="114">
        <v>252</v>
      </c>
      <c r="J25" s="140">
        <v>230</v>
      </c>
      <c r="K25" s="114">
        <v>29</v>
      </c>
      <c r="L25" s="116">
        <v>12.608695652173912</v>
      </c>
    </row>
    <row r="26" spans="1:12" s="110" customFormat="1" ht="15" customHeight="1" x14ac:dyDescent="0.2">
      <c r="A26" s="120"/>
      <c r="C26" s="121" t="s">
        <v>187</v>
      </c>
      <c r="D26" s="110" t="s">
        <v>188</v>
      </c>
      <c r="E26" s="113">
        <v>0.36913403627757468</v>
      </c>
      <c r="F26" s="115">
        <v>209</v>
      </c>
      <c r="G26" s="114">
        <v>196</v>
      </c>
      <c r="H26" s="114">
        <v>203</v>
      </c>
      <c r="I26" s="114">
        <v>169</v>
      </c>
      <c r="J26" s="140">
        <v>156</v>
      </c>
      <c r="K26" s="114">
        <v>53</v>
      </c>
      <c r="L26" s="116">
        <v>33.974358974358971</v>
      </c>
    </row>
    <row r="27" spans="1:12" s="110" customFormat="1" ht="15" customHeight="1" x14ac:dyDescent="0.2">
      <c r="A27" s="120"/>
      <c r="B27" s="119"/>
      <c r="D27" s="259" t="s">
        <v>106</v>
      </c>
      <c r="E27" s="113">
        <v>53.588516746411486</v>
      </c>
      <c r="F27" s="115">
        <v>112</v>
      </c>
      <c r="G27" s="114">
        <v>104</v>
      </c>
      <c r="H27" s="114">
        <v>111</v>
      </c>
      <c r="I27" s="114">
        <v>92</v>
      </c>
      <c r="J27" s="140">
        <v>87</v>
      </c>
      <c r="K27" s="114">
        <v>25</v>
      </c>
      <c r="L27" s="116">
        <v>28.735632183908045</v>
      </c>
    </row>
    <row r="28" spans="1:12" s="110" customFormat="1" ht="15" customHeight="1" x14ac:dyDescent="0.2">
      <c r="A28" s="120"/>
      <c r="B28" s="119"/>
      <c r="D28" s="259" t="s">
        <v>107</v>
      </c>
      <c r="E28" s="113">
        <v>46.411483253588514</v>
      </c>
      <c r="F28" s="115">
        <v>97</v>
      </c>
      <c r="G28" s="114">
        <v>92</v>
      </c>
      <c r="H28" s="114">
        <v>92</v>
      </c>
      <c r="I28" s="114">
        <v>77</v>
      </c>
      <c r="J28" s="140">
        <v>69</v>
      </c>
      <c r="K28" s="114">
        <v>28</v>
      </c>
      <c r="L28" s="116">
        <v>40.579710144927539</v>
      </c>
    </row>
    <row r="29" spans="1:12" s="110" customFormat="1" ht="24.95" customHeight="1" x14ac:dyDescent="0.2">
      <c r="A29" s="604" t="s">
        <v>189</v>
      </c>
      <c r="B29" s="605"/>
      <c r="C29" s="605"/>
      <c r="D29" s="606"/>
      <c r="E29" s="113">
        <v>92.138681361380449</v>
      </c>
      <c r="F29" s="115">
        <v>52168</v>
      </c>
      <c r="G29" s="114">
        <v>52444</v>
      </c>
      <c r="H29" s="114">
        <v>52817</v>
      </c>
      <c r="I29" s="114">
        <v>51963</v>
      </c>
      <c r="J29" s="140">
        <v>51936</v>
      </c>
      <c r="K29" s="114">
        <v>232</v>
      </c>
      <c r="L29" s="116">
        <v>0.44670363524337647</v>
      </c>
    </row>
    <row r="30" spans="1:12" s="110" customFormat="1" ht="15" customHeight="1" x14ac:dyDescent="0.2">
      <c r="A30" s="120"/>
      <c r="B30" s="119"/>
      <c r="C30" s="258" t="s">
        <v>106</v>
      </c>
      <c r="E30" s="113">
        <v>49.122067167612329</v>
      </c>
      <c r="F30" s="115">
        <v>25626</v>
      </c>
      <c r="G30" s="114">
        <v>25744</v>
      </c>
      <c r="H30" s="114">
        <v>26052</v>
      </c>
      <c r="I30" s="114">
        <v>25551</v>
      </c>
      <c r="J30" s="140">
        <v>25507</v>
      </c>
      <c r="K30" s="114">
        <v>119</v>
      </c>
      <c r="L30" s="116">
        <v>0.46653859724781432</v>
      </c>
    </row>
    <row r="31" spans="1:12" s="110" customFormat="1" ht="15" customHeight="1" x14ac:dyDescent="0.2">
      <c r="A31" s="120"/>
      <c r="B31" s="119"/>
      <c r="C31" s="258" t="s">
        <v>107</v>
      </c>
      <c r="E31" s="113">
        <v>50.877932832387671</v>
      </c>
      <c r="F31" s="115">
        <v>26542</v>
      </c>
      <c r="G31" s="114">
        <v>26700</v>
      </c>
      <c r="H31" s="114">
        <v>26765</v>
      </c>
      <c r="I31" s="114">
        <v>26412</v>
      </c>
      <c r="J31" s="140">
        <v>26429</v>
      </c>
      <c r="K31" s="114">
        <v>113</v>
      </c>
      <c r="L31" s="116">
        <v>0.42756063415187862</v>
      </c>
    </row>
    <row r="32" spans="1:12" s="110" customFormat="1" ht="15" customHeight="1" x14ac:dyDescent="0.2">
      <c r="A32" s="120"/>
      <c r="B32" s="119" t="s">
        <v>117</v>
      </c>
      <c r="C32" s="258"/>
      <c r="E32" s="113">
        <v>7.8418905314470404</v>
      </c>
      <c r="F32" s="115">
        <v>4440</v>
      </c>
      <c r="G32" s="114">
        <v>4351</v>
      </c>
      <c r="H32" s="114">
        <v>4362</v>
      </c>
      <c r="I32" s="114">
        <v>4116</v>
      </c>
      <c r="J32" s="140">
        <v>3940</v>
      </c>
      <c r="K32" s="114">
        <v>500</v>
      </c>
      <c r="L32" s="116">
        <v>12.690355329949238</v>
      </c>
    </row>
    <row r="33" spans="1:12" s="110" customFormat="1" ht="15" customHeight="1" x14ac:dyDescent="0.2">
      <c r="A33" s="120"/>
      <c r="B33" s="119"/>
      <c r="C33" s="258" t="s">
        <v>106</v>
      </c>
      <c r="E33" s="113">
        <v>67.657657657657651</v>
      </c>
      <c r="F33" s="115">
        <v>3004</v>
      </c>
      <c r="G33" s="114">
        <v>2914</v>
      </c>
      <c r="H33" s="114">
        <v>2966</v>
      </c>
      <c r="I33" s="114">
        <v>2794</v>
      </c>
      <c r="J33" s="140">
        <v>2643</v>
      </c>
      <c r="K33" s="114">
        <v>361</v>
      </c>
      <c r="L33" s="116">
        <v>13.658721150208097</v>
      </c>
    </row>
    <row r="34" spans="1:12" s="110" customFormat="1" ht="15" customHeight="1" x14ac:dyDescent="0.2">
      <c r="A34" s="120"/>
      <c r="B34" s="119"/>
      <c r="C34" s="258" t="s">
        <v>107</v>
      </c>
      <c r="E34" s="113">
        <v>32.342342342342342</v>
      </c>
      <c r="F34" s="115">
        <v>1436</v>
      </c>
      <c r="G34" s="114">
        <v>1437</v>
      </c>
      <c r="H34" s="114">
        <v>1396</v>
      </c>
      <c r="I34" s="114">
        <v>1322</v>
      </c>
      <c r="J34" s="140">
        <v>1297</v>
      </c>
      <c r="K34" s="114">
        <v>139</v>
      </c>
      <c r="L34" s="116">
        <v>10.71703932151118</v>
      </c>
    </row>
    <row r="35" spans="1:12" s="110" customFormat="1" ht="24.95" customHeight="1" x14ac:dyDescent="0.2">
      <c r="A35" s="604" t="s">
        <v>190</v>
      </c>
      <c r="B35" s="605"/>
      <c r="C35" s="605"/>
      <c r="D35" s="606"/>
      <c r="E35" s="113">
        <v>65.315530122397078</v>
      </c>
      <c r="F35" s="115">
        <v>36981</v>
      </c>
      <c r="G35" s="114">
        <v>37145</v>
      </c>
      <c r="H35" s="114">
        <v>37605</v>
      </c>
      <c r="I35" s="114">
        <v>36820</v>
      </c>
      <c r="J35" s="140">
        <v>36756</v>
      </c>
      <c r="K35" s="114">
        <v>225</v>
      </c>
      <c r="L35" s="116">
        <v>0.61214495592556317</v>
      </c>
    </row>
    <row r="36" spans="1:12" s="110" customFormat="1" ht="15" customHeight="1" x14ac:dyDescent="0.2">
      <c r="A36" s="120"/>
      <c r="B36" s="119"/>
      <c r="C36" s="258" t="s">
        <v>106</v>
      </c>
      <c r="E36" s="113">
        <v>68.105243233011549</v>
      </c>
      <c r="F36" s="115">
        <v>25186</v>
      </c>
      <c r="G36" s="114">
        <v>25240</v>
      </c>
      <c r="H36" s="114">
        <v>25568</v>
      </c>
      <c r="I36" s="114">
        <v>25117</v>
      </c>
      <c r="J36" s="140">
        <v>25020</v>
      </c>
      <c r="K36" s="114">
        <v>166</v>
      </c>
      <c r="L36" s="116">
        <v>0.66346922462030378</v>
      </c>
    </row>
    <row r="37" spans="1:12" s="110" customFormat="1" ht="15" customHeight="1" x14ac:dyDescent="0.2">
      <c r="A37" s="120"/>
      <c r="B37" s="119"/>
      <c r="C37" s="258" t="s">
        <v>107</v>
      </c>
      <c r="E37" s="113">
        <v>31.894756766988454</v>
      </c>
      <c r="F37" s="115">
        <v>11795</v>
      </c>
      <c r="G37" s="114">
        <v>11905</v>
      </c>
      <c r="H37" s="114">
        <v>12037</v>
      </c>
      <c r="I37" s="114">
        <v>11703</v>
      </c>
      <c r="J37" s="140">
        <v>11736</v>
      </c>
      <c r="K37" s="114">
        <v>59</v>
      </c>
      <c r="L37" s="116">
        <v>0.50272665303340147</v>
      </c>
    </row>
    <row r="38" spans="1:12" s="110" customFormat="1" ht="15" customHeight="1" x14ac:dyDescent="0.2">
      <c r="A38" s="120"/>
      <c r="B38" s="119" t="s">
        <v>182</v>
      </c>
      <c r="C38" s="258"/>
      <c r="E38" s="113">
        <v>34.684469877602922</v>
      </c>
      <c r="F38" s="115">
        <v>19638</v>
      </c>
      <c r="G38" s="114">
        <v>19656</v>
      </c>
      <c r="H38" s="114">
        <v>19578</v>
      </c>
      <c r="I38" s="114">
        <v>19267</v>
      </c>
      <c r="J38" s="140">
        <v>19128</v>
      </c>
      <c r="K38" s="114">
        <v>510</v>
      </c>
      <c r="L38" s="116">
        <v>2.6662484316185697</v>
      </c>
    </row>
    <row r="39" spans="1:12" s="110" customFormat="1" ht="15" customHeight="1" x14ac:dyDescent="0.2">
      <c r="A39" s="120"/>
      <c r="B39" s="119"/>
      <c r="C39" s="258" t="s">
        <v>106</v>
      </c>
      <c r="E39" s="113">
        <v>17.562888277828698</v>
      </c>
      <c r="F39" s="115">
        <v>3449</v>
      </c>
      <c r="G39" s="114">
        <v>3421</v>
      </c>
      <c r="H39" s="114">
        <v>3452</v>
      </c>
      <c r="I39" s="114">
        <v>3234</v>
      </c>
      <c r="J39" s="140">
        <v>3136</v>
      </c>
      <c r="K39" s="114">
        <v>313</v>
      </c>
      <c r="L39" s="116">
        <v>9.9808673469387763</v>
      </c>
    </row>
    <row r="40" spans="1:12" s="110" customFormat="1" ht="15" customHeight="1" x14ac:dyDescent="0.2">
      <c r="A40" s="120"/>
      <c r="B40" s="119"/>
      <c r="C40" s="258" t="s">
        <v>107</v>
      </c>
      <c r="E40" s="113">
        <v>82.437111722171295</v>
      </c>
      <c r="F40" s="115">
        <v>16189</v>
      </c>
      <c r="G40" s="114">
        <v>16235</v>
      </c>
      <c r="H40" s="114">
        <v>16126</v>
      </c>
      <c r="I40" s="114">
        <v>16033</v>
      </c>
      <c r="J40" s="140">
        <v>15992</v>
      </c>
      <c r="K40" s="114">
        <v>197</v>
      </c>
      <c r="L40" s="116">
        <v>1.2318659329664832</v>
      </c>
    </row>
    <row r="41" spans="1:12" s="110" customFormat="1" ht="24.75" customHeight="1" x14ac:dyDescent="0.2">
      <c r="A41" s="604" t="s">
        <v>518</v>
      </c>
      <c r="B41" s="605"/>
      <c r="C41" s="605"/>
      <c r="D41" s="606"/>
      <c r="E41" s="113">
        <v>4.8058072378530179</v>
      </c>
      <c r="F41" s="115">
        <v>2721</v>
      </c>
      <c r="G41" s="114">
        <v>3005</v>
      </c>
      <c r="H41" s="114">
        <v>3027</v>
      </c>
      <c r="I41" s="114">
        <v>2269</v>
      </c>
      <c r="J41" s="140">
        <v>2680</v>
      </c>
      <c r="K41" s="114">
        <v>41</v>
      </c>
      <c r="L41" s="116">
        <v>1.5298507462686568</v>
      </c>
    </row>
    <row r="42" spans="1:12" s="110" customFormat="1" ht="15" customHeight="1" x14ac:dyDescent="0.2">
      <c r="A42" s="120"/>
      <c r="B42" s="119"/>
      <c r="C42" s="258" t="s">
        <v>106</v>
      </c>
      <c r="E42" s="113">
        <v>60.786475560455713</v>
      </c>
      <c r="F42" s="115">
        <v>1654</v>
      </c>
      <c r="G42" s="114">
        <v>1850</v>
      </c>
      <c r="H42" s="114">
        <v>1873</v>
      </c>
      <c r="I42" s="114">
        <v>1393</v>
      </c>
      <c r="J42" s="140">
        <v>1610</v>
      </c>
      <c r="K42" s="114">
        <v>44</v>
      </c>
      <c r="L42" s="116">
        <v>2.7329192546583849</v>
      </c>
    </row>
    <row r="43" spans="1:12" s="110" customFormat="1" ht="15" customHeight="1" x14ac:dyDescent="0.2">
      <c r="A43" s="123"/>
      <c r="B43" s="124"/>
      <c r="C43" s="260" t="s">
        <v>107</v>
      </c>
      <c r="D43" s="261"/>
      <c r="E43" s="125">
        <v>39.213524439544287</v>
      </c>
      <c r="F43" s="143">
        <v>1067</v>
      </c>
      <c r="G43" s="144">
        <v>1155</v>
      </c>
      <c r="H43" s="144">
        <v>1154</v>
      </c>
      <c r="I43" s="144">
        <v>876</v>
      </c>
      <c r="J43" s="145">
        <v>1070</v>
      </c>
      <c r="K43" s="144">
        <v>-3</v>
      </c>
      <c r="L43" s="146">
        <v>-0.28037383177570091</v>
      </c>
    </row>
    <row r="44" spans="1:12" s="110" customFormat="1" ht="45.75" customHeight="1" x14ac:dyDescent="0.2">
      <c r="A44" s="604" t="s">
        <v>191</v>
      </c>
      <c r="B44" s="605"/>
      <c r="C44" s="605"/>
      <c r="D44" s="606"/>
      <c r="E44" s="113">
        <v>2.1971423020540808</v>
      </c>
      <c r="F44" s="115">
        <v>1244</v>
      </c>
      <c r="G44" s="114">
        <v>1263</v>
      </c>
      <c r="H44" s="114">
        <v>1267</v>
      </c>
      <c r="I44" s="114">
        <v>1247</v>
      </c>
      <c r="J44" s="140">
        <v>1271</v>
      </c>
      <c r="K44" s="114">
        <v>-27</v>
      </c>
      <c r="L44" s="116">
        <v>-2.1243115656963023</v>
      </c>
    </row>
    <row r="45" spans="1:12" s="110" customFormat="1" ht="15" customHeight="1" x14ac:dyDescent="0.2">
      <c r="A45" s="120"/>
      <c r="B45" s="119"/>
      <c r="C45" s="258" t="s">
        <v>106</v>
      </c>
      <c r="E45" s="113">
        <v>64.38906752411576</v>
      </c>
      <c r="F45" s="115">
        <v>801</v>
      </c>
      <c r="G45" s="114">
        <v>814</v>
      </c>
      <c r="H45" s="114">
        <v>810</v>
      </c>
      <c r="I45" s="114">
        <v>802</v>
      </c>
      <c r="J45" s="140">
        <v>816</v>
      </c>
      <c r="K45" s="114">
        <v>-15</v>
      </c>
      <c r="L45" s="116">
        <v>-1.838235294117647</v>
      </c>
    </row>
    <row r="46" spans="1:12" s="110" customFormat="1" ht="15" customHeight="1" x14ac:dyDescent="0.2">
      <c r="A46" s="123"/>
      <c r="B46" s="124"/>
      <c r="C46" s="260" t="s">
        <v>107</v>
      </c>
      <c r="D46" s="261"/>
      <c r="E46" s="125">
        <v>35.610932475884248</v>
      </c>
      <c r="F46" s="143">
        <v>443</v>
      </c>
      <c r="G46" s="144">
        <v>449</v>
      </c>
      <c r="H46" s="144">
        <v>457</v>
      </c>
      <c r="I46" s="144">
        <v>445</v>
      </c>
      <c r="J46" s="145">
        <v>455</v>
      </c>
      <c r="K46" s="144">
        <v>-12</v>
      </c>
      <c r="L46" s="146">
        <v>-2.6373626373626373</v>
      </c>
    </row>
    <row r="47" spans="1:12" s="110" customFormat="1" ht="39" customHeight="1" x14ac:dyDescent="0.2">
      <c r="A47" s="604" t="s">
        <v>519</v>
      </c>
      <c r="B47" s="607"/>
      <c r="C47" s="607"/>
      <c r="D47" s="608"/>
      <c r="E47" s="113">
        <v>0.17485296455253538</v>
      </c>
      <c r="F47" s="115">
        <v>99</v>
      </c>
      <c r="G47" s="114">
        <v>102</v>
      </c>
      <c r="H47" s="114">
        <v>100</v>
      </c>
      <c r="I47" s="114">
        <v>100</v>
      </c>
      <c r="J47" s="140">
        <v>110</v>
      </c>
      <c r="K47" s="114">
        <v>-11</v>
      </c>
      <c r="L47" s="116">
        <v>-10</v>
      </c>
    </row>
    <row r="48" spans="1:12" s="110" customFormat="1" ht="15" customHeight="1" x14ac:dyDescent="0.2">
      <c r="A48" s="120"/>
      <c r="B48" s="119"/>
      <c r="C48" s="258" t="s">
        <v>106</v>
      </c>
      <c r="E48" s="113">
        <v>37.373737373737377</v>
      </c>
      <c r="F48" s="115">
        <v>37</v>
      </c>
      <c r="G48" s="114">
        <v>39</v>
      </c>
      <c r="H48" s="114">
        <v>38</v>
      </c>
      <c r="I48" s="114">
        <v>39</v>
      </c>
      <c r="J48" s="140">
        <v>43</v>
      </c>
      <c r="K48" s="114">
        <v>-6</v>
      </c>
      <c r="L48" s="116">
        <v>-13.953488372093023</v>
      </c>
    </row>
    <row r="49" spans="1:12" s="110" customFormat="1" ht="15" customHeight="1" x14ac:dyDescent="0.2">
      <c r="A49" s="123"/>
      <c r="B49" s="124"/>
      <c r="C49" s="260" t="s">
        <v>107</v>
      </c>
      <c r="D49" s="261"/>
      <c r="E49" s="125">
        <v>62.626262626262623</v>
      </c>
      <c r="F49" s="143">
        <v>62</v>
      </c>
      <c r="G49" s="144">
        <v>63</v>
      </c>
      <c r="H49" s="144">
        <v>62</v>
      </c>
      <c r="I49" s="144">
        <v>61</v>
      </c>
      <c r="J49" s="145">
        <v>67</v>
      </c>
      <c r="K49" s="144">
        <v>-5</v>
      </c>
      <c r="L49" s="146">
        <v>-7.4626865671641793</v>
      </c>
    </row>
    <row r="50" spans="1:12" s="110" customFormat="1" ht="24.95" customHeight="1" x14ac:dyDescent="0.2">
      <c r="A50" s="609" t="s">
        <v>192</v>
      </c>
      <c r="B50" s="610"/>
      <c r="C50" s="610"/>
      <c r="D50" s="611"/>
      <c r="E50" s="262">
        <v>13.221710026669493</v>
      </c>
      <c r="F50" s="263">
        <v>7486</v>
      </c>
      <c r="G50" s="264">
        <v>7891</v>
      </c>
      <c r="H50" s="264">
        <v>7912</v>
      </c>
      <c r="I50" s="264">
        <v>7283</v>
      </c>
      <c r="J50" s="265">
        <v>7368</v>
      </c>
      <c r="K50" s="263">
        <v>118</v>
      </c>
      <c r="L50" s="266">
        <v>1.6015200868621065</v>
      </c>
    </row>
    <row r="51" spans="1:12" s="110" customFormat="1" ht="15" customHeight="1" x14ac:dyDescent="0.2">
      <c r="A51" s="120"/>
      <c r="B51" s="119"/>
      <c r="C51" s="258" t="s">
        <v>106</v>
      </c>
      <c r="E51" s="113">
        <v>55.77077210793481</v>
      </c>
      <c r="F51" s="115">
        <v>4175</v>
      </c>
      <c r="G51" s="114">
        <v>4378</v>
      </c>
      <c r="H51" s="114">
        <v>4425</v>
      </c>
      <c r="I51" s="114">
        <v>4029</v>
      </c>
      <c r="J51" s="140">
        <v>4021</v>
      </c>
      <c r="K51" s="114">
        <v>154</v>
      </c>
      <c r="L51" s="116">
        <v>3.8298930614275055</v>
      </c>
    </row>
    <row r="52" spans="1:12" s="110" customFormat="1" ht="15" customHeight="1" x14ac:dyDescent="0.2">
      <c r="A52" s="120"/>
      <c r="B52" s="119"/>
      <c r="C52" s="258" t="s">
        <v>107</v>
      </c>
      <c r="E52" s="113">
        <v>44.22922789206519</v>
      </c>
      <c r="F52" s="115">
        <v>3311</v>
      </c>
      <c r="G52" s="114">
        <v>3513</v>
      </c>
      <c r="H52" s="114">
        <v>3487</v>
      </c>
      <c r="I52" s="114">
        <v>3254</v>
      </c>
      <c r="J52" s="140">
        <v>3347</v>
      </c>
      <c r="K52" s="114">
        <v>-36</v>
      </c>
      <c r="L52" s="116">
        <v>-1.075590080669256</v>
      </c>
    </row>
    <row r="53" spans="1:12" s="110" customFormat="1" ht="15" customHeight="1" x14ac:dyDescent="0.2">
      <c r="A53" s="120"/>
      <c r="B53" s="119"/>
      <c r="C53" s="258" t="s">
        <v>187</v>
      </c>
      <c r="D53" s="110" t="s">
        <v>193</v>
      </c>
      <c r="E53" s="113">
        <v>25.180336628372963</v>
      </c>
      <c r="F53" s="115">
        <v>1885</v>
      </c>
      <c r="G53" s="114">
        <v>2289</v>
      </c>
      <c r="H53" s="114">
        <v>2304</v>
      </c>
      <c r="I53" s="114">
        <v>1706</v>
      </c>
      <c r="J53" s="140">
        <v>1881</v>
      </c>
      <c r="K53" s="114">
        <v>4</v>
      </c>
      <c r="L53" s="116">
        <v>0.21265284423179159</v>
      </c>
    </row>
    <row r="54" spans="1:12" s="110" customFormat="1" ht="15" customHeight="1" x14ac:dyDescent="0.2">
      <c r="A54" s="120"/>
      <c r="B54" s="119"/>
      <c r="D54" s="267" t="s">
        <v>194</v>
      </c>
      <c r="E54" s="113">
        <v>62.970822281167109</v>
      </c>
      <c r="F54" s="115">
        <v>1187</v>
      </c>
      <c r="G54" s="114">
        <v>1430</v>
      </c>
      <c r="H54" s="114">
        <v>1456</v>
      </c>
      <c r="I54" s="114">
        <v>1078</v>
      </c>
      <c r="J54" s="140">
        <v>1177</v>
      </c>
      <c r="K54" s="114">
        <v>10</v>
      </c>
      <c r="L54" s="116">
        <v>0.84961767204757854</v>
      </c>
    </row>
    <row r="55" spans="1:12" s="110" customFormat="1" ht="15" customHeight="1" x14ac:dyDescent="0.2">
      <c r="A55" s="120"/>
      <c r="B55" s="119"/>
      <c r="D55" s="267" t="s">
        <v>195</v>
      </c>
      <c r="E55" s="113">
        <v>37.029177718832891</v>
      </c>
      <c r="F55" s="115">
        <v>698</v>
      </c>
      <c r="G55" s="114">
        <v>859</v>
      </c>
      <c r="H55" s="114">
        <v>848</v>
      </c>
      <c r="I55" s="114">
        <v>628</v>
      </c>
      <c r="J55" s="140">
        <v>704</v>
      </c>
      <c r="K55" s="114">
        <v>-6</v>
      </c>
      <c r="L55" s="116">
        <v>-0.85227272727272729</v>
      </c>
    </row>
    <row r="56" spans="1:12" s="110" customFormat="1" ht="15" customHeight="1" x14ac:dyDescent="0.2">
      <c r="A56" s="120"/>
      <c r="B56" s="119" t="s">
        <v>196</v>
      </c>
      <c r="C56" s="258"/>
      <c r="E56" s="113">
        <v>70.040092548437798</v>
      </c>
      <c r="F56" s="115">
        <v>39656</v>
      </c>
      <c r="G56" s="114">
        <v>39480</v>
      </c>
      <c r="H56" s="114">
        <v>39789</v>
      </c>
      <c r="I56" s="114">
        <v>39563</v>
      </c>
      <c r="J56" s="140">
        <v>39360</v>
      </c>
      <c r="K56" s="114">
        <v>296</v>
      </c>
      <c r="L56" s="116">
        <v>0.75203252032520329</v>
      </c>
    </row>
    <row r="57" spans="1:12" s="110" customFormat="1" ht="15" customHeight="1" x14ac:dyDescent="0.2">
      <c r="A57" s="120"/>
      <c r="B57" s="119"/>
      <c r="C57" s="258" t="s">
        <v>106</v>
      </c>
      <c r="E57" s="113">
        <v>49.493141012709302</v>
      </c>
      <c r="F57" s="115">
        <v>19627</v>
      </c>
      <c r="G57" s="114">
        <v>19490</v>
      </c>
      <c r="H57" s="114">
        <v>19748</v>
      </c>
      <c r="I57" s="114">
        <v>19640</v>
      </c>
      <c r="J57" s="140">
        <v>19552</v>
      </c>
      <c r="K57" s="114">
        <v>75</v>
      </c>
      <c r="L57" s="116">
        <v>0.38359247135842883</v>
      </c>
    </row>
    <row r="58" spans="1:12" s="110" customFormat="1" ht="15" customHeight="1" x14ac:dyDescent="0.2">
      <c r="A58" s="120"/>
      <c r="B58" s="119"/>
      <c r="C58" s="258" t="s">
        <v>107</v>
      </c>
      <c r="E58" s="113">
        <v>50.506858987290698</v>
      </c>
      <c r="F58" s="115">
        <v>20029</v>
      </c>
      <c r="G58" s="114">
        <v>19990</v>
      </c>
      <c r="H58" s="114">
        <v>20041</v>
      </c>
      <c r="I58" s="114">
        <v>19923</v>
      </c>
      <c r="J58" s="140">
        <v>19808</v>
      </c>
      <c r="K58" s="114">
        <v>221</v>
      </c>
      <c r="L58" s="116">
        <v>1.1157108239095315</v>
      </c>
    </row>
    <row r="59" spans="1:12" s="110" customFormat="1" ht="15" customHeight="1" x14ac:dyDescent="0.2">
      <c r="A59" s="120"/>
      <c r="B59" s="119"/>
      <c r="C59" s="258" t="s">
        <v>105</v>
      </c>
      <c r="D59" s="110" t="s">
        <v>197</v>
      </c>
      <c r="E59" s="113">
        <v>93.226750050433736</v>
      </c>
      <c r="F59" s="115">
        <v>36970</v>
      </c>
      <c r="G59" s="114">
        <v>36835</v>
      </c>
      <c r="H59" s="114">
        <v>37116</v>
      </c>
      <c r="I59" s="114">
        <v>36921</v>
      </c>
      <c r="J59" s="140">
        <v>36738</v>
      </c>
      <c r="K59" s="114">
        <v>232</v>
      </c>
      <c r="L59" s="116">
        <v>0.63149872067069523</v>
      </c>
    </row>
    <row r="60" spans="1:12" s="110" customFormat="1" ht="15" customHeight="1" x14ac:dyDescent="0.2">
      <c r="A60" s="120"/>
      <c r="B60" s="119"/>
      <c r="C60" s="258"/>
      <c r="D60" s="267" t="s">
        <v>198</v>
      </c>
      <c r="E60" s="113">
        <v>47.814444143900459</v>
      </c>
      <c r="F60" s="115">
        <v>17677</v>
      </c>
      <c r="G60" s="114">
        <v>17572</v>
      </c>
      <c r="H60" s="114">
        <v>17795</v>
      </c>
      <c r="I60" s="114">
        <v>17704</v>
      </c>
      <c r="J60" s="140">
        <v>17618</v>
      </c>
      <c r="K60" s="114">
        <v>59</v>
      </c>
      <c r="L60" s="116">
        <v>0.33488477693268248</v>
      </c>
    </row>
    <row r="61" spans="1:12" s="110" customFormat="1" ht="15" customHeight="1" x14ac:dyDescent="0.2">
      <c r="A61" s="120"/>
      <c r="B61" s="119"/>
      <c r="C61" s="258"/>
      <c r="D61" s="267" t="s">
        <v>199</v>
      </c>
      <c r="E61" s="113">
        <v>52.185555856099541</v>
      </c>
      <c r="F61" s="115">
        <v>19293</v>
      </c>
      <c r="G61" s="114">
        <v>19263</v>
      </c>
      <c r="H61" s="114">
        <v>19321</v>
      </c>
      <c r="I61" s="114">
        <v>19217</v>
      </c>
      <c r="J61" s="140">
        <v>19120</v>
      </c>
      <c r="K61" s="114">
        <v>173</v>
      </c>
      <c r="L61" s="116">
        <v>0.90481171548117156</v>
      </c>
    </row>
    <row r="62" spans="1:12" s="110" customFormat="1" ht="15" customHeight="1" x14ac:dyDescent="0.2">
      <c r="A62" s="120"/>
      <c r="B62" s="119"/>
      <c r="C62" s="258"/>
      <c r="D62" s="258" t="s">
        <v>200</v>
      </c>
      <c r="E62" s="113">
        <v>6.7732499495662699</v>
      </c>
      <c r="F62" s="115">
        <v>2686</v>
      </c>
      <c r="G62" s="114">
        <v>2645</v>
      </c>
      <c r="H62" s="114">
        <v>2673</v>
      </c>
      <c r="I62" s="114">
        <v>2642</v>
      </c>
      <c r="J62" s="140">
        <v>2622</v>
      </c>
      <c r="K62" s="114">
        <v>64</v>
      </c>
      <c r="L62" s="116">
        <v>2.4408848207475211</v>
      </c>
    </row>
    <row r="63" spans="1:12" s="110" customFormat="1" ht="15" customHeight="1" x14ac:dyDescent="0.2">
      <c r="A63" s="120"/>
      <c r="B63" s="119"/>
      <c r="C63" s="258"/>
      <c r="D63" s="267" t="s">
        <v>198</v>
      </c>
      <c r="E63" s="113">
        <v>72.598659717051376</v>
      </c>
      <c r="F63" s="115">
        <v>1950</v>
      </c>
      <c r="G63" s="114">
        <v>1918</v>
      </c>
      <c r="H63" s="114">
        <v>1953</v>
      </c>
      <c r="I63" s="114">
        <v>1936</v>
      </c>
      <c r="J63" s="140">
        <v>1934</v>
      </c>
      <c r="K63" s="114">
        <v>16</v>
      </c>
      <c r="L63" s="116">
        <v>0.82730093071354704</v>
      </c>
    </row>
    <row r="64" spans="1:12" s="110" customFormat="1" ht="15" customHeight="1" x14ac:dyDescent="0.2">
      <c r="A64" s="120"/>
      <c r="B64" s="119"/>
      <c r="C64" s="258"/>
      <c r="D64" s="267" t="s">
        <v>199</v>
      </c>
      <c r="E64" s="113">
        <v>27.401340282948624</v>
      </c>
      <c r="F64" s="115">
        <v>736</v>
      </c>
      <c r="G64" s="114">
        <v>727</v>
      </c>
      <c r="H64" s="114">
        <v>720</v>
      </c>
      <c r="I64" s="114">
        <v>706</v>
      </c>
      <c r="J64" s="140">
        <v>688</v>
      </c>
      <c r="K64" s="114">
        <v>48</v>
      </c>
      <c r="L64" s="116">
        <v>6.9767441860465116</v>
      </c>
    </row>
    <row r="65" spans="1:12" s="110" customFormat="1" ht="15" customHeight="1" x14ac:dyDescent="0.2">
      <c r="A65" s="120"/>
      <c r="B65" s="119" t="s">
        <v>201</v>
      </c>
      <c r="C65" s="258"/>
      <c r="E65" s="113">
        <v>9.5974849432169407</v>
      </c>
      <c r="F65" s="115">
        <v>5434</v>
      </c>
      <c r="G65" s="114">
        <v>5382</v>
      </c>
      <c r="H65" s="114">
        <v>5332</v>
      </c>
      <c r="I65" s="114">
        <v>5219</v>
      </c>
      <c r="J65" s="140">
        <v>5157</v>
      </c>
      <c r="K65" s="114">
        <v>277</v>
      </c>
      <c r="L65" s="116">
        <v>5.3713399263137482</v>
      </c>
    </row>
    <row r="66" spans="1:12" s="110" customFormat="1" ht="15" customHeight="1" x14ac:dyDescent="0.2">
      <c r="A66" s="120"/>
      <c r="B66" s="119"/>
      <c r="C66" s="258" t="s">
        <v>106</v>
      </c>
      <c r="E66" s="113">
        <v>47.258005152741994</v>
      </c>
      <c r="F66" s="115">
        <v>2568</v>
      </c>
      <c r="G66" s="114">
        <v>2562</v>
      </c>
      <c r="H66" s="114">
        <v>2560</v>
      </c>
      <c r="I66" s="114">
        <v>2499</v>
      </c>
      <c r="J66" s="140">
        <v>2461</v>
      </c>
      <c r="K66" s="114">
        <v>107</v>
      </c>
      <c r="L66" s="116">
        <v>4.3478260869565215</v>
      </c>
    </row>
    <row r="67" spans="1:12" s="110" customFormat="1" ht="15" customHeight="1" x14ac:dyDescent="0.2">
      <c r="A67" s="120"/>
      <c r="B67" s="119"/>
      <c r="C67" s="258" t="s">
        <v>107</v>
      </c>
      <c r="E67" s="113">
        <v>52.741994847258006</v>
      </c>
      <c r="F67" s="115">
        <v>2866</v>
      </c>
      <c r="G67" s="114">
        <v>2820</v>
      </c>
      <c r="H67" s="114">
        <v>2772</v>
      </c>
      <c r="I67" s="114">
        <v>2720</v>
      </c>
      <c r="J67" s="140">
        <v>2696</v>
      </c>
      <c r="K67" s="114">
        <v>170</v>
      </c>
      <c r="L67" s="116">
        <v>6.3056379821958455</v>
      </c>
    </row>
    <row r="68" spans="1:12" s="110" customFormat="1" ht="15" customHeight="1" x14ac:dyDescent="0.2">
      <c r="A68" s="120"/>
      <c r="B68" s="119"/>
      <c r="C68" s="258" t="s">
        <v>105</v>
      </c>
      <c r="D68" s="110" t="s">
        <v>202</v>
      </c>
      <c r="E68" s="113">
        <v>19.470003680529995</v>
      </c>
      <c r="F68" s="115">
        <v>1058</v>
      </c>
      <c r="G68" s="114">
        <v>1039</v>
      </c>
      <c r="H68" s="114">
        <v>1015</v>
      </c>
      <c r="I68" s="114">
        <v>984</v>
      </c>
      <c r="J68" s="140">
        <v>959</v>
      </c>
      <c r="K68" s="114">
        <v>99</v>
      </c>
      <c r="L68" s="116">
        <v>10.323253388946819</v>
      </c>
    </row>
    <row r="69" spans="1:12" s="110" customFormat="1" ht="15" customHeight="1" x14ac:dyDescent="0.2">
      <c r="A69" s="120"/>
      <c r="B69" s="119"/>
      <c r="C69" s="258"/>
      <c r="D69" s="267" t="s">
        <v>198</v>
      </c>
      <c r="E69" s="113">
        <v>43.383742911153121</v>
      </c>
      <c r="F69" s="115">
        <v>459</v>
      </c>
      <c r="G69" s="114">
        <v>459</v>
      </c>
      <c r="H69" s="114">
        <v>444</v>
      </c>
      <c r="I69" s="114">
        <v>432</v>
      </c>
      <c r="J69" s="140">
        <v>411</v>
      </c>
      <c r="K69" s="114">
        <v>48</v>
      </c>
      <c r="L69" s="116">
        <v>11.678832116788321</v>
      </c>
    </row>
    <row r="70" spans="1:12" s="110" customFormat="1" ht="15" customHeight="1" x14ac:dyDescent="0.2">
      <c r="A70" s="120"/>
      <c r="B70" s="119"/>
      <c r="C70" s="258"/>
      <c r="D70" s="267" t="s">
        <v>199</v>
      </c>
      <c r="E70" s="113">
        <v>56.616257088846879</v>
      </c>
      <c r="F70" s="115">
        <v>599</v>
      </c>
      <c r="G70" s="114">
        <v>580</v>
      </c>
      <c r="H70" s="114">
        <v>571</v>
      </c>
      <c r="I70" s="114">
        <v>552</v>
      </c>
      <c r="J70" s="140">
        <v>548</v>
      </c>
      <c r="K70" s="114">
        <v>51</v>
      </c>
      <c r="L70" s="116">
        <v>9.3065693430656928</v>
      </c>
    </row>
    <row r="71" spans="1:12" s="110" customFormat="1" ht="15" customHeight="1" x14ac:dyDescent="0.2">
      <c r="A71" s="120"/>
      <c r="B71" s="119"/>
      <c r="C71" s="258"/>
      <c r="D71" s="110" t="s">
        <v>203</v>
      </c>
      <c r="E71" s="113">
        <v>71.788737578211268</v>
      </c>
      <c r="F71" s="115">
        <v>3901</v>
      </c>
      <c r="G71" s="114">
        <v>3863</v>
      </c>
      <c r="H71" s="114">
        <v>3834</v>
      </c>
      <c r="I71" s="114">
        <v>3774</v>
      </c>
      <c r="J71" s="140">
        <v>3740</v>
      </c>
      <c r="K71" s="114">
        <v>161</v>
      </c>
      <c r="L71" s="116">
        <v>4.3048128342245988</v>
      </c>
    </row>
    <row r="72" spans="1:12" s="110" customFormat="1" ht="15" customHeight="1" x14ac:dyDescent="0.2">
      <c r="A72" s="120"/>
      <c r="B72" s="119"/>
      <c r="C72" s="258"/>
      <c r="D72" s="267" t="s">
        <v>198</v>
      </c>
      <c r="E72" s="113">
        <v>46.680338374775701</v>
      </c>
      <c r="F72" s="115">
        <v>1821</v>
      </c>
      <c r="G72" s="114">
        <v>1811</v>
      </c>
      <c r="H72" s="114">
        <v>1821</v>
      </c>
      <c r="I72" s="114">
        <v>1782</v>
      </c>
      <c r="J72" s="140">
        <v>1766</v>
      </c>
      <c r="K72" s="114">
        <v>55</v>
      </c>
      <c r="L72" s="116">
        <v>3.1143827859569648</v>
      </c>
    </row>
    <row r="73" spans="1:12" s="110" customFormat="1" ht="15" customHeight="1" x14ac:dyDescent="0.2">
      <c r="A73" s="120"/>
      <c r="B73" s="119"/>
      <c r="C73" s="258"/>
      <c r="D73" s="267" t="s">
        <v>199</v>
      </c>
      <c r="E73" s="113">
        <v>53.319661625224299</v>
      </c>
      <c r="F73" s="115">
        <v>2080</v>
      </c>
      <c r="G73" s="114">
        <v>2052</v>
      </c>
      <c r="H73" s="114">
        <v>2013</v>
      </c>
      <c r="I73" s="114">
        <v>1992</v>
      </c>
      <c r="J73" s="140">
        <v>1974</v>
      </c>
      <c r="K73" s="114">
        <v>106</v>
      </c>
      <c r="L73" s="116">
        <v>5.3698074974670718</v>
      </c>
    </row>
    <row r="74" spans="1:12" s="110" customFormat="1" ht="15" customHeight="1" x14ac:dyDescent="0.2">
      <c r="A74" s="120"/>
      <c r="B74" s="119"/>
      <c r="C74" s="258"/>
      <c r="D74" s="110" t="s">
        <v>204</v>
      </c>
      <c r="E74" s="113">
        <v>8.7412587412587417</v>
      </c>
      <c r="F74" s="115">
        <v>475</v>
      </c>
      <c r="G74" s="114">
        <v>480</v>
      </c>
      <c r="H74" s="114">
        <v>483</v>
      </c>
      <c r="I74" s="114">
        <v>461</v>
      </c>
      <c r="J74" s="140">
        <v>458</v>
      </c>
      <c r="K74" s="114">
        <v>17</v>
      </c>
      <c r="L74" s="116">
        <v>3.7117903930131004</v>
      </c>
    </row>
    <row r="75" spans="1:12" s="110" customFormat="1" ht="15" customHeight="1" x14ac:dyDescent="0.2">
      <c r="A75" s="120"/>
      <c r="B75" s="119"/>
      <c r="C75" s="258"/>
      <c r="D75" s="267" t="s">
        <v>198</v>
      </c>
      <c r="E75" s="113">
        <v>60.631578947368418</v>
      </c>
      <c r="F75" s="115">
        <v>288</v>
      </c>
      <c r="G75" s="114">
        <v>292</v>
      </c>
      <c r="H75" s="114">
        <v>295</v>
      </c>
      <c r="I75" s="114">
        <v>285</v>
      </c>
      <c r="J75" s="140">
        <v>284</v>
      </c>
      <c r="K75" s="114">
        <v>4</v>
      </c>
      <c r="L75" s="116">
        <v>1.408450704225352</v>
      </c>
    </row>
    <row r="76" spans="1:12" s="110" customFormat="1" ht="15" customHeight="1" x14ac:dyDescent="0.2">
      <c r="A76" s="120"/>
      <c r="B76" s="119"/>
      <c r="C76" s="258"/>
      <c r="D76" s="267" t="s">
        <v>199</v>
      </c>
      <c r="E76" s="113">
        <v>39.368421052631582</v>
      </c>
      <c r="F76" s="115">
        <v>187</v>
      </c>
      <c r="G76" s="114">
        <v>188</v>
      </c>
      <c r="H76" s="114">
        <v>188</v>
      </c>
      <c r="I76" s="114">
        <v>176</v>
      </c>
      <c r="J76" s="140">
        <v>174</v>
      </c>
      <c r="K76" s="114">
        <v>13</v>
      </c>
      <c r="L76" s="116">
        <v>7.4712643678160919</v>
      </c>
    </row>
    <row r="77" spans="1:12" s="110" customFormat="1" ht="15" customHeight="1" x14ac:dyDescent="0.2">
      <c r="A77" s="534"/>
      <c r="B77" s="119" t="s">
        <v>205</v>
      </c>
      <c r="C77" s="268"/>
      <c r="D77" s="182"/>
      <c r="E77" s="113">
        <v>7.1407124816757621</v>
      </c>
      <c r="F77" s="115">
        <v>4043</v>
      </c>
      <c r="G77" s="114">
        <v>4048</v>
      </c>
      <c r="H77" s="114">
        <v>4150</v>
      </c>
      <c r="I77" s="114">
        <v>4022</v>
      </c>
      <c r="J77" s="140">
        <v>3999</v>
      </c>
      <c r="K77" s="114">
        <v>44</v>
      </c>
      <c r="L77" s="116">
        <v>1.1002750687671918</v>
      </c>
    </row>
    <row r="78" spans="1:12" s="110" customFormat="1" ht="15" customHeight="1" x14ac:dyDescent="0.2">
      <c r="A78" s="120"/>
      <c r="B78" s="119"/>
      <c r="C78" s="268" t="s">
        <v>106</v>
      </c>
      <c r="D78" s="182"/>
      <c r="E78" s="113">
        <v>56.02275537966856</v>
      </c>
      <c r="F78" s="115">
        <v>2265</v>
      </c>
      <c r="G78" s="114">
        <v>2231</v>
      </c>
      <c r="H78" s="114">
        <v>2287</v>
      </c>
      <c r="I78" s="114">
        <v>2183</v>
      </c>
      <c r="J78" s="140">
        <v>2122</v>
      </c>
      <c r="K78" s="114">
        <v>143</v>
      </c>
      <c r="L78" s="116">
        <v>6.7389255419415646</v>
      </c>
    </row>
    <row r="79" spans="1:12" s="110" customFormat="1" ht="15" customHeight="1" x14ac:dyDescent="0.2">
      <c r="A79" s="123"/>
      <c r="B79" s="124"/>
      <c r="C79" s="260" t="s">
        <v>107</v>
      </c>
      <c r="D79" s="261"/>
      <c r="E79" s="125">
        <v>43.97724462033144</v>
      </c>
      <c r="F79" s="143">
        <v>1778</v>
      </c>
      <c r="G79" s="144">
        <v>1817</v>
      </c>
      <c r="H79" s="144">
        <v>1863</v>
      </c>
      <c r="I79" s="144">
        <v>1839</v>
      </c>
      <c r="J79" s="145">
        <v>1877</v>
      </c>
      <c r="K79" s="144">
        <v>-99</v>
      </c>
      <c r="L79" s="146">
        <v>-5.2743740010655298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56619</v>
      </c>
      <c r="E11" s="114">
        <v>56801</v>
      </c>
      <c r="F11" s="114">
        <v>57183</v>
      </c>
      <c r="G11" s="114">
        <v>56087</v>
      </c>
      <c r="H11" s="140">
        <v>55884</v>
      </c>
      <c r="I11" s="115">
        <v>735</v>
      </c>
      <c r="J11" s="116">
        <v>1.3152243933863002</v>
      </c>
    </row>
    <row r="12" spans="1:15" s="110" customFormat="1" ht="24.95" customHeight="1" x14ac:dyDescent="0.2">
      <c r="A12" s="193" t="s">
        <v>132</v>
      </c>
      <c r="B12" s="194" t="s">
        <v>133</v>
      </c>
      <c r="C12" s="113">
        <v>0.79125381938925099</v>
      </c>
      <c r="D12" s="115">
        <v>448</v>
      </c>
      <c r="E12" s="114">
        <v>458</v>
      </c>
      <c r="F12" s="114">
        <v>477</v>
      </c>
      <c r="G12" s="114">
        <v>468</v>
      </c>
      <c r="H12" s="140">
        <v>457</v>
      </c>
      <c r="I12" s="115">
        <v>-9</v>
      </c>
      <c r="J12" s="116">
        <v>-1.9693654266958425</v>
      </c>
    </row>
    <row r="13" spans="1:15" s="110" customFormat="1" ht="24.95" customHeight="1" x14ac:dyDescent="0.2">
      <c r="A13" s="193" t="s">
        <v>134</v>
      </c>
      <c r="B13" s="199" t="s">
        <v>214</v>
      </c>
      <c r="C13" s="113">
        <v>0.98200250799201683</v>
      </c>
      <c r="D13" s="115">
        <v>556</v>
      </c>
      <c r="E13" s="114">
        <v>546</v>
      </c>
      <c r="F13" s="114">
        <v>557</v>
      </c>
      <c r="G13" s="114">
        <v>550</v>
      </c>
      <c r="H13" s="140">
        <v>550</v>
      </c>
      <c r="I13" s="115">
        <v>6</v>
      </c>
      <c r="J13" s="116">
        <v>1.0909090909090908</v>
      </c>
    </row>
    <row r="14" spans="1:15" s="287" customFormat="1" ht="24" customHeight="1" x14ac:dyDescent="0.2">
      <c r="A14" s="193" t="s">
        <v>215</v>
      </c>
      <c r="B14" s="199" t="s">
        <v>137</v>
      </c>
      <c r="C14" s="113">
        <v>25.307758879528073</v>
      </c>
      <c r="D14" s="115">
        <v>14329</v>
      </c>
      <c r="E14" s="114">
        <v>14594</v>
      </c>
      <c r="F14" s="114">
        <v>14727</v>
      </c>
      <c r="G14" s="114">
        <v>14483</v>
      </c>
      <c r="H14" s="140">
        <v>14568</v>
      </c>
      <c r="I14" s="115">
        <v>-239</v>
      </c>
      <c r="J14" s="116">
        <v>-1.6405820977484897</v>
      </c>
      <c r="K14" s="110"/>
      <c r="L14" s="110"/>
      <c r="M14" s="110"/>
      <c r="N14" s="110"/>
      <c r="O14" s="110"/>
    </row>
    <row r="15" spans="1:15" s="110" customFormat="1" ht="24.75" customHeight="1" x14ac:dyDescent="0.2">
      <c r="A15" s="193" t="s">
        <v>216</v>
      </c>
      <c r="B15" s="199" t="s">
        <v>217</v>
      </c>
      <c r="C15" s="113">
        <v>5.0830993129514823</v>
      </c>
      <c r="D15" s="115">
        <v>2878</v>
      </c>
      <c r="E15" s="114">
        <v>2957</v>
      </c>
      <c r="F15" s="114">
        <v>2964</v>
      </c>
      <c r="G15" s="114">
        <v>2845</v>
      </c>
      <c r="H15" s="140">
        <v>2832</v>
      </c>
      <c r="I15" s="115">
        <v>46</v>
      </c>
      <c r="J15" s="116">
        <v>1.6242937853107344</v>
      </c>
    </row>
    <row r="16" spans="1:15" s="287" customFormat="1" ht="24.95" customHeight="1" x14ac:dyDescent="0.2">
      <c r="A16" s="193" t="s">
        <v>218</v>
      </c>
      <c r="B16" s="199" t="s">
        <v>141</v>
      </c>
      <c r="C16" s="113">
        <v>17.568307458626961</v>
      </c>
      <c r="D16" s="115">
        <v>9947</v>
      </c>
      <c r="E16" s="114">
        <v>10121</v>
      </c>
      <c r="F16" s="114">
        <v>10204</v>
      </c>
      <c r="G16" s="114">
        <v>10056</v>
      </c>
      <c r="H16" s="140">
        <v>10128</v>
      </c>
      <c r="I16" s="115">
        <v>-181</v>
      </c>
      <c r="J16" s="116">
        <v>-1.7871248025276461</v>
      </c>
      <c r="K16" s="110"/>
      <c r="L16" s="110"/>
      <c r="M16" s="110"/>
      <c r="N16" s="110"/>
      <c r="O16" s="110"/>
    </row>
    <row r="17" spans="1:15" s="110" customFormat="1" ht="24.95" customHeight="1" x14ac:dyDescent="0.2">
      <c r="A17" s="193" t="s">
        <v>219</v>
      </c>
      <c r="B17" s="199" t="s">
        <v>220</v>
      </c>
      <c r="C17" s="113">
        <v>2.6563521079496284</v>
      </c>
      <c r="D17" s="115">
        <v>1504</v>
      </c>
      <c r="E17" s="114">
        <v>1516</v>
      </c>
      <c r="F17" s="114">
        <v>1559</v>
      </c>
      <c r="G17" s="114">
        <v>1582</v>
      </c>
      <c r="H17" s="140">
        <v>1608</v>
      </c>
      <c r="I17" s="115">
        <v>-104</v>
      </c>
      <c r="J17" s="116">
        <v>-6.4676616915422889</v>
      </c>
    </row>
    <row r="18" spans="1:15" s="287" customFormat="1" ht="24.95" customHeight="1" x14ac:dyDescent="0.2">
      <c r="A18" s="201" t="s">
        <v>144</v>
      </c>
      <c r="B18" s="202" t="s">
        <v>145</v>
      </c>
      <c r="C18" s="113">
        <v>5.2137974884756</v>
      </c>
      <c r="D18" s="115">
        <v>2952</v>
      </c>
      <c r="E18" s="114">
        <v>2888</v>
      </c>
      <c r="F18" s="114">
        <v>3025</v>
      </c>
      <c r="G18" s="114">
        <v>2918</v>
      </c>
      <c r="H18" s="140">
        <v>2835</v>
      </c>
      <c r="I18" s="115">
        <v>117</v>
      </c>
      <c r="J18" s="116">
        <v>4.1269841269841274</v>
      </c>
      <c r="K18" s="110"/>
      <c r="L18" s="110"/>
      <c r="M18" s="110"/>
      <c r="N18" s="110"/>
      <c r="O18" s="110"/>
    </row>
    <row r="19" spans="1:15" s="110" customFormat="1" ht="24.95" customHeight="1" x14ac:dyDescent="0.2">
      <c r="A19" s="193" t="s">
        <v>146</v>
      </c>
      <c r="B19" s="199" t="s">
        <v>147</v>
      </c>
      <c r="C19" s="113">
        <v>15.637860082304528</v>
      </c>
      <c r="D19" s="115">
        <v>8854</v>
      </c>
      <c r="E19" s="114">
        <v>8836</v>
      </c>
      <c r="F19" s="114">
        <v>8879</v>
      </c>
      <c r="G19" s="114">
        <v>8687</v>
      </c>
      <c r="H19" s="140">
        <v>8762</v>
      </c>
      <c r="I19" s="115">
        <v>92</v>
      </c>
      <c r="J19" s="116">
        <v>1.0499885870805752</v>
      </c>
    </row>
    <row r="20" spans="1:15" s="287" customFormat="1" ht="24.95" customHeight="1" x14ac:dyDescent="0.2">
      <c r="A20" s="193" t="s">
        <v>148</v>
      </c>
      <c r="B20" s="199" t="s">
        <v>149</v>
      </c>
      <c r="C20" s="113">
        <v>7.8030343171020329</v>
      </c>
      <c r="D20" s="115">
        <v>4418</v>
      </c>
      <c r="E20" s="114">
        <v>4427</v>
      </c>
      <c r="F20" s="114">
        <v>4454</v>
      </c>
      <c r="G20" s="114">
        <v>4431</v>
      </c>
      <c r="H20" s="140">
        <v>4336</v>
      </c>
      <c r="I20" s="115">
        <v>82</v>
      </c>
      <c r="J20" s="116">
        <v>1.8911439114391144</v>
      </c>
      <c r="K20" s="110"/>
      <c r="L20" s="110"/>
      <c r="M20" s="110"/>
      <c r="N20" s="110"/>
      <c r="O20" s="110"/>
    </row>
    <row r="21" spans="1:15" s="110" customFormat="1" ht="24.95" customHeight="1" x14ac:dyDescent="0.2">
      <c r="A21" s="201" t="s">
        <v>150</v>
      </c>
      <c r="B21" s="202" t="s">
        <v>151</v>
      </c>
      <c r="C21" s="113">
        <v>2.7658559847401047</v>
      </c>
      <c r="D21" s="115">
        <v>1566</v>
      </c>
      <c r="E21" s="114">
        <v>1590</v>
      </c>
      <c r="F21" s="114">
        <v>1628</v>
      </c>
      <c r="G21" s="114">
        <v>1609</v>
      </c>
      <c r="H21" s="140">
        <v>1566</v>
      </c>
      <c r="I21" s="115">
        <v>0</v>
      </c>
      <c r="J21" s="116">
        <v>0</v>
      </c>
    </row>
    <row r="22" spans="1:15" s="110" customFormat="1" ht="24.95" customHeight="1" x14ac:dyDescent="0.2">
      <c r="A22" s="201" t="s">
        <v>152</v>
      </c>
      <c r="B22" s="199" t="s">
        <v>153</v>
      </c>
      <c r="C22" s="113">
        <v>0.47333933838464121</v>
      </c>
      <c r="D22" s="115">
        <v>268</v>
      </c>
      <c r="E22" s="114">
        <v>231</v>
      </c>
      <c r="F22" s="114">
        <v>229</v>
      </c>
      <c r="G22" s="114">
        <v>218</v>
      </c>
      <c r="H22" s="140">
        <v>213</v>
      </c>
      <c r="I22" s="115">
        <v>55</v>
      </c>
      <c r="J22" s="116">
        <v>25.821596244131456</v>
      </c>
    </row>
    <row r="23" spans="1:15" s="110" customFormat="1" ht="24.95" customHeight="1" x14ac:dyDescent="0.2">
      <c r="A23" s="193" t="s">
        <v>154</v>
      </c>
      <c r="B23" s="199" t="s">
        <v>155</v>
      </c>
      <c r="C23" s="113">
        <v>1.9816669315954007</v>
      </c>
      <c r="D23" s="115">
        <v>1122</v>
      </c>
      <c r="E23" s="114">
        <v>1123</v>
      </c>
      <c r="F23" s="114">
        <v>1122</v>
      </c>
      <c r="G23" s="114">
        <v>1109</v>
      </c>
      <c r="H23" s="140">
        <v>1130</v>
      </c>
      <c r="I23" s="115">
        <v>-8</v>
      </c>
      <c r="J23" s="116">
        <v>-0.70796460176991149</v>
      </c>
    </row>
    <row r="24" spans="1:15" s="110" customFormat="1" ht="24.95" customHeight="1" x14ac:dyDescent="0.2">
      <c r="A24" s="193" t="s">
        <v>156</v>
      </c>
      <c r="B24" s="199" t="s">
        <v>221</v>
      </c>
      <c r="C24" s="113">
        <v>7.4851198360974234</v>
      </c>
      <c r="D24" s="115">
        <v>4238</v>
      </c>
      <c r="E24" s="114">
        <v>4131</v>
      </c>
      <c r="F24" s="114">
        <v>4131</v>
      </c>
      <c r="G24" s="114">
        <v>3971</v>
      </c>
      <c r="H24" s="140">
        <v>3801</v>
      </c>
      <c r="I24" s="115">
        <v>437</v>
      </c>
      <c r="J24" s="116">
        <v>11.496974480399894</v>
      </c>
    </row>
    <row r="25" spans="1:15" s="110" customFormat="1" ht="24.95" customHeight="1" x14ac:dyDescent="0.2">
      <c r="A25" s="193" t="s">
        <v>222</v>
      </c>
      <c r="B25" s="204" t="s">
        <v>159</v>
      </c>
      <c r="C25" s="113">
        <v>1.5772090640950918</v>
      </c>
      <c r="D25" s="115">
        <v>893</v>
      </c>
      <c r="E25" s="114">
        <v>950</v>
      </c>
      <c r="F25" s="114">
        <v>979</v>
      </c>
      <c r="G25" s="114">
        <v>970</v>
      </c>
      <c r="H25" s="140">
        <v>947</v>
      </c>
      <c r="I25" s="115">
        <v>-54</v>
      </c>
      <c r="J25" s="116">
        <v>-5.7022175290390704</v>
      </c>
    </row>
    <row r="26" spans="1:15" s="110" customFormat="1" ht="24.95" customHeight="1" x14ac:dyDescent="0.2">
      <c r="A26" s="201">
        <v>782.78300000000002</v>
      </c>
      <c r="B26" s="203" t="s">
        <v>160</v>
      </c>
      <c r="C26" s="113">
        <v>0.64642611137603989</v>
      </c>
      <c r="D26" s="115">
        <v>366</v>
      </c>
      <c r="E26" s="114">
        <v>340</v>
      </c>
      <c r="F26" s="114">
        <v>328</v>
      </c>
      <c r="G26" s="114">
        <v>295</v>
      </c>
      <c r="H26" s="140">
        <v>278</v>
      </c>
      <c r="I26" s="115">
        <v>88</v>
      </c>
      <c r="J26" s="116">
        <v>31.654676258992804</v>
      </c>
    </row>
    <row r="27" spans="1:15" s="110" customFormat="1" ht="24.95" customHeight="1" x14ac:dyDescent="0.2">
      <c r="A27" s="193" t="s">
        <v>161</v>
      </c>
      <c r="B27" s="199" t="s">
        <v>223</v>
      </c>
      <c r="C27" s="113">
        <v>7.4533283879969625</v>
      </c>
      <c r="D27" s="115">
        <v>4220</v>
      </c>
      <c r="E27" s="114">
        <v>4221</v>
      </c>
      <c r="F27" s="114">
        <v>4215</v>
      </c>
      <c r="G27" s="114">
        <v>4162</v>
      </c>
      <c r="H27" s="140">
        <v>4151</v>
      </c>
      <c r="I27" s="115">
        <v>69</v>
      </c>
      <c r="J27" s="116">
        <v>1.6622500602264514</v>
      </c>
    </row>
    <row r="28" spans="1:15" s="110" customFormat="1" ht="24.95" customHeight="1" x14ac:dyDescent="0.2">
      <c r="A28" s="193" t="s">
        <v>163</v>
      </c>
      <c r="B28" s="199" t="s">
        <v>164</v>
      </c>
      <c r="C28" s="113">
        <v>2.5556791889648349</v>
      </c>
      <c r="D28" s="115">
        <v>1447</v>
      </c>
      <c r="E28" s="114">
        <v>1448</v>
      </c>
      <c r="F28" s="114">
        <v>1456</v>
      </c>
      <c r="G28" s="114">
        <v>1363</v>
      </c>
      <c r="H28" s="140">
        <v>1283</v>
      </c>
      <c r="I28" s="115">
        <v>164</v>
      </c>
      <c r="J28" s="116">
        <v>12.782540919719407</v>
      </c>
    </row>
    <row r="29" spans="1:15" s="110" customFormat="1" ht="24.95" customHeight="1" x14ac:dyDescent="0.2">
      <c r="A29" s="193">
        <v>86</v>
      </c>
      <c r="B29" s="199" t="s">
        <v>165</v>
      </c>
      <c r="C29" s="113">
        <v>6.1887352302230703</v>
      </c>
      <c r="D29" s="115">
        <v>3504</v>
      </c>
      <c r="E29" s="114">
        <v>3581</v>
      </c>
      <c r="F29" s="114">
        <v>3591</v>
      </c>
      <c r="G29" s="114">
        <v>3543</v>
      </c>
      <c r="H29" s="140">
        <v>3533</v>
      </c>
      <c r="I29" s="115">
        <v>-29</v>
      </c>
      <c r="J29" s="116">
        <v>-0.82083215397679021</v>
      </c>
    </row>
    <row r="30" spans="1:15" s="110" customFormat="1" ht="24.95" customHeight="1" x14ac:dyDescent="0.2">
      <c r="A30" s="193">
        <v>87.88</v>
      </c>
      <c r="B30" s="204" t="s">
        <v>166</v>
      </c>
      <c r="C30" s="113">
        <v>10.62717462335965</v>
      </c>
      <c r="D30" s="115">
        <v>6017</v>
      </c>
      <c r="E30" s="114">
        <v>6030</v>
      </c>
      <c r="F30" s="114">
        <v>5968</v>
      </c>
      <c r="G30" s="114">
        <v>5881</v>
      </c>
      <c r="H30" s="140">
        <v>6047</v>
      </c>
      <c r="I30" s="115">
        <v>-30</v>
      </c>
      <c r="J30" s="116">
        <v>-0.49611377542583102</v>
      </c>
    </row>
    <row r="31" spans="1:15" s="110" customFormat="1" ht="24.95" customHeight="1" x14ac:dyDescent="0.2">
      <c r="A31" s="193" t="s">
        <v>167</v>
      </c>
      <c r="B31" s="199" t="s">
        <v>168</v>
      </c>
      <c r="C31" s="113">
        <v>2.5097582083752803</v>
      </c>
      <c r="D31" s="115">
        <v>1421</v>
      </c>
      <c r="E31" s="114">
        <v>1407</v>
      </c>
      <c r="F31" s="114">
        <v>1417</v>
      </c>
      <c r="G31" s="114">
        <v>1429</v>
      </c>
      <c r="H31" s="140">
        <v>1427</v>
      </c>
      <c r="I31" s="115">
        <v>-6</v>
      </c>
      <c r="J31" s="116">
        <v>-0.42046250875963559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0.79125381938925099</v>
      </c>
      <c r="D34" s="115">
        <v>448</v>
      </c>
      <c r="E34" s="114">
        <v>458</v>
      </c>
      <c r="F34" s="114">
        <v>477</v>
      </c>
      <c r="G34" s="114">
        <v>468</v>
      </c>
      <c r="H34" s="140">
        <v>457</v>
      </c>
      <c r="I34" s="115">
        <v>-9</v>
      </c>
      <c r="J34" s="116">
        <v>-1.9693654266958425</v>
      </c>
    </row>
    <row r="35" spans="1:10" s="110" customFormat="1" ht="24.95" customHeight="1" x14ac:dyDescent="0.2">
      <c r="A35" s="292" t="s">
        <v>171</v>
      </c>
      <c r="B35" s="293" t="s">
        <v>172</v>
      </c>
      <c r="C35" s="113">
        <v>31.50355887599569</v>
      </c>
      <c r="D35" s="115">
        <v>17837</v>
      </c>
      <c r="E35" s="114">
        <v>18028</v>
      </c>
      <c r="F35" s="114">
        <v>18309</v>
      </c>
      <c r="G35" s="114">
        <v>17951</v>
      </c>
      <c r="H35" s="140">
        <v>17953</v>
      </c>
      <c r="I35" s="115">
        <v>-116</v>
      </c>
      <c r="J35" s="116">
        <v>-0.64613156575502706</v>
      </c>
    </row>
    <row r="36" spans="1:10" s="110" customFormat="1" ht="24.95" customHeight="1" x14ac:dyDescent="0.2">
      <c r="A36" s="294" t="s">
        <v>173</v>
      </c>
      <c r="B36" s="295" t="s">
        <v>174</v>
      </c>
      <c r="C36" s="125">
        <v>67.705187304615052</v>
      </c>
      <c r="D36" s="143">
        <v>38334</v>
      </c>
      <c r="E36" s="144">
        <v>38315</v>
      </c>
      <c r="F36" s="144">
        <v>38397</v>
      </c>
      <c r="G36" s="144">
        <v>37668</v>
      </c>
      <c r="H36" s="145">
        <v>37474</v>
      </c>
      <c r="I36" s="143">
        <v>860</v>
      </c>
      <c r="J36" s="146">
        <v>2.2949244809734748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2020-09-25T08:59:53Z</dcterms:created>
  <dcterms:modified xsi:type="dcterms:W3CDTF">2020-09-28T08:08:46Z</dcterms:modified>
</cp:coreProperties>
</file>