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M37" i="24" s="1"/>
  <c r="C35" i="24"/>
  <c r="C34" i="24"/>
  <c r="G34" i="24" s="1"/>
  <c r="C33" i="24"/>
  <c r="C32" i="24"/>
  <c r="C31" i="24"/>
  <c r="C30" i="24"/>
  <c r="C29" i="24"/>
  <c r="C28" i="24"/>
  <c r="G28" i="24" s="1"/>
  <c r="C27" i="24"/>
  <c r="C26" i="24"/>
  <c r="G26" i="24" s="1"/>
  <c r="C25" i="24"/>
  <c r="C24" i="24"/>
  <c r="C23" i="24"/>
  <c r="C22" i="24"/>
  <c r="C21" i="24"/>
  <c r="C20" i="24"/>
  <c r="G20" i="24" s="1"/>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D8" i="24"/>
  <c r="J8" i="24"/>
  <c r="F8" i="24"/>
  <c r="D9" i="24"/>
  <c r="H9" i="24"/>
  <c r="F9" i="24"/>
  <c r="K9" i="24"/>
  <c r="J9" i="24"/>
  <c r="D15" i="24"/>
  <c r="H15" i="24"/>
  <c r="K15" i="24"/>
  <c r="J15" i="24"/>
  <c r="F15" i="24"/>
  <c r="K18" i="24"/>
  <c r="H18" i="24"/>
  <c r="F18" i="24"/>
  <c r="D18" i="24"/>
  <c r="J18" i="24"/>
  <c r="D31" i="24"/>
  <c r="J31" i="24"/>
  <c r="H31" i="24"/>
  <c r="K31" i="24"/>
  <c r="F31" i="24"/>
  <c r="K34" i="24"/>
  <c r="H34" i="24"/>
  <c r="F34" i="24"/>
  <c r="D34" i="24"/>
  <c r="J34" i="24"/>
  <c r="G25" i="24"/>
  <c r="M25" i="24"/>
  <c r="E25" i="24"/>
  <c r="L25" i="24"/>
  <c r="I25" i="24"/>
  <c r="D25" i="24"/>
  <c r="J25" i="24"/>
  <c r="H25" i="24"/>
  <c r="K25" i="24"/>
  <c r="F25" i="24"/>
  <c r="K28" i="24"/>
  <c r="H28" i="24"/>
  <c r="F28" i="24"/>
  <c r="D28" i="24"/>
  <c r="J28" i="24"/>
  <c r="G19" i="24"/>
  <c r="M19" i="24"/>
  <c r="E19" i="24"/>
  <c r="L19" i="24"/>
  <c r="I19" i="24"/>
  <c r="G35" i="24"/>
  <c r="M35" i="24"/>
  <c r="E35" i="24"/>
  <c r="L35" i="24"/>
  <c r="I35" i="24"/>
  <c r="D19" i="24"/>
  <c r="J19" i="24"/>
  <c r="H19" i="24"/>
  <c r="K19" i="24"/>
  <c r="F19" i="24"/>
  <c r="K22" i="24"/>
  <c r="H22" i="24"/>
  <c r="F22" i="24"/>
  <c r="D22" i="24"/>
  <c r="J22" i="24"/>
  <c r="D35" i="24"/>
  <c r="J35" i="24"/>
  <c r="H35" i="24"/>
  <c r="K35" i="24"/>
  <c r="F35" i="24"/>
  <c r="B45" i="24"/>
  <c r="B39" i="24"/>
  <c r="G29" i="24"/>
  <c r="M29" i="24"/>
  <c r="E29" i="24"/>
  <c r="L29" i="24"/>
  <c r="I29" i="24"/>
  <c r="K16" i="24"/>
  <c r="H16" i="24"/>
  <c r="D16" i="24"/>
  <c r="J16" i="24"/>
  <c r="F16" i="24"/>
  <c r="D29" i="24"/>
  <c r="J29" i="24"/>
  <c r="H29" i="24"/>
  <c r="K29" i="24"/>
  <c r="F29" i="24"/>
  <c r="K32" i="24"/>
  <c r="H32" i="24"/>
  <c r="F32" i="24"/>
  <c r="D32" i="24"/>
  <c r="J32" i="24"/>
  <c r="G23" i="24"/>
  <c r="M23" i="24"/>
  <c r="E23" i="24"/>
  <c r="L23" i="24"/>
  <c r="I23" i="24"/>
  <c r="D7" i="24"/>
  <c r="H7" i="24"/>
  <c r="J7" i="24"/>
  <c r="F7" i="24"/>
  <c r="K7" i="24"/>
  <c r="D23" i="24"/>
  <c r="J23" i="24"/>
  <c r="H23" i="24"/>
  <c r="K23" i="24"/>
  <c r="F23" i="24"/>
  <c r="K26" i="24"/>
  <c r="H26" i="24"/>
  <c r="F26" i="24"/>
  <c r="D26" i="24"/>
  <c r="J26" i="24"/>
  <c r="G7" i="24"/>
  <c r="M7" i="24"/>
  <c r="E7" i="24"/>
  <c r="L7" i="24"/>
  <c r="I7" i="24"/>
  <c r="G9" i="24"/>
  <c r="M9" i="24"/>
  <c r="E9" i="24"/>
  <c r="L9" i="24"/>
  <c r="I9" i="24"/>
  <c r="G17" i="24"/>
  <c r="M17" i="24"/>
  <c r="E17" i="24"/>
  <c r="L17" i="24"/>
  <c r="I17" i="24"/>
  <c r="G33" i="24"/>
  <c r="M33" i="24"/>
  <c r="E33" i="24"/>
  <c r="L33" i="24"/>
  <c r="I33" i="24"/>
  <c r="D17" i="24"/>
  <c r="J17" i="24"/>
  <c r="H17" i="24"/>
  <c r="K17" i="24"/>
  <c r="F17" i="24"/>
  <c r="K20" i="24"/>
  <c r="H20" i="24"/>
  <c r="F20" i="24"/>
  <c r="D20" i="24"/>
  <c r="J20" i="24"/>
  <c r="D33" i="24"/>
  <c r="J33" i="24"/>
  <c r="H33" i="24"/>
  <c r="K33" i="24"/>
  <c r="F33" i="24"/>
  <c r="F37" i="24"/>
  <c r="D37" i="24"/>
  <c r="K37" i="24"/>
  <c r="J37" i="24"/>
  <c r="H37" i="24"/>
  <c r="I8" i="24"/>
  <c r="M8" i="24"/>
  <c r="E8" i="24"/>
  <c r="L8" i="24"/>
  <c r="G8" i="24"/>
  <c r="C14" i="24"/>
  <c r="C6" i="24"/>
  <c r="G27" i="24"/>
  <c r="M27" i="24"/>
  <c r="E27" i="24"/>
  <c r="L27" i="24"/>
  <c r="I27" i="24"/>
  <c r="B14" i="24"/>
  <c r="B6" i="24"/>
  <c r="D27" i="24"/>
  <c r="J27" i="24"/>
  <c r="H27" i="24"/>
  <c r="K27" i="24"/>
  <c r="F27" i="24"/>
  <c r="K30" i="24"/>
  <c r="H30" i="24"/>
  <c r="F30" i="24"/>
  <c r="D30" i="24"/>
  <c r="J30" i="24"/>
  <c r="G21" i="24"/>
  <c r="M21" i="24"/>
  <c r="E21" i="24"/>
  <c r="L21" i="24"/>
  <c r="I21" i="24"/>
  <c r="M38" i="24"/>
  <c r="E38" i="24"/>
  <c r="G38" i="24"/>
  <c r="L38" i="24"/>
  <c r="I38" i="24"/>
  <c r="D21" i="24"/>
  <c r="J21" i="24"/>
  <c r="H21" i="24"/>
  <c r="K21" i="24"/>
  <c r="F21" i="24"/>
  <c r="K24" i="24"/>
  <c r="H24" i="24"/>
  <c r="F24" i="24"/>
  <c r="D24" i="24"/>
  <c r="J24" i="24"/>
  <c r="K38" i="24"/>
  <c r="J38" i="24"/>
  <c r="H38" i="24"/>
  <c r="F38" i="24"/>
  <c r="D38" i="24"/>
  <c r="G15" i="24"/>
  <c r="M15" i="24"/>
  <c r="E15" i="24"/>
  <c r="L15" i="24"/>
  <c r="I15" i="24"/>
  <c r="G31" i="24"/>
  <c r="M31" i="24"/>
  <c r="E31" i="24"/>
  <c r="L31" i="24"/>
  <c r="I31" i="24"/>
  <c r="I16" i="24"/>
  <c r="M16" i="24"/>
  <c r="E16" i="24"/>
  <c r="L16" i="24"/>
  <c r="I24" i="24"/>
  <c r="M24" i="24"/>
  <c r="E24" i="24"/>
  <c r="L24" i="24"/>
  <c r="I32" i="24"/>
  <c r="M32" i="24"/>
  <c r="E32" i="24"/>
  <c r="L32" i="24"/>
  <c r="E37" i="24"/>
  <c r="I22" i="24"/>
  <c r="M22" i="24"/>
  <c r="E22" i="24"/>
  <c r="L22" i="24"/>
  <c r="I30" i="24"/>
  <c r="M30" i="24"/>
  <c r="E30" i="24"/>
  <c r="L30"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G16" i="24"/>
  <c r="G24" i="24"/>
  <c r="G32" i="24"/>
  <c r="I18" i="24"/>
  <c r="M18" i="24"/>
  <c r="E18" i="24"/>
  <c r="L18" i="24"/>
  <c r="I26" i="24"/>
  <c r="M26" i="24"/>
  <c r="E26" i="24"/>
  <c r="L26" i="24"/>
  <c r="I34" i="24"/>
  <c r="M34" i="24"/>
  <c r="E34" i="24"/>
  <c r="L34" i="24"/>
  <c r="G22" i="24"/>
  <c r="G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G42" i="24"/>
  <c r="G44" i="24"/>
  <c r="E40" i="24"/>
  <c r="E42" i="24"/>
  <c r="E44" i="24"/>
  <c r="J79" i="24" l="1"/>
  <c r="J78" i="24"/>
  <c r="F39" i="24"/>
  <c r="D39" i="24"/>
  <c r="K39" i="24"/>
  <c r="J39" i="24"/>
  <c r="H39" i="24"/>
  <c r="I79" i="24"/>
  <c r="I45" i="24"/>
  <c r="G45" i="24"/>
  <c r="L45" i="24"/>
  <c r="M45" i="24"/>
  <c r="E45" i="24"/>
  <c r="K77" i="24"/>
  <c r="I78" i="24" s="1"/>
  <c r="I6" i="24"/>
  <c r="M6" i="24"/>
  <c r="E6" i="24"/>
  <c r="L6" i="24"/>
  <c r="G6" i="24"/>
  <c r="H45" i="24"/>
  <c r="F45" i="24"/>
  <c r="D45" i="24"/>
  <c r="K45" i="24"/>
  <c r="J45" i="24"/>
  <c r="K6" i="24"/>
  <c r="H6" i="24"/>
  <c r="D6" i="24"/>
  <c r="J6" i="24"/>
  <c r="F6" i="24"/>
  <c r="I14" i="24"/>
  <c r="M14" i="24"/>
  <c r="E14" i="24"/>
  <c r="L14" i="24"/>
  <c r="G14" i="24"/>
  <c r="K14" i="24"/>
  <c r="H14" i="24"/>
  <c r="D14" i="24"/>
  <c r="J14" i="24"/>
  <c r="F14" i="24"/>
  <c r="I39" i="24"/>
  <c r="G39" i="24"/>
  <c r="L39" i="24"/>
  <c r="M39" i="24"/>
  <c r="E39" i="24"/>
  <c r="I83" i="24" l="1"/>
  <c r="I82" i="24"/>
  <c r="I81" i="24"/>
  <c r="K79" i="24"/>
  <c r="K78" i="24"/>
</calcChain>
</file>

<file path=xl/sharedStrings.xml><?xml version="1.0" encoding="utf-8"?>
<sst xmlns="http://schemas.openxmlformats.org/spreadsheetml/2006/main" count="1711" uniqueCount="520">
  <si>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</si>
  <si>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</si>
  <si>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</si>
  <si>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</si>
  <si>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</si>
  <si>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</si>
  <si>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</si>
  <si>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</si>
  <si>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</si>
  <si>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</si>
  <si>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</si>
  <si>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</si>
  <si>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</si>
  <si>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Waldeck-Frankenberg (06635)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</si>
  <si>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</si>
  <si>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</si>
  <si>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</si>
  <si>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</si>
  <si>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</si>
  <si>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</si>
  <si>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</si>
  <si>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</si>
  <si>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</si>
  <si>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</si>
  <si>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</si>
  <si>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</si>
  <si>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</si>
  <si>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</si>
  <si>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</si>
  <si>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</si>
  <si>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</si>
  <si>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</si>
  <si>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</si>
  <si>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</si>
  <si>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</si>
  <si>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</si>
  <si>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</si>
  <si>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</si>
  <si>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</si>
  <si>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</si>
  <si>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</si>
  <si>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</si>
  <si>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</si>
  <si>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</si>
  <si>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</si>
  <si>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</si>
  <si>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</si>
  <si>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</si>
  <si>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</si>
  <si>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</si>
  <si>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</si>
  <si>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</si>
  <si>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</si>
  <si>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</si>
  <si>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</si>
  <si>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</si>
  <si>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</si>
  <si>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</si>
  <si>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</si>
  <si>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</si>
  <si>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</si>
  <si>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</si>
  <si>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</si>
  <si>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</si>
  <si>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</si>
  <si>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</si>
  <si>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</si>
  <si>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</si>
  <si>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</si>
  <si>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</si>
  <si>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</si>
  <si>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</si>
  <si>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</si>
  <si>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</si>
  <si>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</si>
  <si>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</si>
  <si>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</si>
  <si>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</si>
  <si>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</si>
  <si>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</si>
  <si>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</si>
  <si>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</si>
  <si>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</si>
  <si>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</si>
  <si>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</si>
  <si>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</si>
  <si>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</si>
  <si>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</si>
  <si>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</si>
  <si>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</si>
  <si>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</si>
  <si>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</si>
  <si>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Waldeck-Frankenberg (06635);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</si>
  <si>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</si>
  <si>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</si>
  <si>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</si>
  <si>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</si>
  <si>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</si>
  <si>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</si>
  <si>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</si>
  <si>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</si>
  <si>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</si>
  <si>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</si>
  <si>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</si>
  <si>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</si>
  <si>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</si>
  <si>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</si>
  <si>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</si>
  <si>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</si>
  <si>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</si>
  <si>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</si>
  <si>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</si>
  <si>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</si>
  <si>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</si>
  <si>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</si>
  <si>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</si>
  <si>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</si>
  <si>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</si>
  <si>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</si>
  <si>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</si>
  <si>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</si>
  <si>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</si>
  <si>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</si>
  <si>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</si>
  <si>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</si>
  <si>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</si>
  <si>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</si>
  <si>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</si>
  <si>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</si>
  <si>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</si>
  <si>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</si>
  <si>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</si>
  <si>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</si>
  <si>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</si>
  <si>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</si>
  <si>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</si>
  <si>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</si>
  <si>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</si>
  <si>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</si>
  <si>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</si>
  <si>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</si>
  <si>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</si>
  <si>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</si>
  <si>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</si>
  <si>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</si>
  <si>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</si>
  <si>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</si>
  <si>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</si>
  <si>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</si>
  <si>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</si>
  <si>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</si>
  <si>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</si>
  <si>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</si>
  <si>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</si>
  <si>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</si>
  <si>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</si>
  <si>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</si>
  <si>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</si>
  <si>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</si>
  <si>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</si>
  <si>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</si>
  <si>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</si>
  <si>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</si>
  <si>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</si>
  <si>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</si>
  <si>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</si>
  <si>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</si>
  <si>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</si>
  <si>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</si>
  <si>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</si>
  <si>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</si>
  <si>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</si>
  <si>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</si>
  <si>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</si>
  <si>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</si>
  <si>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</si>
  <si>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</si>
  <si>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</si>
  <si>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</si>
  <si>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</si>
  <si>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</si>
  <si>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</si>
  <si>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</si>
  <si>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Waldeck-Frankenberg (06635)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</si>
  <si>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</si>
  <si>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</si>
  <si>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</si>
  <si>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</si>
  <si>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</si>
  <si>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</si>
  <si>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</si>
  <si>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</si>
  <si>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</si>
  <si>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</si>
  <si>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</si>
  <si>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</si>
  <si>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</si>
  <si>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</si>
  <si>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</si>
  <si>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</si>
  <si>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</si>
  <si>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</si>
  <si>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</si>
  <si>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</si>
  <si>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</si>
  <si>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</si>
  <si>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</si>
  <si>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</si>
  <si>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</si>
  <si>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</si>
  <si>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</si>
  <si>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</si>
  <si>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</si>
  <si>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</si>
  <si>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</si>
  <si>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</si>
  <si>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</si>
  <si>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</si>
  <si>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</si>
  <si>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</si>
  <si>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</si>
  <si>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</si>
  <si>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</si>
  <si>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</si>
  <si>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</si>
  <si>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</si>
  <si>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</si>
  <si>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</si>
  <si>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</si>
  <si>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</si>
  <si>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</si>
  <si>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</si>
  <si>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</si>
  <si>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</si>
  <si>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</si>
  <si>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</si>
  <si>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</si>
  <si>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</si>
  <si>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</si>
  <si>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</si>
  <si>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</si>
  <si>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</si>
  <si>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</si>
  <si>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</si>
  <si>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</si>
  <si>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</si>
  <si>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</si>
  <si>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</si>
  <si>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</si>
  <si>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</si>
  <si>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</si>
  <si>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</si>
  <si>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</si>
  <si>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</si>
  <si>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</si>
  <si>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</si>
  <si>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</si>
  <si>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</si>
  <si>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</si>
  <si>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</si>
  <si>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</si>
  <si>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</si>
  <si>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</si>
  <si>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</si>
  <si>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</si>
  <si>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</si>
  <si>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</si>
  <si>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</si>
  <si>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</si>
  <si>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</si>
  <si>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</si>
  <si>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</si>
  <si>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</si>
  <si>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</si>
  <si>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</si>
  <si>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</si>
  <si>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</si>
  <si>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</si>
  <si>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</si>
  <si>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</si>
  <si>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</si>
  <si>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</si>
  <si>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</si>
  <si>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</si>
  <si>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</si>
  <si>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</si>
  <si>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</si>
  <si>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</si>
  <si>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</si>
  <si>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</si>
  <si>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</si>
  <si>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</si>
  <si>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</si>
  <si>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</si>
  <si>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</si>
  <si>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</si>
  <si>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</si>
  <si>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</si>
  <si>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</si>
  <si>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</si>
  <si>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</si>
  <si>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</si>
  <si>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</si>
  <si>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</si>
  <si>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</si>
  <si>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</si>
  <si>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</si>
  <si>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</si>
  <si>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</si>
  <si>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</si>
  <si>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</si>
  <si>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</si>
  <si>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</si>
  <si>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</si>
  <si>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</si>
  <si>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</si>
  <si>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</si>
  <si>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</si>
  <si>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</si>
  <si>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</si>
  <si>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</si>
  <si>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</si>
  <si>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</si>
  <si>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</si>
  <si>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</si>
  <si>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</si>
  <si>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</si>
  <si>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</si>
  <si>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</si>
  <si>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</si>
  <si>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</si>
  <si>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</si>
  <si>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</si>
  <si>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</si>
  <si>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</si>
  <si>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</si>
  <si>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</si>
  <si>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</si>
  <si>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</si>
  <si>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</si>
  <si>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</si>
  <si>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</si>
  <si>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</si>
  <si>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</si>
  <si>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</si>
  <si>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</si>
  <si>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</si>
  <si>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</si>
  <si>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</si>
  <si>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</si>
  <si>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</si>
  <si>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</si>
  <si>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</si>
  <si>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</si>
  <si>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</si>
  <si>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</si>
  <si>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</si>
  <si>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</si>
  <si>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</si>
  <si>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</si>
  <si>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</si>
  <si>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</si>
  <si>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</si>
  <si>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</si>
  <si>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</si>
  <si>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</si>
  <si>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</si>
  <si>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</si>
  <si>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</si>
  <si>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</si>
  <si>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</si>
  <si>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</si>
  <si>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</si>
  <si>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Waldeck-Frankenberg (06635);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</si>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</sst>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{638932F3-8F60-4695-AFC5-8D031A44D25F}</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AEE9-46B8-8B97-951E45D93B19}"/>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{FD44192A-1369-43B3-BD8C-E20ED66A1103}</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AEE9-46B8-8B97-951E45D93B1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{367B8DD7-BFE8-42B6-90B8-6311A6F87C6A}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EE9-46B8-8B97-951E45D93B1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{8D67ACBA-92F2-4069-8933-98B31866A26E}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EE9-46B8-8B97-951E45D93B1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0.73160010047726698</c:v>
                </c:pt>
                <c:pt idx="1">
                  <c:v>1.1168123612881518</c:v>
                </c:pt>
                <c:pt idx="2">
                  <c:v>1.1186464311118853</c:v>
                </c:pt>
                <c:pt idx="3">
                  <c:v>1.0875687030768</c:v>
                </c:pt>
              </c:numCache>
            </c:numRef>
          </c:val>
          <c:extLst>
            <c:ext xmlns:c16="http://schemas.microsoft.com/office/drawing/2014/chart" uri="{C3380CC4-5D6E-409C-BE32-E72D297353CC}">
              <c16:uniqueId val="{00000004-AEE9-46B8-8B97-951E45D93B1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{D8F5D27E-D1E0-4640-9B93-0D4F7A2135F7}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EE9-46B8-8B97-951E45D93B1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{EE7C25A4-CBA3-4D4F-8D52-4763A2806080}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EE9-46B8-8B97-951E45D93B1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{3C1E57CC-F9E9-45EF-B4F8-41CE4A0865DD}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EE9-46B8-8B97-951E45D93B1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{91FA3A0C-EF3B-4265-8E91-7FCB5F697FC3}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EE9-46B8-8B97-951E45D93B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EE9-46B8-8B97-951E45D93B1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EE9-46B8-8B97-951E45D93B1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{E71F58C3-5337-4213-9632-8B08652C0953}</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EAD1-4E1A-A758-8564C93E039B}"/>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{A13AC000-FD43-4DA3-8A94-2D756865AC32}</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EAD1-4E1A-A758-8564C93E039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{1AD0DEF7-E77C-4A59-B582-C72791F63C3C}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AD1-4E1A-A758-8564C93E039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{FDDF1C31-BE63-443F-ABC3-026E73083F4A}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AD1-4E1A-A758-8564C93E03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-2.8614164011185537</c:v>
                </c:pt>
                <c:pt idx="1">
                  <c:v>-2.6469525004774508</c:v>
                </c:pt>
                <c:pt idx="2">
                  <c:v>-2.7637010795899166</c:v>
                </c:pt>
                <c:pt idx="3">
                  <c:v>-2.8655893304673015</c:v>
                </c:pt>
              </c:numCache>
            </c:numRef>
          </c:val>
          <c:extLst>
            <c:ext xmlns:c16="http://schemas.microsoft.com/office/drawing/2014/chart" uri="{C3380CC4-5D6E-409C-BE32-E72D297353CC}">
              <c16:uniqueId val="{00000004-EAD1-4E1A-A758-8564C93E039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{193BE068-8D72-44E7-BBC5-566A5A2B4D39}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AD1-4E1A-A758-8564C93E039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{46B7D377-F05A-4D35-B9A3-67BBAEFE3E46}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AD1-4E1A-A758-8564C93E039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{68AD62B7-2EBB-4AB1-928D-EA493809302D}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AD1-4E1A-A758-8564C93E039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{A2806CAE-466A-4C5E-B9A9-9F4AEBE5B3CF}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AD1-4E1A-A758-8564C93E03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AD1-4E1A-A758-8564C93E039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AD1-4E1A-A758-8564C93E039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{A2C763F8-4153-4302-AF3C-431DD5AEE8A8}</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9AC7-41BB-8652-0C8E4423D9AC}"/>
                </c:ext>
              </c:extLst>
            </c:dLbl>
            <c:dLbl>
              <c:idx val="1"/>
              <c:tx>
                <c:strRef>
                  <c:f>Daten_Diagramme!$D$15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{65DDF237-6276-4934-B45E-997015785875}</c15:txfldGUID>
                      <c15:f>Daten_Diagramme!$D$15</c15:f>
                      <c15:dlblFieldTableCache>
                        <c:ptCount val="1"/>
                        <c:pt idx="0">
                          <c:v>2.7</c:v>
                        </c:pt>
                      </c15:dlblFieldTableCache>
                    </c15:dlblFTEntry>
                  </c15:dlblFieldTable>
                  <c15:showDataLabelsRange val="0"/>
                </c:ext>
                <c:ext xmlns:c16="http://schemas.microsoft.com/office/drawing/2014/chart" uri="{C3380CC4-5D6E-409C-BE32-E72D297353CC}">
                  <c16:uniqueId val="{00000001-9AC7-41BB-8652-0C8E4423D9AC}"/>
                </c:ext>
              </c:extLst>
            </c:dLbl>
            <c:dLbl>
              <c:idx val="2"/>
              <c:tx>
                <c:strRef>
                  <c:f>Daten_Diagramme!$D$16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{5B0F2DA8-1203-40C9-A449-436322E8807F}</c15:txfldGUID>
                      <c15:f>Daten_Diagramme!$D$16</c15:f>
                      <c15:dlblFieldTableCache>
                        <c:ptCount val="1"/>
                        <c:pt idx="0">
                          <c:v>0.9</c:v>
                        </c:pt>
                      </c15:dlblFieldTableCache>
                    </c15:dlblFTEntry>
                  </c15:dlblFieldTable>
                  <c15:showDataLabelsRange val="0"/>
                </c:ext>
                <c:ext xmlns:c16="http://schemas.microsoft.com/office/drawing/2014/chart" uri="{C3380CC4-5D6E-409C-BE32-E72D297353CC}">
                  <c16:uniqueId val="{00000002-9AC7-41BB-8652-0C8E4423D9AC}"/>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{06AAA677-7A0E-42E6-A7BB-98A0E8EB734B}</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9AC7-41BB-8652-0C8E4423D9AC}"/>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{B1D0F9FA-C746-422A-922C-02F407A6C1BC}</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9AC7-41BB-8652-0C8E4423D9AC}"/>
                </c:ext>
              </c:extLst>
            </c:dLbl>
            <c:dLbl>
              <c:idx val="5"/>
              <c:tx>
                <c:strRef>
                  <c:f>Daten_Diagramme!$D$19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{D822FA43-C4A1-4EC3-8CA1-79A62EC37510}</c15:txfldGUID>
                      <c15:f>Daten_Diagramme!$D$19</c15:f>
                      <c15:dlblFieldTableCache>
                        <c:ptCount val="1"/>
                        <c:pt idx="0">
                          <c:v>1.2</c:v>
                        </c:pt>
                      </c15:dlblFieldTableCache>
                    </c15:dlblFTEntry>
                  </c15:dlblFieldTable>
                  <c15:showDataLabelsRange val="0"/>
                </c:ext>
                <c:ext xmlns:c16="http://schemas.microsoft.com/office/drawing/2014/chart" uri="{C3380CC4-5D6E-409C-BE32-E72D297353CC}">
                  <c16:uniqueId val="{00000005-9AC7-41BB-8652-0C8E4423D9AC}"/>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{1D5096C5-EA2B-437E-BB0E-DE8F1C6F2FB4}</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9AC7-41BB-8652-0C8E4423D9AC}"/>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{E88F2112-2762-4F6E-AAED-C5E67B16E167}</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9AC7-41BB-8652-0C8E4423D9AC}"/>
                </c:ext>
              </c:extLst>
            </c:dLbl>
            <c:dLbl>
              <c:idx val="8"/>
              <c:tx>
                <c:strRef>
                  <c:f>Daten_Diagramme!$D$22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{12250516-3078-4918-A35C-46BDC19E7705}</c15:txfldGUID>
                      <c15:f>Daten_Diagramme!$D$22</c15:f>
                      <c15:dlblFieldTableCache>
                        <c:ptCount val="1"/>
                        <c:pt idx="0">
                          <c:v>2.4</c:v>
                        </c:pt>
                      </c15:dlblFieldTableCache>
                    </c15:dlblFTEntry>
                  </c15:dlblFieldTable>
                  <c15:showDataLabelsRange val="0"/>
                </c:ext>
                <c:ext xmlns:c16="http://schemas.microsoft.com/office/drawing/2014/chart" uri="{C3380CC4-5D6E-409C-BE32-E72D297353CC}">
                  <c16:uniqueId val="{00000008-9AC7-41BB-8652-0C8E4423D9AC}"/>
                </c:ext>
              </c:extLst>
            </c:dLbl>
            <c:dLbl>
              <c:idx val="9"/>
              <c:tx>
                <c:strRef>
                  <c:f>Daten_Diagramme!$D$23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{F6621919-A167-47B8-B158-C0D4EE0B7282}</c15:txfldGUID>
                      <c15:f>Daten_Diagramme!$D$23</c15:f>
                      <c15:dlblFieldTableCache>
                        <c:ptCount val="1"/>
                        <c:pt idx="0">
                          <c:v>0.1</c:v>
                        </c:pt>
                      </c15:dlblFieldTableCache>
                    </c15:dlblFTEntry>
                  </c15:dlblFieldTable>
                  <c15:showDataLabelsRange val="0"/>
                </c:ext>
                <c:ext xmlns:c16="http://schemas.microsoft.com/office/drawing/2014/chart" uri="{C3380CC4-5D6E-409C-BE32-E72D297353CC}">
                  <c16:uniqueId val="{00000009-9AC7-41BB-8652-0C8E4423D9AC}"/>
                </c:ext>
              </c:extLst>
            </c:dLbl>
            <c:dLbl>
              <c:idx val="10"/>
              <c:tx>
                <c:strRef>
                  <c:f>Daten_Diagramme!$D$24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{914A9BA2-5EAB-407A-85CF-15138A1FBC7B}</c15:txfldGUID>
                      <c15:f>Daten_Diagramme!$D$24</c15:f>
                      <c15:dlblFieldTableCache>
                        <c:ptCount val="1"/>
                        <c:pt idx="0">
                          <c:v>-2.2</c:v>
                        </c:pt>
                      </c15:dlblFieldTableCache>
                    </c15:dlblFTEntry>
                  </c15:dlblFieldTable>
                  <c15:showDataLabelsRange val="0"/>
                </c:ext>
                <c:ext xmlns:c16="http://schemas.microsoft.com/office/drawing/2014/chart" uri="{C3380CC4-5D6E-409C-BE32-E72D297353CC}">
                  <c16:uniqueId val="{0000000A-9AC7-41BB-8652-0C8E4423D9AC}"/>
                </c:ext>
              </c:extLst>
            </c:dLbl>
            <c:dLbl>
              <c:idx val="11"/>
              <c:tx>
                <c:strRef>
                  <c:f>Daten_Diagramme!$D$25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{E84B9F52-9140-498B-AD72-955E1359524F}</c15:txfldGUID>
                      <c15:f>Daten_Diagramme!$D$25</c15:f>
                      <c15:dlblFieldTableCache>
                        <c:ptCount val="1"/>
                        <c:pt idx="0">
                          <c:v>0.0</c:v>
                        </c:pt>
                      </c15:dlblFieldTableCache>
                    </c15:dlblFTEntry>
                  </c15:dlblFieldTable>
                  <c15:showDataLabelsRange val="0"/>
                </c:ext>
                <c:ext xmlns:c16="http://schemas.microsoft.com/office/drawing/2014/chart" uri="{C3380CC4-5D6E-409C-BE32-E72D297353CC}">
                  <c16:uniqueId val="{0000000B-9AC7-41BB-8652-0C8E4423D9AC}"/>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{748EDD8C-955E-4AAA-B4B2-62F445E780FA}</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9AC7-41BB-8652-0C8E4423D9AC}"/>
                </c:ext>
              </c:extLst>
            </c:dLbl>
            <c:dLbl>
              <c:idx val="13"/>
              <c:tx>
                <c:strRef>
                  <c:f>Daten_Diagramme!$D$27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{BE4CB705-922E-421B-B38E-56537E09D228}</c15:txfldGUID>
                      <c15:f>Daten_Diagramme!$D$27</c15:f>
                      <c15:dlblFieldTableCache>
                        <c:ptCount val="1"/>
                        <c:pt idx="0">
                          <c:v>5.1</c:v>
                        </c:pt>
                      </c15:dlblFieldTableCache>
                    </c15:dlblFTEntry>
                  </c15:dlblFieldTable>
                  <c15:showDataLabelsRange val="0"/>
                </c:ext>
                <c:ext xmlns:c16="http://schemas.microsoft.com/office/drawing/2014/chart" uri="{C3380CC4-5D6E-409C-BE32-E72D297353CC}">
                  <c16:uniqueId val="{0000000D-9AC7-41BB-8652-0C8E4423D9AC}"/>
                </c:ext>
              </c:extLst>
            </c:dLbl>
            <c:dLbl>
              <c:idx val="14"/>
              <c:tx>
                <c:strRef>
                  <c:f>Daten_Diagramme!$D$28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{C65462C8-FC3A-420C-AF16-F107BB8D8331}</c15:txfldGUID>
                      <c15:f>Daten_Diagramme!$D$28</c15:f>
                      <c15:dlblFieldTableCache>
                        <c:ptCount val="1"/>
                        <c:pt idx="0">
                          <c:v>1.5</c:v>
                        </c:pt>
                      </c15:dlblFieldTableCache>
                    </c15:dlblFTEntry>
                  </c15:dlblFieldTable>
                  <c15:showDataLabelsRange val="0"/>
                </c:ext>
                <c:ext xmlns:c16="http://schemas.microsoft.com/office/drawing/2014/chart" uri="{C3380CC4-5D6E-409C-BE32-E72D297353CC}">
                  <c16:uniqueId val="{0000000E-9AC7-41BB-8652-0C8E4423D9AC}"/>
                </c:ext>
              </c:extLst>
            </c:dLbl>
            <c:dLbl>
              <c:idx val="15"/>
              <c:tx>
                <c:strRef>
                  <c:f>Daten_Diagramme!$D$29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{8F34D76A-C83C-4CEF-97A1-E072C631D9B8}</c15:txfldGUID>
                      <c15:f>Daten_Diagramme!$D$29</c15:f>
                      <c15:dlblFieldTableCache>
                        <c:ptCount val="1"/>
                        <c:pt idx="0">
                          <c:v>-10.8</c:v>
                        </c:pt>
                      </c15:dlblFieldTableCache>
                    </c15:dlblFTEntry>
                  </c15:dlblFieldTable>
                  <c15:showDataLabelsRange val="0"/>
                </c:ext>
                <c:ext xmlns:c16="http://schemas.microsoft.com/office/drawing/2014/chart" uri="{C3380CC4-5D6E-409C-BE32-E72D297353CC}">
                  <c16:uniqueId val="{0000000F-9AC7-41BB-8652-0C8E4423D9AC}"/>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{A160412C-612E-42DF-9F39-E7C1198B6D5C}</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9AC7-41BB-8652-0C8E4423D9AC}"/>
                </c:ext>
              </c:extLst>
            </c:dLbl>
            <c:dLbl>
              <c:idx val="17"/>
              <c:tx>
                <c:strRef>
                  <c:f>Daten_Diagramme!$D$31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{B125B095-CAED-4389-A455-09729386B40F}</c15:txfldGUID>
                      <c15:f>Daten_Diagramme!$D$31</c15:f>
                      <c15:dlblFieldTableCache>
                        <c:ptCount val="1"/>
                        <c:pt idx="0">
                          <c:v>3.7</c:v>
                        </c:pt>
                      </c15:dlblFieldTableCache>
                    </c15:dlblFTEntry>
                  </c15:dlblFieldTable>
                  <c15:showDataLabelsRange val="0"/>
                </c:ext>
                <c:ext xmlns:c16="http://schemas.microsoft.com/office/drawing/2014/chart" uri="{C3380CC4-5D6E-409C-BE32-E72D297353CC}">
                  <c16:uniqueId val="{00000011-9AC7-41BB-8652-0C8E4423D9AC}"/>
                </c:ext>
              </c:extLst>
            </c:dLbl>
            <c:dLbl>
              <c:idx val="18"/>
              <c:tx>
                <c:strRef>
                  <c:f>Daten_Diagramme!$D$32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{FEBF1072-4FBF-4336-8268-40EC53A14F46}</c15:txfldGUID>
                      <c15:f>Daten_Diagramme!$D$32</c15:f>
                      <c15:dlblFieldTableCache>
                        <c:ptCount val="1"/>
                        <c:pt idx="0">
                          <c:v>3.5</c:v>
                        </c:pt>
                      </c15:dlblFieldTableCache>
                    </c15:dlblFTEntry>
                  </c15:dlblFieldTable>
                  <c15:showDataLabelsRange val="0"/>
                </c:ext>
                <c:ext xmlns:c16="http://schemas.microsoft.com/office/drawing/2014/chart" uri="{C3380CC4-5D6E-409C-BE32-E72D297353CC}">
                  <c16:uniqueId val="{00000012-9AC7-41BB-8652-0C8E4423D9AC}"/>
                </c:ext>
              </c:extLst>
            </c:dLbl>
            <c:dLbl>
              <c:idx val="19"/>
              <c:tx>
                <c:strRef>
                  <c:f>Daten_Diagramme!$D$33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{2F81EB65-BCD4-4888-8114-D494C35583E8}</c15:txfldGUID>
                      <c15:f>Daten_Diagramme!$D$33</c15:f>
                      <c15:dlblFieldTableCache>
                        <c:ptCount val="1"/>
                        <c:pt idx="0">
                          <c:v>-0.5</c:v>
                        </c:pt>
                      </c15:dlblFieldTableCache>
                    </c15:dlblFTEntry>
                  </c15:dlblFieldTable>
                  <c15:showDataLabelsRange val="0"/>
                </c:ext>
                <c:ext xmlns:c16="http://schemas.microsoft.com/office/drawing/2014/chart" uri="{C3380CC4-5D6E-409C-BE32-E72D297353CC}">
                  <c16:uniqueId val="{00000013-9AC7-41BB-8652-0C8E4423D9AC}"/>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{CE3DCC5E-BABB-4320-98EB-9FB900CA711B}</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9AC7-41BB-8652-0C8E4423D9AC}"/>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{4FE63D3F-BEC2-48F6-B8FF-79B385D6FBDE}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AC7-41BB-8652-0C8E4423D9A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{15FF1C72-BDC5-42FF-96C6-DC9EE13C2D41}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AC7-41BB-8652-0C8E4423D9AC}"/>
                </c:ext>
              </c:extLst>
            </c:dLbl>
            <c:dLbl>
              <c:idx val="23"/>
              <c:tx>
                <c:strRef>
                  <c:f>Daten_Diagramme!$D$37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{1E749C9B-5251-4C87-AE49-EFC4551E3306}</c15:txfldGUID>
                      <c15:f>Daten_Diagramme!$D$37</c15:f>
                      <c15:dlblFieldTableCache>
                        <c:ptCount val="1"/>
                        <c:pt idx="0">
                          <c:v>2.7</c:v>
                        </c:pt>
                      </c15:dlblFieldTableCache>
                    </c15:dlblFTEntry>
                  </c15:dlblFieldTable>
                  <c15:showDataLabelsRange val="0"/>
                </c:ext>
                <c:ext xmlns:c16="http://schemas.microsoft.com/office/drawing/2014/chart" uri="{C3380CC4-5D6E-409C-BE32-E72D297353CC}">
                  <c16:uniqueId val="{00000017-9AC7-41BB-8652-0C8E4423D9AC}"/>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{CD5AC27B-95FB-433D-AB60-C0120C06FED0}</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9AC7-41BB-8652-0C8E4423D9AC}"/>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{DBC212A9-1D6C-4B85-B8C2-B27844C2B20A}</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9AC7-41BB-8652-0C8E4423D9A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{823E89F4-F1C2-429C-AFF7-D7C349E2ECA8}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AC7-41BB-8652-0C8E4423D9A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{CC12AEB3-BA5C-47C2-868D-43AD5D12146A}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AC7-41BB-8652-0C8E4423D9A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{0F4FDA16-BFBE-4B24-AD8A-895CDF486715}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AC7-41BB-8652-0C8E4423D9A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{4E19FBF7-5F70-4FE3-9A92-E49F6E6E0E6E}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AC7-41BB-8652-0C8E4423D9A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{54C92AAA-94F0-4F4D-94E8-E9E9A6A4C21B}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AC7-41BB-8652-0C8E4423D9AC}"/>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{98A689AD-7388-42D2-8959-146EDC8C0E39}</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9AC7-41BB-8652-0C8E4423D9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0.73160010047726698</c:v>
                </c:pt>
                <c:pt idx="1">
                  <c:v>2.6690391459074734</c:v>
                </c:pt>
                <c:pt idx="2">
                  <c:v>0.88495575221238942</c:v>
                </c:pt>
                <c:pt idx="3">
                  <c:v>-0.13223476757196623</c:v>
                </c:pt>
                <c:pt idx="4">
                  <c:v>-0.76530612244897955</c:v>
                </c:pt>
                <c:pt idx="5">
                  <c:v>1.2237358577695683</c:v>
                </c:pt>
                <c:pt idx="6">
                  <c:v>-1.3182238667900092</c:v>
                </c:pt>
                <c:pt idx="7">
                  <c:v>0.19955101022698926</c:v>
                </c:pt>
                <c:pt idx="8">
                  <c:v>2.3531089560752996</c:v>
                </c:pt>
                <c:pt idx="9">
                  <c:v>0.12958963282937366</c:v>
                </c:pt>
                <c:pt idx="10">
                  <c:v>-2.218370883882149</c:v>
                </c:pt>
                <c:pt idx="11">
                  <c:v>0</c:v>
                </c:pt>
                <c:pt idx="12">
                  <c:v>-0.87040618955512572</c:v>
                </c:pt>
                <c:pt idx="13">
                  <c:v>5.1254671649759747</c:v>
                </c:pt>
                <c:pt idx="14">
                  <c:v>1.5163607342378291</c:v>
                </c:pt>
                <c:pt idx="15">
                  <c:v>-10.842368640533778</c:v>
                </c:pt>
                <c:pt idx="16">
                  <c:v>1.6637781629116117</c:v>
                </c:pt>
                <c:pt idx="17">
                  <c:v>3.7113402061855671</c:v>
                </c:pt>
                <c:pt idx="18">
                  <c:v>3.4666666666666668</c:v>
                </c:pt>
                <c:pt idx="19">
                  <c:v>-0.49504950495049505</c:v>
                </c:pt>
                <c:pt idx="20">
                  <c:v>-0.38580246913580246</c:v>
                </c:pt>
                <c:pt idx="21">
                  <c:v>0</c:v>
                </c:pt>
                <c:pt idx="23">
                  <c:v>2.6690391459074734</c:v>
                </c:pt>
                <c:pt idx="24">
                  <c:v>-4.9283338124768983E-2</c:v>
                </c:pt>
                <c:pt idx="25">
                  <c:v>1.1963696369636965</c:v>
                </c:pt>
              </c:numCache>
            </c:numRef>
          </c:val>
          <c:extLst>
            <c:ext xmlns:c16="http://schemas.microsoft.com/office/drawing/2014/chart" uri="{C3380CC4-5D6E-409C-BE32-E72D297353CC}">
              <c16:uniqueId val="{00000020-9AC7-41BB-8652-0C8E4423D9A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{3DC815AE-FE8B-43E2-8AEB-424AFB4BCB17}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AC7-41BB-8652-0C8E4423D9A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{BA5BFBD4-11CF-457F-BCD5-DB1D4794FCF2}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AC7-41BB-8652-0C8E4423D9A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{19144B67-702F-46A0-B1A7-540F19A6AAFD}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AC7-41BB-8652-0C8E4423D9A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{7D4C6FDB-2AEE-4D75-9E36-30D50FBA11B0}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AC7-41BB-8652-0C8E4423D9A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{634608EC-B330-404F-977D-52F046029D87}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AC7-41BB-8652-0C8E4423D9A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{CBF20FE7-84B8-48A0-95DC-4189B87D7A4A}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AC7-41BB-8652-0C8E4423D9A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{25084E73-0018-4243-AE96-EA471DFCB823}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AC7-41BB-8652-0C8E4423D9A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{41053B8A-CF7E-421C-A933-0D9A6283C01F}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AC7-41BB-8652-0C8E4423D9A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{8B63770A-8073-4006-9C1F-541DAF2559C8}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AC7-41BB-8652-0C8E4423D9A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{916789A0-B577-4D81-B84A-CF6C46306B4E}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AC7-41BB-8652-0C8E4423D9A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{C1607547-B420-4F0F-85C3-71664DCFE67E}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AC7-41BB-8652-0C8E4423D9A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{E22596BB-2AAB-42D0-ADCD-F168C37DF273}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AC7-41BB-8652-0C8E4423D9A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{FB3D1BAC-83F6-4639-A697-EBF7D12E1904}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AC7-41BB-8652-0C8E4423D9A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{12321B76-8C15-4C7E-8F8F-BACC983B9FFC}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AC7-41BB-8652-0C8E4423D9A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{2E02224B-789D-416F-B229-C3619995C1B4}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AC7-41BB-8652-0C8E4423D9A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{880B6C65-E0C5-436E-8FE3-78EFA5F11308}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AC7-41BB-8652-0C8E4423D9A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{802F0DB9-8E0A-4927-8C58-012DBA1AB893}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AC7-41BB-8652-0C8E4423D9A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{C07E254B-4DDB-47CE-8B57-E7D866975A7B}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AC7-41BB-8652-0C8E4423D9A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{2DD51063-7404-439D-B3C2-B6808AC3671D}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AC7-41BB-8652-0C8E4423D9A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{92B04DAA-E730-4E66-9E10-0978628FD662}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AC7-41BB-8652-0C8E4423D9A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{36279668-FCE1-4A83-8660-39EE22979AFF}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AC7-41BB-8652-0C8E4423D9A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{8A1565F7-BBB5-435B-9A60-EFCFD8CA98C2}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AC7-41BB-8652-0C8E4423D9A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{2BB4597C-8844-49FE-B746-F14A1E726661}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AC7-41BB-8652-0C8E4423D9A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{159D6593-9C6C-4BE1-9F65-1C614F4F942C}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AC7-41BB-8652-0C8E4423D9A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{A400B153-6E8D-4CB5-954C-33D9FD3C81F1}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AC7-41BB-8652-0C8E4423D9A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{B7F446C8-E011-4ACC-BF6E-5C5F06C3EF70}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AC7-41BB-8652-0C8E4423D9A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{988BF818-58C3-4F5F-8B70-7E8F439F0179}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AC7-41BB-8652-0C8E4423D9A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{260AC961-7DEE-4D24-A7C5-533DB1116C88}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AC7-41BB-8652-0C8E4423D9A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{A2DC89C9-83D9-4D0B-A18C-2C807F25A904}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AC7-41BB-8652-0C8E4423D9A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{71B1BDAF-0B74-403A-970C-468322029874}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AC7-41BB-8652-0C8E4423D9A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{029D08D4-96E8-48BC-9E5C-53DAA02ACC2A}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AC7-41BB-8652-0C8E4423D9A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{E8A7D307-CFDC-4D4D-A6F4-65CC07925DCB}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AC7-41BB-8652-0C8E4423D9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AC7-41BB-8652-0C8E4423D9A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AC7-41BB-8652-0C8E4423D9A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{C8B83D2C-4A56-4CFB-9840-7A57ADA3DBA1}</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12E8-4A1F-828A-1D99771E0EAF}"/>
                </c:ext>
              </c:extLst>
            </c:dLbl>
            <c:dLbl>
              <c:idx val="1"/>
              <c:tx>
                <c:strRef>
                  <c:f>Daten_Diagramme!$E$15</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{97BE035B-E295-432A-AEA4-2A6ECBAC33C6}</c15:txfldGUID>
                      <c15:f>Daten_Diagramme!$E$15</c15:f>
                      <c15:dlblFieldTableCache>
                        <c:ptCount val="1"/>
                        <c:pt idx="0">
                          <c:v>11.9</c:v>
                        </c:pt>
                      </c15:dlblFieldTableCache>
                    </c15:dlblFTEntry>
                  </c15:dlblFieldTable>
                  <c15:showDataLabelsRange val="0"/>
                </c:ext>
                <c:ext xmlns:c16="http://schemas.microsoft.com/office/drawing/2014/chart" uri="{C3380CC4-5D6E-409C-BE32-E72D297353CC}">
                  <c16:uniqueId val="{00000001-12E8-4A1F-828A-1D99771E0EAF}"/>
                </c:ext>
              </c:extLst>
            </c:dLbl>
            <c:dLbl>
              <c:idx val="2"/>
              <c:tx>
                <c:strRef>
                  <c:f>Daten_Diagramme!$E$16</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{5DF73D29-7026-4902-9B92-5C67F8438C77}</c15:txfldGUID>
                      <c15:f>Daten_Diagramme!$E$16</c15:f>
                      <c15:dlblFieldTableCache>
                        <c:ptCount val="1"/>
                        <c:pt idx="0">
                          <c:v>8.8</c:v>
                        </c:pt>
                      </c15:dlblFieldTableCache>
                    </c15:dlblFTEntry>
                  </c15:dlblFieldTable>
                  <c15:showDataLabelsRange val="0"/>
                </c:ext>
                <c:ext xmlns:c16="http://schemas.microsoft.com/office/drawing/2014/chart" uri="{C3380CC4-5D6E-409C-BE32-E72D297353CC}">
                  <c16:uniqueId val="{00000002-12E8-4A1F-828A-1D99771E0EAF}"/>
                </c:ext>
              </c:extLst>
            </c:dLbl>
            <c:dLbl>
              <c:idx val="3"/>
              <c:tx>
                <c:strRef>
                  <c:f>Daten_Diagramme!$E$17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{A2B5288C-D61E-45DC-831E-83C7306B0A2D}</c15:txfldGUID>
                      <c15:f>Daten_Diagramme!$E$17</c15:f>
                      <c15:dlblFieldTableCache>
                        <c:ptCount val="1"/>
                        <c:pt idx="0">
                          <c:v>-2.7</c:v>
                        </c:pt>
                      </c15:dlblFieldTableCache>
                    </c15:dlblFTEntry>
                  </c15:dlblFieldTable>
                  <c15:showDataLabelsRange val="0"/>
                </c:ext>
                <c:ext xmlns:c16="http://schemas.microsoft.com/office/drawing/2014/chart" uri="{C3380CC4-5D6E-409C-BE32-E72D297353CC}">
                  <c16:uniqueId val="{00000003-12E8-4A1F-828A-1D99771E0EAF}"/>
                </c:ext>
              </c:extLst>
            </c:dLbl>
            <c:dLbl>
              <c:idx val="4"/>
              <c:tx>
                <c:strRef>
                  <c:f>Daten_Diagramme!$E$18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{7130EC55-15C1-424F-AB94-A73B2B7FC582}</c15:txfldGUID>
                      <c15:f>Daten_Diagramme!$E$18</c15:f>
                      <c15:dlblFieldTableCache>
                        <c:ptCount val="1"/>
                        <c:pt idx="0">
                          <c:v>-1.3</c:v>
                        </c:pt>
                      </c15:dlblFieldTableCache>
                    </c15:dlblFTEntry>
                  </c15:dlblFieldTable>
                  <c15:showDataLabelsRange val="0"/>
                </c:ext>
                <c:ext xmlns:c16="http://schemas.microsoft.com/office/drawing/2014/chart" uri="{C3380CC4-5D6E-409C-BE32-E72D297353CC}">
                  <c16:uniqueId val="{00000004-12E8-4A1F-828A-1D99771E0EAF}"/>
                </c:ext>
              </c:extLst>
            </c:dLbl>
            <c:dLbl>
              <c:idx val="5"/>
              <c:tx>
                <c:strRef>
                  <c:f>Daten_Diagramme!$E$19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{1228414C-C82F-47B4-978A-14CDDAD0A2F7}</c15:txfldGUID>
                      <c15:f>Daten_Diagramme!$E$19</c15:f>
                      <c15:dlblFieldTableCache>
                        <c:ptCount val="1"/>
                        <c:pt idx="0">
                          <c:v>-3.3</c:v>
                        </c:pt>
                      </c15:dlblFieldTableCache>
                    </c15:dlblFTEntry>
                  </c15:dlblFieldTable>
                  <c15:showDataLabelsRange val="0"/>
                </c:ext>
                <c:ext xmlns:c16="http://schemas.microsoft.com/office/drawing/2014/chart" uri="{C3380CC4-5D6E-409C-BE32-E72D297353CC}">
                  <c16:uniqueId val="{00000005-12E8-4A1F-828A-1D99771E0EAF}"/>
                </c:ext>
              </c:extLst>
            </c:dLbl>
            <c:dLbl>
              <c:idx val="6"/>
              <c:tx>
                <c:strRef>
                  <c:f>Daten_Diagramme!$E$20</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{7841E785-3933-4D09-82E5-9F97B6EDD6CD}</c15:txfldGUID>
                      <c15:f>Daten_Diagramme!$E$20</c15:f>
                      <c15:dlblFieldTableCache>
                        <c:ptCount val="1"/>
                        <c:pt idx="0">
                          <c:v>-4.7</c:v>
                        </c:pt>
                      </c15:dlblFieldTableCache>
                    </c15:dlblFTEntry>
                  </c15:dlblFieldTable>
                  <c15:showDataLabelsRange val="0"/>
                </c:ext>
                <c:ext xmlns:c16="http://schemas.microsoft.com/office/drawing/2014/chart" uri="{C3380CC4-5D6E-409C-BE32-E72D297353CC}">
                  <c16:uniqueId val="{00000006-12E8-4A1F-828A-1D99771E0EAF}"/>
                </c:ext>
              </c:extLst>
            </c:dLbl>
            <c:dLbl>
              <c:idx val="7"/>
              <c:tx>
                <c:strRef>
                  <c:f>Daten_Diagramme!$E$21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{2B4CCE7D-D19F-48DD-BF59-8EC4587B5EBA}</c15:txfldGUID>
                      <c15:f>Daten_Diagramme!$E$21</c15:f>
                      <c15:dlblFieldTableCache>
                        <c:ptCount val="1"/>
                        <c:pt idx="0">
                          <c:v>-3.1</c:v>
                        </c:pt>
                      </c15:dlblFieldTableCache>
                    </c15:dlblFTEntry>
                  </c15:dlblFieldTable>
                  <c15:showDataLabelsRange val="0"/>
                </c:ext>
                <c:ext xmlns:c16="http://schemas.microsoft.com/office/drawing/2014/chart" uri="{C3380CC4-5D6E-409C-BE32-E72D297353CC}">
                  <c16:uniqueId val="{00000007-12E8-4A1F-828A-1D99771E0EAF}"/>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{88D90BE8-7237-49E6-B454-7FC2D1DA4840}</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12E8-4A1F-828A-1D99771E0EAF}"/>
                </c:ext>
              </c:extLst>
            </c:dLbl>
            <c:dLbl>
              <c:idx val="9"/>
              <c:tx>
                <c:strRef>
                  <c:f>Daten_Diagramme!$E$23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{96E1AE84-9638-483D-AC88-5E8BC58D639E}</c15:txfldGUID>
                      <c15:f>Daten_Diagramme!$E$23</c15:f>
                      <c15:dlblFieldTableCache>
                        <c:ptCount val="1"/>
                        <c:pt idx="0">
                          <c:v>-2.9</c:v>
                        </c:pt>
                      </c15:dlblFieldTableCache>
                    </c15:dlblFTEntry>
                  </c15:dlblFieldTable>
                  <c15:showDataLabelsRange val="0"/>
                </c:ext>
                <c:ext xmlns:c16="http://schemas.microsoft.com/office/drawing/2014/chart" uri="{C3380CC4-5D6E-409C-BE32-E72D297353CC}">
                  <c16:uniqueId val="{00000009-12E8-4A1F-828A-1D99771E0EAF}"/>
                </c:ext>
              </c:extLst>
            </c:dLbl>
            <c:dLbl>
              <c:idx val="10"/>
              <c:tx>
                <c:strRef>
                  <c:f>Daten_Diagramme!$E$24</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{D2E6D37B-8CFC-4191-8B3A-5AB484B32D22}</c15:txfldGUID>
                      <c15:f>Daten_Diagramme!$E$24</c15:f>
                      <c15:dlblFieldTableCache>
                        <c:ptCount val="1"/>
                        <c:pt idx="0">
                          <c:v>-13.3</c:v>
                        </c:pt>
                      </c15:dlblFieldTableCache>
                    </c15:dlblFTEntry>
                  </c15:dlblFieldTable>
                  <c15:showDataLabelsRange val="0"/>
                </c:ext>
                <c:ext xmlns:c16="http://schemas.microsoft.com/office/drawing/2014/chart" uri="{C3380CC4-5D6E-409C-BE32-E72D297353CC}">
                  <c16:uniqueId val="{0000000A-12E8-4A1F-828A-1D99771E0EAF}"/>
                </c:ext>
              </c:extLst>
            </c:dLbl>
            <c:dLbl>
              <c:idx val="11"/>
              <c:tx>
                <c:strRef>
                  <c:f>Daten_Diagramme!$E$25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{DFDE9234-5826-4A42-9890-53171B86D47F}</c15:txfldGUID>
                      <c15:f>Daten_Diagramme!$E$25</c15:f>
                      <c15:dlblFieldTableCache>
                        <c:ptCount val="1"/>
                        <c:pt idx="0">
                          <c:v>-5.5</c:v>
                        </c:pt>
                      </c15:dlblFieldTableCache>
                    </c15:dlblFTEntry>
                  </c15:dlblFieldTable>
                  <c15:showDataLabelsRange val="0"/>
                </c:ext>
                <c:ext xmlns:c16="http://schemas.microsoft.com/office/drawing/2014/chart" uri="{C3380CC4-5D6E-409C-BE32-E72D297353CC}">
                  <c16:uniqueId val="{0000000B-12E8-4A1F-828A-1D99771E0EAF}"/>
                </c:ext>
              </c:extLst>
            </c:dLbl>
            <c:dLbl>
              <c:idx val="12"/>
              <c:tx>
                <c:strRef>
                  <c:f>Daten_Diagramme!$E$26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{558912EE-74FE-4F8F-89F2-C71C62689BCA}</c15:txfldGUID>
                      <c15:f>Daten_Diagramme!$E$26</c15:f>
                      <c15:dlblFieldTableCache>
                        <c:ptCount val="1"/>
                        <c:pt idx="0">
                          <c:v>-0.6</c:v>
                        </c:pt>
                      </c15:dlblFieldTableCache>
                    </c15:dlblFTEntry>
                  </c15:dlblFieldTable>
                  <c15:showDataLabelsRange val="0"/>
                </c:ext>
                <c:ext xmlns:c16="http://schemas.microsoft.com/office/drawing/2014/chart" uri="{C3380CC4-5D6E-409C-BE32-E72D297353CC}">
                  <c16:uniqueId val="{0000000C-12E8-4A1F-828A-1D99771E0EAF}"/>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{8503D8F6-4AFF-4BCD-84FF-6F0125E89952}</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12E8-4A1F-828A-1D99771E0EAF}"/>
                </c:ext>
              </c:extLst>
            </c:dLbl>
            <c:dLbl>
              <c:idx val="14"/>
              <c:tx>
                <c:strRef>
                  <c:f>Daten_Diagramme!$E$28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{6A85EDA6-7262-434C-90B8-D047A8673E67}</c15:txfldGUID>
                      <c15:f>Daten_Diagramme!$E$28</c15:f>
                      <c15:dlblFieldTableCache>
                        <c:ptCount val="1"/>
                        <c:pt idx="0">
                          <c:v>8.3</c:v>
                        </c:pt>
                      </c15:dlblFieldTableCache>
                    </c15:dlblFTEntry>
                  </c15:dlblFieldTable>
                  <c15:showDataLabelsRange val="0"/>
                </c:ext>
                <c:ext xmlns:c16="http://schemas.microsoft.com/office/drawing/2014/chart" uri="{C3380CC4-5D6E-409C-BE32-E72D297353CC}">
                  <c16:uniqueId val="{0000000E-12E8-4A1F-828A-1D99771E0EAF}"/>
                </c:ext>
              </c:extLst>
            </c:dLbl>
            <c:dLbl>
              <c:idx val="15"/>
              <c:tx>
                <c:strRef>
                  <c:f>Daten_Diagramme!$E$29</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{507F75C7-D506-4468-8B56-B340AC827D46}</c15:txfldGUID>
                      <c15:f>Daten_Diagramme!$E$29</c15:f>
                      <c15:dlblFieldTableCache>
                        <c:ptCount val="1"/>
                        <c:pt idx="0">
                          <c:v>-15.0</c:v>
                        </c:pt>
                      </c15:dlblFieldTableCache>
                    </c15:dlblFTEntry>
                  </c15:dlblFieldTable>
                  <c15:showDataLabelsRange val="0"/>
                </c:ext>
                <c:ext xmlns:c16="http://schemas.microsoft.com/office/drawing/2014/chart" uri="{C3380CC4-5D6E-409C-BE32-E72D297353CC}">
                  <c16:uniqueId val="{0000000F-12E8-4A1F-828A-1D99771E0EAF}"/>
                </c:ext>
              </c:extLst>
            </c:dLbl>
            <c:dLbl>
              <c:idx val="16"/>
              <c:tx>
                <c:strRef>
                  <c:f>Daten_Diagramme!$E$30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{19D430F7-B314-4D7F-B41A-F5C3812E4D76}</c15:txfldGUID>
                      <c15:f>Daten_Diagramme!$E$30</c15:f>
                      <c15:dlblFieldTableCache>
                        <c:ptCount val="1"/>
                        <c:pt idx="0">
                          <c:v>5.1</c:v>
                        </c:pt>
                      </c15:dlblFieldTableCache>
                    </c15:dlblFTEntry>
                  </c15:dlblFieldTable>
                  <c15:showDataLabelsRange val="0"/>
                </c:ext>
                <c:ext xmlns:c16="http://schemas.microsoft.com/office/drawing/2014/chart" uri="{C3380CC4-5D6E-409C-BE32-E72D297353CC}">
                  <c16:uniqueId val="{00000010-12E8-4A1F-828A-1D99771E0EAF}"/>
                </c:ext>
              </c:extLst>
            </c:dLbl>
            <c:dLbl>
              <c:idx val="17"/>
              <c:tx>
                <c:strRef>
                  <c:f>Daten_Diagramme!$E$31</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{CBFE0639-705B-4370-8246-9D36A1EFA185}</c15:txfldGUID>
                      <c15:f>Daten_Diagramme!$E$31</c15:f>
                      <c15:dlblFieldTableCache>
                        <c:ptCount val="1"/>
                        <c:pt idx="0">
                          <c:v>-10.4</c:v>
                        </c:pt>
                      </c15:dlblFieldTableCache>
                    </c15:dlblFTEntry>
                  </c15:dlblFieldTable>
                  <c15:showDataLabelsRange val="0"/>
                </c:ext>
                <c:ext xmlns:c16="http://schemas.microsoft.com/office/drawing/2014/chart" uri="{C3380CC4-5D6E-409C-BE32-E72D297353CC}">
                  <c16:uniqueId val="{00000011-12E8-4A1F-828A-1D99771E0EAF}"/>
                </c:ext>
              </c:extLst>
            </c:dLbl>
            <c:dLbl>
              <c:idx val="18"/>
              <c:tx>
                <c:strRef>
                  <c:f>Daten_Diagramme!$E$32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{7B6C032D-80E0-4B38-A9D3-A3A8F60160EC}</c15:txfldGUID>
                      <c15:f>Daten_Diagramme!$E$32</c15:f>
                      <c15:dlblFieldTableCache>
                        <c:ptCount val="1"/>
                        <c:pt idx="0">
                          <c:v>-2.5</c:v>
                        </c:pt>
                      </c15:dlblFieldTableCache>
                    </c15:dlblFTEntry>
                  </c15:dlblFieldTable>
                  <c15:showDataLabelsRange val="0"/>
                </c:ext>
                <c:ext xmlns:c16="http://schemas.microsoft.com/office/drawing/2014/chart" uri="{C3380CC4-5D6E-409C-BE32-E72D297353CC}">
                  <c16:uniqueId val="{00000012-12E8-4A1F-828A-1D99771E0EAF}"/>
                </c:ext>
              </c:extLst>
            </c:dLbl>
            <c:dLbl>
              <c:idx val="19"/>
              <c:tx>
                <c:strRef>
                  <c:f>Daten_Diagramme!$E$33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{E8FBFEA6-CE32-4F45-B766-E657CDE8395C}</c15:txfldGUID>
                      <c15:f>Daten_Diagramme!$E$33</c15:f>
                      <c15:dlblFieldTableCache>
                        <c:ptCount val="1"/>
                        <c:pt idx="0">
                          <c:v>5.7</c:v>
                        </c:pt>
                      </c15:dlblFieldTableCache>
                    </c15:dlblFTEntry>
                  </c15:dlblFieldTable>
                  <c15:showDataLabelsRange val="0"/>
                </c:ext>
                <c:ext xmlns:c16="http://schemas.microsoft.com/office/drawing/2014/chart" uri="{C3380CC4-5D6E-409C-BE32-E72D297353CC}">
                  <c16:uniqueId val="{00000013-12E8-4A1F-828A-1D99771E0EAF}"/>
                </c:ext>
              </c:extLst>
            </c:dLbl>
            <c:dLbl>
              <c:idx val="20"/>
              <c:tx>
                <c:strRef>
                  <c:f>Daten_Diagramme!$E$34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{60904DF8-C188-4CDE-9AC9-F1F0A68724A5}</c15:txfldGUID>
                      <c15:f>Daten_Diagramme!$E$34</c15:f>
                      <c15:dlblFieldTableCache>
                        <c:ptCount val="1"/>
                        <c:pt idx="0">
                          <c:v>-3.8</c:v>
                        </c:pt>
                      </c15:dlblFieldTableCache>
                    </c15:dlblFTEntry>
                  </c15:dlblFieldTable>
                  <c15:showDataLabelsRange val="0"/>
                </c:ext>
                <c:ext xmlns:c16="http://schemas.microsoft.com/office/drawing/2014/chart" uri="{C3380CC4-5D6E-409C-BE32-E72D297353CC}">
                  <c16:uniqueId val="{00000014-12E8-4A1F-828A-1D99771E0EAF}"/>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{710E0A06-A682-4FDD-AF74-BB3A20049BB2}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2E8-4A1F-828A-1D99771E0EA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{9819CA70-2834-453C-BBFE-DF6FE75C98E2}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2E8-4A1F-828A-1D99771E0EAF}"/>
                </c:ext>
              </c:extLst>
            </c:dLbl>
            <c:dLbl>
              <c:idx val="23"/>
              <c:tx>
                <c:strRef>
                  <c:f>Daten_Diagramme!$E$37</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{FA6310CC-2826-4CA6-A7EB-1751F1FDCD58}</c15:txfldGUID>
                      <c15:f>Daten_Diagramme!$E$37</c15:f>
                      <c15:dlblFieldTableCache>
                        <c:ptCount val="1"/>
                        <c:pt idx="0">
                          <c:v>11.9</c:v>
                        </c:pt>
                      </c15:dlblFieldTableCache>
                    </c15:dlblFTEntry>
                  </c15:dlblFieldTable>
                  <c15:showDataLabelsRange val="0"/>
                </c:ext>
                <c:ext xmlns:c16="http://schemas.microsoft.com/office/drawing/2014/chart" uri="{C3380CC4-5D6E-409C-BE32-E72D297353CC}">
                  <c16:uniqueId val="{00000017-12E8-4A1F-828A-1D99771E0EAF}"/>
                </c:ext>
              </c:extLst>
            </c:dLbl>
            <c:dLbl>
              <c:idx val="24"/>
              <c:tx>
                <c:strRef>
                  <c:f>Daten_Diagramme!$E$38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{C7201F74-30B3-4EF0-BAB8-29F98A8F0753}</c15:txfldGUID>
                      <c15:f>Daten_Diagramme!$E$38</c15:f>
                      <c15:dlblFieldTableCache>
                        <c:ptCount val="1"/>
                        <c:pt idx="0">
                          <c:v>-2.4</c:v>
                        </c:pt>
                      </c15:dlblFieldTableCache>
                    </c15:dlblFTEntry>
                  </c15:dlblFieldTable>
                  <c15:showDataLabelsRange val="0"/>
                </c:ext>
                <c:ext xmlns:c16="http://schemas.microsoft.com/office/drawing/2014/chart" uri="{C3380CC4-5D6E-409C-BE32-E72D297353CC}">
                  <c16:uniqueId val="{00000018-12E8-4A1F-828A-1D99771E0EAF}"/>
                </c:ext>
              </c:extLst>
            </c:dLbl>
            <c:dLbl>
              <c:idx val="25"/>
              <c:tx>
                <c:strRef>
                  <c:f>Daten_Diagramme!$E$39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{7B3AE658-D9CB-486A-A39D-2DBD937FA17E}</c15:txfldGUID>
                      <c15:f>Daten_Diagramme!$E$39</c15:f>
                      <c15:dlblFieldTableCache>
                        <c:ptCount val="1"/>
                        <c:pt idx="0">
                          <c:v>-3.3</c:v>
                        </c:pt>
                      </c15:dlblFieldTableCache>
                    </c15:dlblFTEntry>
                  </c15:dlblFieldTable>
                  <c15:showDataLabelsRange val="0"/>
                </c:ext>
                <c:ext xmlns:c16="http://schemas.microsoft.com/office/drawing/2014/chart" uri="{C3380CC4-5D6E-409C-BE32-E72D297353CC}">
                  <c16:uniqueId val="{00000019-12E8-4A1F-828A-1D99771E0EA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{C6BF22BA-689C-4702-BBF3-6D4227F52A78}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2E8-4A1F-828A-1D99771E0EA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{B89C6AB4-8BFE-4C0E-AA6E-38B7ACF01D5A}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2E8-4A1F-828A-1D99771E0EA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{BF77B1A4-1182-45CF-AA1C-604B6E79F6CB}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2E8-4A1F-828A-1D99771E0EA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{867882AD-AFB0-4E2B-862D-2CA226B86BDC}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2E8-4A1F-828A-1D99771E0EA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{7824406E-21B7-43CE-BBE6-03C7B8D1E422}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2E8-4A1F-828A-1D99771E0EAF}"/>
                </c:ext>
              </c:extLst>
            </c:dLbl>
            <c:dLbl>
              <c:idx val="31"/>
              <c:tx>
                <c:strRef>
                  <c:f>Daten_Diagramme!$E$45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{0BF9E82E-84BD-4452-93FE-3C170E176752}</c15:txfldGUID>
                      <c15:f>Daten_Diagramme!$E$45</c15:f>
                      <c15:dlblFieldTableCache>
                        <c:ptCount val="1"/>
                        <c:pt idx="0">
                          <c:v>-3.3</c:v>
                        </c:pt>
                      </c15:dlblFieldTableCache>
                    </c15:dlblFTEntry>
                  </c15:dlblFieldTable>
                  <c15:showDataLabelsRange val="0"/>
                </c:ext>
                <c:ext xmlns:c16="http://schemas.microsoft.com/office/drawing/2014/chart" uri="{C3380CC4-5D6E-409C-BE32-E72D297353CC}">
                  <c16:uniqueId val="{0000001F-12E8-4A1F-828A-1D99771E0E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-2.8614164011185537</c:v>
                </c:pt>
                <c:pt idx="1">
                  <c:v>11.904761904761905</c:v>
                </c:pt>
                <c:pt idx="2">
                  <c:v>8.75</c:v>
                </c:pt>
                <c:pt idx="3">
                  <c:v>-2.7202072538860103</c:v>
                </c:pt>
                <c:pt idx="4">
                  <c:v>-1.3432835820895523</c:v>
                </c:pt>
                <c:pt idx="5">
                  <c:v>-3.2871972318339102</c:v>
                </c:pt>
                <c:pt idx="6">
                  <c:v>-4.7297297297297298</c:v>
                </c:pt>
                <c:pt idx="7">
                  <c:v>-3.0927835051546393</c:v>
                </c:pt>
                <c:pt idx="8">
                  <c:v>-1.7613825191093386</c:v>
                </c:pt>
                <c:pt idx="9">
                  <c:v>-2.9288702928870292</c:v>
                </c:pt>
                <c:pt idx="10">
                  <c:v>-13.338473400154202</c:v>
                </c:pt>
                <c:pt idx="11">
                  <c:v>-5.4794520547945202</c:v>
                </c:pt>
                <c:pt idx="12">
                  <c:v>-0.60606060606060608</c:v>
                </c:pt>
                <c:pt idx="13">
                  <c:v>-0.1182033096926714</c:v>
                </c:pt>
                <c:pt idx="14">
                  <c:v>8.2621082621082618</c:v>
                </c:pt>
                <c:pt idx="15">
                  <c:v>-15</c:v>
                </c:pt>
                <c:pt idx="16">
                  <c:v>5.0880626223091978</c:v>
                </c:pt>
                <c:pt idx="17">
                  <c:v>-10.355987055016181</c:v>
                </c:pt>
                <c:pt idx="18">
                  <c:v>-2.4549918166939442</c:v>
                </c:pt>
                <c:pt idx="19">
                  <c:v>5.6792873051224948</c:v>
                </c:pt>
                <c:pt idx="20">
                  <c:v>-3.7990196078431371</c:v>
                </c:pt>
                <c:pt idx="21">
                  <c:v>0</c:v>
                </c:pt>
                <c:pt idx="23">
                  <c:v>11.904761904761905</c:v>
                </c:pt>
                <c:pt idx="24">
                  <c:v>-2.43161094224924</c:v>
                </c:pt>
                <c:pt idx="25">
                  <c:v>-3.3286230177421889</c:v>
                </c:pt>
              </c:numCache>
            </c:numRef>
          </c:val>
          <c:extLst>
            <c:ext xmlns:c16="http://schemas.microsoft.com/office/drawing/2014/chart" uri="{C3380CC4-5D6E-409C-BE32-E72D297353CC}">
              <c16:uniqueId val="{00000020-12E8-4A1F-828A-1D99771E0EA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{1CF2495F-8857-46A7-B763-6B1B3ABCE1BC}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2E8-4A1F-828A-1D99771E0EA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{4BDA5F97-B3C5-45A3-B2FD-195821656B8F}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2E8-4A1F-828A-1D99771E0EA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{968B1B6C-727E-4740-B69C-5A92CB83CA12}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2E8-4A1F-828A-1D99771E0EA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{8315AD98-2FFC-4EF4-B71C-C73076A0FF85}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2E8-4A1F-828A-1D99771E0EA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{EA804CA3-5DE3-49FC-91BB-4CC51BDA279F}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2E8-4A1F-828A-1D99771E0EA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{6B6E2D86-09CC-4189-B6ED-4E052FFB1940}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2E8-4A1F-828A-1D99771E0EA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{589B7F77-4D20-4B4B-9F97-184278E9348F}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2E8-4A1F-828A-1D99771E0EA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{B077883E-1C26-4E2C-AADB-7680C62C0787}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2E8-4A1F-828A-1D99771E0EA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{DBE3EE33-47AB-4EFC-BF20-E88DAA0E464D}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2E8-4A1F-828A-1D99771E0EA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{BD0AD6BA-2442-4ED2-B9DF-C57CF187026B}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2E8-4A1F-828A-1D99771E0EA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{F99967A7-8746-4809-B718-80800BC7C534}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2E8-4A1F-828A-1D99771E0EA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{68791905-9382-45A3-AF10-2CA993FF3C9C}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2E8-4A1F-828A-1D99771E0EA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{6B035BE3-214B-4F60-8C49-444E6EF936A4}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2E8-4A1F-828A-1D99771E0EA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{2B137C0B-5915-4EEA-B5D3-52F8F0902EB9}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2E8-4A1F-828A-1D99771E0EA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{611EB374-FA2F-4FDA-BA45-190F947A431A}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2E8-4A1F-828A-1D99771E0EA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{5FB74DDC-1399-42EA-8156-318EA55DE29B}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2E8-4A1F-828A-1D99771E0EA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{99DD65A9-AA0F-49A7-841D-CED38E623131}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2E8-4A1F-828A-1D99771E0EA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{3BC5EAC3-9D0F-4C9C-A395-138FAD805CCF}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2E8-4A1F-828A-1D99771E0EA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{86E728F7-49F0-441C-87E0-515605404F3A}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2E8-4A1F-828A-1D99771E0EA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{81AA0D45-2F3E-4355-8AF1-43CAD69EBB5B}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2E8-4A1F-828A-1D99771E0EA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{9A3DE125-AF8C-4B01-BA10-154ACA44F593}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2E8-4A1F-828A-1D99771E0EA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{F1A75973-FB15-4229-A542-5DF49198965E}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2E8-4A1F-828A-1D99771E0EA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{2DF63D47-4808-43F7-BEB5-021E9BC948E8}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2E8-4A1F-828A-1D99771E0EA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{6495FFD5-44CB-49D6-B366-60027569E12E}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2E8-4A1F-828A-1D99771E0EA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{6432F46F-4BD1-42C9-997B-385C30D36B97}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2E8-4A1F-828A-1D99771E0EA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{95773251-9455-4284-B1EB-FCFC882183E7}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2E8-4A1F-828A-1D99771E0EA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{6D37D25C-7A88-4722-8813-FBCBD4C2831D}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2E8-4A1F-828A-1D99771E0EA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{ACCA9041-D7F2-4580-8FD6-F12497C332AB}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2E8-4A1F-828A-1D99771E0EA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{8BC19A05-6977-48F3-AD04-8E44ED2DCC73}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2E8-4A1F-828A-1D99771E0EA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{48238B2B-6E10-4ECB-BA7B-415E8AF915B8}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2E8-4A1F-828A-1D99771E0EA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{D6E86E04-F86D-4ECE-A3C7-328A11EE8EA8}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2E8-4A1F-828A-1D99771E0EA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{FE42B68A-F79D-4D2F-BF09-0AF95BB9A734}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2E8-4A1F-828A-1D99771E0E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2E8-4A1F-828A-1D99771E0EA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2E8-4A1F-828A-1D99771E0EA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{6197349F-D30C-4463-B9E5-D552749A178A}</c15:txfldGUID>
                      <c15:f>Diagramm!$I$46</c15:f>
                      <c15:dlblFieldTableCache>
                        <c:ptCount val="1"/>
                      </c15:dlblFieldTableCache>
                    </c15:dlblFTEntry>
                  </c15:dlblFieldTable>
                  <c15:showDataLabelsRange val="0"/>
                </c:ext>
                <c:ext xmlns:c16="http://schemas.microsoft.com/office/drawing/2014/chart" uri="{C3380CC4-5D6E-409C-BE32-E72D297353CC}">
                  <c16:uniqueId val="{00000000-1864-462E-9A99-E2FFF7F6AAC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{9D75487B-B8A9-4C6C-BB41-C51F525323C7}</c15:txfldGUID>
                      <c15:f>Diagramm!$I$47</c15:f>
                      <c15:dlblFieldTableCache>
                        <c:ptCount val="1"/>
                      </c15:dlblFieldTableCache>
                    </c15:dlblFTEntry>
                  </c15:dlblFieldTable>
                  <c15:showDataLabelsRange val="0"/>
                </c:ext>
                <c:ext xmlns:c16="http://schemas.microsoft.com/office/drawing/2014/chart" uri="{C3380CC4-5D6E-409C-BE32-E72D297353CC}">
                  <c16:uniqueId val="{00000001-1864-462E-9A99-E2FFF7F6AAC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{F296438D-40C6-4B5A-88CD-C4A1E7C80DD2}</c15:txfldGUID>
                      <c15:f>Diagramm!$I$48</c15:f>
                      <c15:dlblFieldTableCache>
                        <c:ptCount val="1"/>
                      </c15:dlblFieldTableCache>
                    </c15:dlblFTEntry>
                  </c15:dlblFieldTable>
                  <c15:showDataLabelsRange val="0"/>
                </c:ext>
                <c:ext xmlns:c16="http://schemas.microsoft.com/office/drawing/2014/chart" uri="{C3380CC4-5D6E-409C-BE32-E72D297353CC}">
                  <c16:uniqueId val="{00000002-1864-462E-9A99-E2FFF7F6AAC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{A01F7410-295D-410F-B1AA-D7965BDE3BD2}</c15:txfldGUID>
                      <c15:f>Diagramm!$I$49</c15:f>
                      <c15:dlblFieldTableCache>
                        <c:ptCount val="1"/>
                      </c15:dlblFieldTableCache>
                    </c15:dlblFTEntry>
                  </c15:dlblFieldTable>
                  <c15:showDataLabelsRange val="0"/>
                </c:ext>
                <c:ext xmlns:c16="http://schemas.microsoft.com/office/drawing/2014/chart" uri="{C3380CC4-5D6E-409C-BE32-E72D297353CC}">
                  <c16:uniqueId val="{00000003-1864-462E-9A99-E2FFF7F6AAC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{0E34DE0C-442F-4EE8-99DA-4543D9626D24}</c15:txfldGUID>
                      <c15:f>Diagramm!$I$50</c15:f>
                      <c15:dlblFieldTableCache>
                        <c:ptCount val="1"/>
                      </c15:dlblFieldTableCache>
                    </c15:dlblFTEntry>
                  </c15:dlblFieldTable>
                  <c15:showDataLabelsRange val="0"/>
                </c:ext>
                <c:ext xmlns:c16="http://schemas.microsoft.com/office/drawing/2014/chart" uri="{C3380CC4-5D6E-409C-BE32-E72D297353CC}">
                  <c16:uniqueId val="{00000004-1864-462E-9A99-E2FFF7F6AAC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{4F0B7DDF-1C1E-41ED-A307-78ECA90A629C}</c15:txfldGUID>
                      <c15:f>Diagramm!$I$51</c15:f>
                      <c15:dlblFieldTableCache>
                        <c:ptCount val="1"/>
                      </c15:dlblFieldTableCache>
                    </c15:dlblFTEntry>
                  </c15:dlblFieldTable>
                  <c15:showDataLabelsRange val="0"/>
                </c:ext>
                <c:ext xmlns:c16="http://schemas.microsoft.com/office/drawing/2014/chart" uri="{C3380CC4-5D6E-409C-BE32-E72D297353CC}">
                  <c16:uniqueId val="{00000005-1864-462E-9A99-E2FFF7F6AAC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{7E355B4E-61DD-45A5-8717-25C41A7BEA32}</c15:txfldGUID>
                      <c15:f>Diagramm!$I$52</c15:f>
                      <c15:dlblFieldTableCache>
                        <c:ptCount val="1"/>
                      </c15:dlblFieldTableCache>
                    </c15:dlblFTEntry>
                  </c15:dlblFieldTable>
                  <c15:showDataLabelsRange val="0"/>
                </c:ext>
                <c:ext xmlns:c16="http://schemas.microsoft.com/office/drawing/2014/chart" uri="{C3380CC4-5D6E-409C-BE32-E72D297353CC}">
                  <c16:uniqueId val="{00000006-1864-462E-9A99-E2FFF7F6AAC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{06FD7BC8-C7A8-46A8-8E92-D6E4F52B3A75}</c15:txfldGUID>
                      <c15:f>Diagramm!$I$53</c15:f>
                      <c15:dlblFieldTableCache>
                        <c:ptCount val="1"/>
                      </c15:dlblFieldTableCache>
                    </c15:dlblFTEntry>
                  </c15:dlblFieldTable>
                  <c15:showDataLabelsRange val="0"/>
                </c:ext>
                <c:ext xmlns:c16="http://schemas.microsoft.com/office/drawing/2014/chart" uri="{C3380CC4-5D6E-409C-BE32-E72D297353CC}">
                  <c16:uniqueId val="{00000007-1864-462E-9A99-E2FFF7F6AAC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{436EF9CB-A2D8-4643-80E2-22E8F0431786}</c15:txfldGUID>
                      <c15:f>Diagramm!$I$54</c15:f>
                      <c15:dlblFieldTableCache>
                        <c:ptCount val="1"/>
                      </c15:dlblFieldTableCache>
                    </c15:dlblFTEntry>
                  </c15:dlblFieldTable>
                  <c15:showDataLabelsRange val="0"/>
                </c:ext>
                <c:ext xmlns:c16="http://schemas.microsoft.com/office/drawing/2014/chart" uri="{C3380CC4-5D6E-409C-BE32-E72D297353CC}">
                  <c16:uniqueId val="{00000008-1864-462E-9A99-E2FFF7F6AAC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{4FCCC57D-9A26-4711-9903-358A4AECD766}</c15:txfldGUID>
                      <c15:f>Diagramm!$I$55</c15:f>
                      <c15:dlblFieldTableCache>
                        <c:ptCount val="1"/>
                      </c15:dlblFieldTableCache>
                    </c15:dlblFTEntry>
                  </c15:dlblFieldTable>
                  <c15:showDataLabelsRange val="0"/>
                </c:ext>
                <c:ext xmlns:c16="http://schemas.microsoft.com/office/drawing/2014/chart" uri="{C3380CC4-5D6E-409C-BE32-E72D297353CC}">
                  <c16:uniqueId val="{00000009-1864-462E-9A99-E2FFF7F6AAC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{F21CC4BC-B63F-45AB-A23B-D5AC537A4188}</c15:txfldGUID>
                      <c15:f>Diagramm!$I$56</c15:f>
                      <c15:dlblFieldTableCache>
                        <c:ptCount val="1"/>
                      </c15:dlblFieldTableCache>
                    </c15:dlblFTEntry>
                  </c15:dlblFieldTable>
                  <c15:showDataLabelsRange val="0"/>
                </c:ext>
                <c:ext xmlns:c16="http://schemas.microsoft.com/office/drawing/2014/chart" uri="{C3380CC4-5D6E-409C-BE32-E72D297353CC}">
                  <c16:uniqueId val="{0000000A-1864-462E-9A99-E2FFF7F6AAC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{F7E35BC1-A1FE-427B-BFCD-A6370FF72B6A}</c15:txfldGUID>
                      <c15:f>Diagramm!$I$57</c15:f>
                      <c15:dlblFieldTableCache>
                        <c:ptCount val="1"/>
                      </c15:dlblFieldTableCache>
                    </c15:dlblFTEntry>
                  </c15:dlblFieldTable>
                  <c15:showDataLabelsRange val="0"/>
                </c:ext>
                <c:ext xmlns:c16="http://schemas.microsoft.com/office/drawing/2014/chart" uri="{C3380CC4-5D6E-409C-BE32-E72D297353CC}">
                  <c16:uniqueId val="{0000000B-1864-462E-9A99-E2FFF7F6AAC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{B7FCACAF-AAC6-45C4-9091-6ED9AD1F9E80}</c15:txfldGUID>
                      <c15:f>Diagramm!$I$58</c15:f>
                      <c15:dlblFieldTableCache>
                        <c:ptCount val="1"/>
                      </c15:dlblFieldTableCache>
                    </c15:dlblFTEntry>
                  </c15:dlblFieldTable>
                  <c15:showDataLabelsRange val="0"/>
                </c:ext>
                <c:ext xmlns:c16="http://schemas.microsoft.com/office/drawing/2014/chart" uri="{C3380CC4-5D6E-409C-BE32-E72D297353CC}">
                  <c16:uniqueId val="{0000000C-1864-462E-9A99-E2FFF7F6AAC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{077A73E1-BBFD-4570-BD66-92369A5B7F61}</c15:txfldGUID>
                      <c15:f>Diagramm!$I$59</c15:f>
                      <c15:dlblFieldTableCache>
                        <c:ptCount val="1"/>
                      </c15:dlblFieldTableCache>
                    </c15:dlblFTEntry>
                  </c15:dlblFieldTable>
                  <c15:showDataLabelsRange val="0"/>
                </c:ext>
                <c:ext xmlns:c16="http://schemas.microsoft.com/office/drawing/2014/chart" uri="{C3380CC4-5D6E-409C-BE32-E72D297353CC}">
                  <c16:uniqueId val="{0000000D-1864-462E-9A99-E2FFF7F6AAC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{12A88404-9CBE-42FD-9E7C-6E7BA2CDB437}</c15:txfldGUID>
                      <c15:f>Diagramm!$I$60</c15:f>
                      <c15:dlblFieldTableCache>
                        <c:ptCount val="1"/>
                      </c15:dlblFieldTableCache>
                    </c15:dlblFTEntry>
                  </c15:dlblFieldTable>
                  <c15:showDataLabelsRange val="0"/>
                </c:ext>
                <c:ext xmlns:c16="http://schemas.microsoft.com/office/drawing/2014/chart" uri="{C3380CC4-5D6E-409C-BE32-E72D297353CC}">
                  <c16:uniqueId val="{0000000E-1864-462E-9A99-E2FFF7F6AAC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{DC477707-1480-4442-BFB6-9B73FC8EC30B}</c15:txfldGUID>
                      <c15:f>Diagramm!$I$61</c15:f>
                      <c15:dlblFieldTableCache>
                        <c:ptCount val="1"/>
                      </c15:dlblFieldTableCache>
                    </c15:dlblFTEntry>
                  </c15:dlblFieldTable>
                  <c15:showDataLabelsRange val="0"/>
                </c:ext>
                <c:ext xmlns:c16="http://schemas.microsoft.com/office/drawing/2014/chart" uri="{C3380CC4-5D6E-409C-BE32-E72D297353CC}">
                  <c16:uniqueId val="{0000000F-1864-462E-9A99-E2FFF7F6AAC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{1C8A0B8F-083C-40A2-8919-CF3EBDEBCF1D}</c15:txfldGUID>
                      <c15:f>Diagramm!$I$62</c15:f>
                      <c15:dlblFieldTableCache>
                        <c:ptCount val="1"/>
                      </c15:dlblFieldTableCache>
                    </c15:dlblFTEntry>
                  </c15:dlblFieldTable>
                  <c15:showDataLabelsRange val="0"/>
                </c:ext>
                <c:ext xmlns:c16="http://schemas.microsoft.com/office/drawing/2014/chart" uri="{C3380CC4-5D6E-409C-BE32-E72D297353CC}">
                  <c16:uniqueId val="{00000010-1864-462E-9A99-E2FFF7F6AAC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{527AD4F9-9C0D-46EB-B4C8-AD5E63AB61D4}</c15:txfldGUID>
                      <c15:f>Diagramm!$I$63</c15:f>
                      <c15:dlblFieldTableCache>
                        <c:ptCount val="1"/>
                      </c15:dlblFieldTableCache>
                    </c15:dlblFTEntry>
                  </c15:dlblFieldTable>
                  <c15:showDataLabelsRange val="0"/>
                </c:ext>
                <c:ext xmlns:c16="http://schemas.microsoft.com/office/drawing/2014/chart" uri="{C3380CC4-5D6E-409C-BE32-E72D297353CC}">
                  <c16:uniqueId val="{00000011-1864-462E-9A99-E2FFF7F6AAC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{F627D45B-335B-4E19-9741-82E4B8085A9E}</c15:txfldGUID>
                      <c15:f>Diagramm!$I$64</c15:f>
                      <c15:dlblFieldTableCache>
                        <c:ptCount val="1"/>
                      </c15:dlblFieldTableCache>
                    </c15:dlblFTEntry>
                  </c15:dlblFieldTable>
                  <c15:showDataLabelsRange val="0"/>
                </c:ext>
                <c:ext xmlns:c16="http://schemas.microsoft.com/office/drawing/2014/chart" uri="{C3380CC4-5D6E-409C-BE32-E72D297353CC}">
                  <c16:uniqueId val="{00000012-1864-462E-9A99-E2FFF7F6AAC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{2E362FBB-3321-411E-B046-7D80B86D18C4}</c15:txfldGUID>
                      <c15:f>Diagramm!$I$65</c15:f>
                      <c15:dlblFieldTableCache>
                        <c:ptCount val="1"/>
                      </c15:dlblFieldTableCache>
                    </c15:dlblFTEntry>
                  </c15:dlblFieldTable>
                  <c15:showDataLabelsRange val="0"/>
                </c:ext>
                <c:ext xmlns:c16="http://schemas.microsoft.com/office/drawing/2014/chart" uri="{C3380CC4-5D6E-409C-BE32-E72D297353CC}">
                  <c16:uniqueId val="{00000013-1864-462E-9A99-E2FFF7F6AAC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{AE30F6E9-F1C0-4BFF-8AA1-406CA25B4742}</c15:txfldGUID>
                      <c15:f>Diagramm!$I$66</c15:f>
                      <c15:dlblFieldTableCache>
                        <c:ptCount val="1"/>
                      </c15:dlblFieldTableCache>
                    </c15:dlblFTEntry>
                  </c15:dlblFieldTable>
                  <c15:showDataLabelsRange val="0"/>
                </c:ext>
                <c:ext xmlns:c16="http://schemas.microsoft.com/office/drawing/2014/chart" uri="{C3380CC4-5D6E-409C-BE32-E72D297353CC}">
                  <c16:uniqueId val="{00000014-1864-462E-9A99-E2FFF7F6AAC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{ED7F8942-CA0D-4F24-90D5-3B0053DE1DBB}</c15:txfldGUID>
                      <c15:f>Diagramm!$I$67</c15:f>
                      <c15:dlblFieldTableCache>
                        <c:ptCount val="1"/>
                      </c15:dlblFieldTableCache>
                    </c15:dlblFTEntry>
                  </c15:dlblFieldTable>
                  <c15:showDataLabelsRange val="0"/>
                </c:ext>
                <c:ext xmlns:c16="http://schemas.microsoft.com/office/drawing/2014/chart" uri="{C3380CC4-5D6E-409C-BE32-E72D297353CC}">
                  <c16:uniqueId val="{00000015-1864-462E-9A99-E2FFF7F6AA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864-462E-9A99-E2FFF7F6AAC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{4FF8AD65-7589-412E-A84D-D6B59F648F13}</c15:txfldGUID>
                      <c15:f>Diagramm!$K$46</c15:f>
                      <c15:dlblFieldTableCache>
                        <c:ptCount val="1"/>
                      </c15:dlblFieldTableCache>
                    </c15:dlblFTEntry>
                  </c15:dlblFieldTable>
                  <c15:showDataLabelsRange val="0"/>
                </c:ext>
                <c:ext xmlns:c16="http://schemas.microsoft.com/office/drawing/2014/chart" uri="{C3380CC4-5D6E-409C-BE32-E72D297353CC}">
                  <c16:uniqueId val="{00000017-1864-462E-9A99-E2FFF7F6AAC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{6C7862B1-E13C-40BE-9D12-4018FC6ED823}</c15:txfldGUID>
                      <c15:f>Diagramm!$K$47</c15:f>
                      <c15:dlblFieldTableCache>
                        <c:ptCount val="1"/>
                      </c15:dlblFieldTableCache>
                    </c15:dlblFTEntry>
                  </c15:dlblFieldTable>
                  <c15:showDataLabelsRange val="0"/>
                </c:ext>
                <c:ext xmlns:c16="http://schemas.microsoft.com/office/drawing/2014/chart" uri="{C3380CC4-5D6E-409C-BE32-E72D297353CC}">
                  <c16:uniqueId val="{00000018-1864-462E-9A99-E2FFF7F6AAC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{543C3AAE-2C76-4A01-9F19-71562F206CB1}</c15:txfldGUID>
                      <c15:f>Diagramm!$K$48</c15:f>
                      <c15:dlblFieldTableCache>
                        <c:ptCount val="1"/>
                      </c15:dlblFieldTableCache>
                    </c15:dlblFTEntry>
                  </c15:dlblFieldTable>
                  <c15:showDataLabelsRange val="0"/>
                </c:ext>
                <c:ext xmlns:c16="http://schemas.microsoft.com/office/drawing/2014/chart" uri="{C3380CC4-5D6E-409C-BE32-E72D297353CC}">
                  <c16:uniqueId val="{00000019-1864-462E-9A99-E2FFF7F6AAC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{1E1AFDA3-0D3F-4B99-A103-BD90AA4198A7}</c15:txfldGUID>
                      <c15:f>Diagramm!$K$49</c15:f>
                      <c15:dlblFieldTableCache>
                        <c:ptCount val="1"/>
                      </c15:dlblFieldTableCache>
                    </c15:dlblFTEntry>
                  </c15:dlblFieldTable>
                  <c15:showDataLabelsRange val="0"/>
                </c:ext>
                <c:ext xmlns:c16="http://schemas.microsoft.com/office/drawing/2014/chart" uri="{C3380CC4-5D6E-409C-BE32-E72D297353CC}">
                  <c16:uniqueId val="{0000001A-1864-462E-9A99-E2FFF7F6AAC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{7AE4E40E-C76B-4FF7-991B-F71DA9674E17}</c15:txfldGUID>
                      <c15:f>Diagramm!$K$50</c15:f>
                      <c15:dlblFieldTableCache>
                        <c:ptCount val="1"/>
                      </c15:dlblFieldTableCache>
                    </c15:dlblFTEntry>
                  </c15:dlblFieldTable>
                  <c15:showDataLabelsRange val="0"/>
                </c:ext>
                <c:ext xmlns:c16="http://schemas.microsoft.com/office/drawing/2014/chart" uri="{C3380CC4-5D6E-409C-BE32-E72D297353CC}">
                  <c16:uniqueId val="{0000001B-1864-462E-9A99-E2FFF7F6AAC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{866695A2-E2F5-4656-870E-4713C668AEE6}</c15:txfldGUID>
                      <c15:f>Diagramm!$K$51</c15:f>
                      <c15:dlblFieldTableCache>
                        <c:ptCount val="1"/>
                      </c15:dlblFieldTableCache>
                    </c15:dlblFTEntry>
                  </c15:dlblFieldTable>
                  <c15:showDataLabelsRange val="0"/>
                </c:ext>
                <c:ext xmlns:c16="http://schemas.microsoft.com/office/drawing/2014/chart" uri="{C3380CC4-5D6E-409C-BE32-E72D297353CC}">
                  <c16:uniqueId val="{0000001C-1864-462E-9A99-E2FFF7F6AAC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{1E3FD770-9970-4D3C-A18A-D604D9FB01BD}</c15:txfldGUID>
                      <c15:f>Diagramm!$K$52</c15:f>
                      <c15:dlblFieldTableCache>
                        <c:ptCount val="1"/>
                      </c15:dlblFieldTableCache>
                    </c15:dlblFTEntry>
                  </c15:dlblFieldTable>
                  <c15:showDataLabelsRange val="0"/>
                </c:ext>
                <c:ext xmlns:c16="http://schemas.microsoft.com/office/drawing/2014/chart" uri="{C3380CC4-5D6E-409C-BE32-E72D297353CC}">
                  <c16:uniqueId val="{0000001D-1864-462E-9A99-E2FFF7F6AAC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{BB99E21D-A9AF-408F-89A0-55AC4E6DE293}</c15:txfldGUID>
                      <c15:f>Diagramm!$K$53</c15:f>
                      <c15:dlblFieldTableCache>
                        <c:ptCount val="1"/>
                      </c15:dlblFieldTableCache>
                    </c15:dlblFTEntry>
                  </c15:dlblFieldTable>
                  <c15:showDataLabelsRange val="0"/>
                </c:ext>
                <c:ext xmlns:c16="http://schemas.microsoft.com/office/drawing/2014/chart" uri="{C3380CC4-5D6E-409C-BE32-E72D297353CC}">
                  <c16:uniqueId val="{0000001E-1864-462E-9A99-E2FFF7F6AAC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{BA17064F-D0D7-4E59-A40C-0C75C4A067FC}</c15:txfldGUID>
                      <c15:f>Diagramm!$K$54</c15:f>
                      <c15:dlblFieldTableCache>
                        <c:ptCount val="1"/>
                      </c15:dlblFieldTableCache>
                    </c15:dlblFTEntry>
                  </c15:dlblFieldTable>
                  <c15:showDataLabelsRange val="0"/>
                </c:ext>
                <c:ext xmlns:c16="http://schemas.microsoft.com/office/drawing/2014/chart" uri="{C3380CC4-5D6E-409C-BE32-E72D297353CC}">
                  <c16:uniqueId val="{0000001F-1864-462E-9A99-E2FFF7F6AAC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{8F208B7E-A27C-434C-B4D8-009293BB1632}</c15:txfldGUID>
                      <c15:f>Diagramm!$K$55</c15:f>
                      <c15:dlblFieldTableCache>
                        <c:ptCount val="1"/>
                      </c15:dlblFieldTableCache>
                    </c15:dlblFTEntry>
                  </c15:dlblFieldTable>
                  <c15:showDataLabelsRange val="0"/>
                </c:ext>
                <c:ext xmlns:c16="http://schemas.microsoft.com/office/drawing/2014/chart" uri="{C3380CC4-5D6E-409C-BE32-E72D297353CC}">
                  <c16:uniqueId val="{00000020-1864-462E-9A99-E2FFF7F6AAC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{8BE2BFDA-CCB1-43C5-AF47-1DE60827E5B7}</c15:txfldGUID>
                      <c15:f>Diagramm!$K$56</c15:f>
                      <c15:dlblFieldTableCache>
                        <c:ptCount val="1"/>
                      </c15:dlblFieldTableCache>
                    </c15:dlblFTEntry>
                  </c15:dlblFieldTable>
                  <c15:showDataLabelsRange val="0"/>
                </c:ext>
                <c:ext xmlns:c16="http://schemas.microsoft.com/office/drawing/2014/chart" uri="{C3380CC4-5D6E-409C-BE32-E72D297353CC}">
                  <c16:uniqueId val="{00000021-1864-462E-9A99-E2FFF7F6AAC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{F9774310-4F9C-477E-B091-DD4A343722D5}</c15:txfldGUID>
                      <c15:f>Diagramm!$K$57</c15:f>
                      <c15:dlblFieldTableCache>
                        <c:ptCount val="1"/>
                      </c15:dlblFieldTableCache>
                    </c15:dlblFTEntry>
                  </c15:dlblFieldTable>
                  <c15:showDataLabelsRange val="0"/>
                </c:ext>
                <c:ext xmlns:c16="http://schemas.microsoft.com/office/drawing/2014/chart" uri="{C3380CC4-5D6E-409C-BE32-E72D297353CC}">
                  <c16:uniqueId val="{00000022-1864-462E-9A99-E2FFF7F6AAC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{178D2FF6-5B2A-4FFD-9AE4-188CA4587533}</c15:txfldGUID>
                      <c15:f>Diagramm!$K$58</c15:f>
                      <c15:dlblFieldTableCache>
                        <c:ptCount val="1"/>
                      </c15:dlblFieldTableCache>
                    </c15:dlblFTEntry>
                  </c15:dlblFieldTable>
                  <c15:showDataLabelsRange val="0"/>
                </c:ext>
                <c:ext xmlns:c16="http://schemas.microsoft.com/office/drawing/2014/chart" uri="{C3380CC4-5D6E-409C-BE32-E72D297353CC}">
                  <c16:uniqueId val="{00000023-1864-462E-9A99-E2FFF7F6AAC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{B5CE4043-696C-4520-B2C8-C7F12264D940}</c15:txfldGUID>
                      <c15:f>Diagramm!$K$59</c15:f>
                      <c15:dlblFieldTableCache>
                        <c:ptCount val="1"/>
                      </c15:dlblFieldTableCache>
                    </c15:dlblFTEntry>
                  </c15:dlblFieldTable>
                  <c15:showDataLabelsRange val="0"/>
                </c:ext>
                <c:ext xmlns:c16="http://schemas.microsoft.com/office/drawing/2014/chart" uri="{C3380CC4-5D6E-409C-BE32-E72D297353CC}">
                  <c16:uniqueId val="{00000024-1864-462E-9A99-E2FFF7F6AAC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{F2A600EF-C7D9-49DB-9479-E41DC2673E02}</c15:txfldGUID>
                      <c15:f>Diagramm!$K$60</c15:f>
                      <c15:dlblFieldTableCache>
                        <c:ptCount val="1"/>
                      </c15:dlblFieldTableCache>
                    </c15:dlblFTEntry>
                  </c15:dlblFieldTable>
                  <c15:showDataLabelsRange val="0"/>
                </c:ext>
                <c:ext xmlns:c16="http://schemas.microsoft.com/office/drawing/2014/chart" uri="{C3380CC4-5D6E-409C-BE32-E72D297353CC}">
                  <c16:uniqueId val="{00000025-1864-462E-9A99-E2FFF7F6AAC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{B5740BC4-BAFC-4F65-8E38-67795D53C72E}</c15:txfldGUID>
                      <c15:f>Diagramm!$K$61</c15:f>
                      <c15:dlblFieldTableCache>
                        <c:ptCount val="1"/>
                      </c15:dlblFieldTableCache>
                    </c15:dlblFTEntry>
                  </c15:dlblFieldTable>
                  <c15:showDataLabelsRange val="0"/>
                </c:ext>
                <c:ext xmlns:c16="http://schemas.microsoft.com/office/drawing/2014/chart" uri="{C3380CC4-5D6E-409C-BE32-E72D297353CC}">
                  <c16:uniqueId val="{00000026-1864-462E-9A99-E2FFF7F6AAC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{9B121013-80D5-4232-9C14-EA6D934E8C36}</c15:txfldGUID>
                      <c15:f>Diagramm!$K$62</c15:f>
                      <c15:dlblFieldTableCache>
                        <c:ptCount val="1"/>
                      </c15:dlblFieldTableCache>
                    </c15:dlblFTEntry>
                  </c15:dlblFieldTable>
                  <c15:showDataLabelsRange val="0"/>
                </c:ext>
                <c:ext xmlns:c16="http://schemas.microsoft.com/office/drawing/2014/chart" uri="{C3380CC4-5D6E-409C-BE32-E72D297353CC}">
                  <c16:uniqueId val="{00000027-1864-462E-9A99-E2FFF7F6AAC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{5FF0710F-AEFC-4AF8-9088-68BAA5D384C6}</c15:txfldGUID>
                      <c15:f>Diagramm!$K$63</c15:f>
                      <c15:dlblFieldTableCache>
                        <c:ptCount val="1"/>
                      </c15:dlblFieldTableCache>
                    </c15:dlblFTEntry>
                  </c15:dlblFieldTable>
                  <c15:showDataLabelsRange val="0"/>
                </c:ext>
                <c:ext xmlns:c16="http://schemas.microsoft.com/office/drawing/2014/chart" uri="{C3380CC4-5D6E-409C-BE32-E72D297353CC}">
                  <c16:uniqueId val="{00000028-1864-462E-9A99-E2FFF7F6AAC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{DAD38B29-4492-4A48-AC1D-A76803AD679D}</c15:txfldGUID>
                      <c15:f>Diagramm!$K$64</c15:f>
                      <c15:dlblFieldTableCache>
                        <c:ptCount val="1"/>
                      </c15:dlblFieldTableCache>
                    </c15:dlblFTEntry>
                  </c15:dlblFieldTable>
                  <c15:showDataLabelsRange val="0"/>
                </c:ext>
                <c:ext xmlns:c16="http://schemas.microsoft.com/office/drawing/2014/chart" uri="{C3380CC4-5D6E-409C-BE32-E72D297353CC}">
                  <c16:uniqueId val="{00000029-1864-462E-9A99-E2FFF7F6AAC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{E7314985-EA0A-4EBE-9EED-10E0A591CE91}</c15:txfldGUID>
                      <c15:f>Diagramm!$K$65</c15:f>
                      <c15:dlblFieldTableCache>
                        <c:ptCount val="1"/>
                      </c15:dlblFieldTableCache>
                    </c15:dlblFTEntry>
                  </c15:dlblFieldTable>
                  <c15:showDataLabelsRange val="0"/>
                </c:ext>
                <c:ext xmlns:c16="http://schemas.microsoft.com/office/drawing/2014/chart" uri="{C3380CC4-5D6E-409C-BE32-E72D297353CC}">
                  <c16:uniqueId val="{0000002A-1864-462E-9A99-E2FFF7F6AAC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{710C3C9C-E436-4447-ABB8-DB472067DAF5}</c15:txfldGUID>
                      <c15:f>Diagramm!$K$66</c15:f>
                      <c15:dlblFieldTableCache>
                        <c:ptCount val="1"/>
                      </c15:dlblFieldTableCache>
                    </c15:dlblFTEntry>
                  </c15:dlblFieldTable>
                  <c15:showDataLabelsRange val="0"/>
                </c:ext>
                <c:ext xmlns:c16="http://schemas.microsoft.com/office/drawing/2014/chart" uri="{C3380CC4-5D6E-409C-BE32-E72D297353CC}">
                  <c16:uniqueId val="{0000002B-1864-462E-9A99-E2FFF7F6AAC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{018A6CB6-D342-434C-BA92-859E873B1395}</c15:txfldGUID>
                      <c15:f>Diagramm!$K$67</c15:f>
                      <c15:dlblFieldTableCache>
                        <c:ptCount val="1"/>
                      </c15:dlblFieldTableCache>
                    </c15:dlblFTEntry>
                  </c15:dlblFieldTable>
                  <c15:showDataLabelsRange val="0"/>
                </c:ext>
                <c:ext xmlns:c16="http://schemas.microsoft.com/office/drawing/2014/chart" uri="{C3380CC4-5D6E-409C-BE32-E72D297353CC}">
                  <c16:uniqueId val="{0000002C-1864-462E-9A99-E2FFF7F6AAC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864-462E-9A99-E2FFF7F6AAC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{F3A17988-498C-4609-9709-93A723165706}</c15:txfldGUID>
                      <c15:f>Diagramm!$J$46</c15:f>
                      <c15:dlblFieldTableCache>
                        <c:ptCount val="1"/>
                      </c15:dlblFieldTableCache>
                    </c15:dlblFTEntry>
                  </c15:dlblFieldTable>
                  <c15:showDataLabelsRange val="0"/>
                </c:ext>
                <c:ext xmlns:c16="http://schemas.microsoft.com/office/drawing/2014/chart" uri="{C3380CC4-5D6E-409C-BE32-E72D297353CC}">
                  <c16:uniqueId val="{0000002E-1864-462E-9A99-E2FFF7F6AAC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{068CA1E9-39EF-4326-9156-FA6B197A5863}</c15:txfldGUID>
                      <c15:f>Diagramm!$J$47</c15:f>
                      <c15:dlblFieldTableCache>
                        <c:ptCount val="1"/>
                      </c15:dlblFieldTableCache>
                    </c15:dlblFTEntry>
                  </c15:dlblFieldTable>
                  <c15:showDataLabelsRange val="0"/>
                </c:ext>
                <c:ext xmlns:c16="http://schemas.microsoft.com/office/drawing/2014/chart" uri="{C3380CC4-5D6E-409C-BE32-E72D297353CC}">
                  <c16:uniqueId val="{0000002F-1864-462E-9A99-E2FFF7F6AAC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{A944CE9C-59EA-419B-87D3-3A6C678EDA64}</c15:txfldGUID>
                      <c15:f>Diagramm!$J$48</c15:f>
                      <c15:dlblFieldTableCache>
                        <c:ptCount val="1"/>
                      </c15:dlblFieldTableCache>
                    </c15:dlblFTEntry>
                  </c15:dlblFieldTable>
                  <c15:showDataLabelsRange val="0"/>
                </c:ext>
                <c:ext xmlns:c16="http://schemas.microsoft.com/office/drawing/2014/chart" uri="{C3380CC4-5D6E-409C-BE32-E72D297353CC}">
                  <c16:uniqueId val="{00000030-1864-462E-9A99-E2FFF7F6AAC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{7D928DC1-4D14-40E6-B9CE-E58A1734A275}</c15:txfldGUID>
                      <c15:f>Diagramm!$J$49</c15:f>
                      <c15:dlblFieldTableCache>
                        <c:ptCount val="1"/>
                      </c15:dlblFieldTableCache>
                    </c15:dlblFTEntry>
                  </c15:dlblFieldTable>
                  <c15:showDataLabelsRange val="0"/>
                </c:ext>
                <c:ext xmlns:c16="http://schemas.microsoft.com/office/drawing/2014/chart" uri="{C3380CC4-5D6E-409C-BE32-E72D297353CC}">
                  <c16:uniqueId val="{00000031-1864-462E-9A99-E2FFF7F6AAC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{EE918F1C-6B4C-4CB0-BCF1-22240585ECD6}</c15:txfldGUID>
                      <c15:f>Diagramm!$J$50</c15:f>
                      <c15:dlblFieldTableCache>
                        <c:ptCount val="1"/>
                      </c15:dlblFieldTableCache>
                    </c15:dlblFTEntry>
                  </c15:dlblFieldTable>
                  <c15:showDataLabelsRange val="0"/>
                </c:ext>
                <c:ext xmlns:c16="http://schemas.microsoft.com/office/drawing/2014/chart" uri="{C3380CC4-5D6E-409C-BE32-E72D297353CC}">
                  <c16:uniqueId val="{00000032-1864-462E-9A99-E2FFF7F6AAC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{350C0CA4-CEB9-440C-A4BD-31AC190BB015}</c15:txfldGUID>
                      <c15:f>Diagramm!$J$51</c15:f>
                      <c15:dlblFieldTableCache>
                        <c:ptCount val="1"/>
                      </c15:dlblFieldTableCache>
                    </c15:dlblFTEntry>
                  </c15:dlblFieldTable>
                  <c15:showDataLabelsRange val="0"/>
                </c:ext>
                <c:ext xmlns:c16="http://schemas.microsoft.com/office/drawing/2014/chart" uri="{C3380CC4-5D6E-409C-BE32-E72D297353CC}">
                  <c16:uniqueId val="{00000033-1864-462E-9A99-E2FFF7F6AAC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{C7A8DB55-B7E3-4A1E-8385-67E30AA6E0DC}</c15:txfldGUID>
                      <c15:f>Diagramm!$J$52</c15:f>
                      <c15:dlblFieldTableCache>
                        <c:ptCount val="1"/>
                      </c15:dlblFieldTableCache>
                    </c15:dlblFTEntry>
                  </c15:dlblFieldTable>
                  <c15:showDataLabelsRange val="0"/>
                </c:ext>
                <c:ext xmlns:c16="http://schemas.microsoft.com/office/drawing/2014/chart" uri="{C3380CC4-5D6E-409C-BE32-E72D297353CC}">
                  <c16:uniqueId val="{00000034-1864-462E-9A99-E2FFF7F6AAC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{524D84B8-B2F6-4CCF-90D0-35574C237441}</c15:txfldGUID>
                      <c15:f>Diagramm!$J$53</c15:f>
                      <c15:dlblFieldTableCache>
                        <c:ptCount val="1"/>
                      </c15:dlblFieldTableCache>
                    </c15:dlblFTEntry>
                  </c15:dlblFieldTable>
                  <c15:showDataLabelsRange val="0"/>
                </c:ext>
                <c:ext xmlns:c16="http://schemas.microsoft.com/office/drawing/2014/chart" uri="{C3380CC4-5D6E-409C-BE32-E72D297353CC}">
                  <c16:uniqueId val="{00000035-1864-462E-9A99-E2FFF7F6AAC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{0E61EA7B-6FD3-4EC0-8B4C-B36772229F77}</c15:txfldGUID>
                      <c15:f>Diagramm!$J$54</c15:f>
                      <c15:dlblFieldTableCache>
                        <c:ptCount val="1"/>
                      </c15:dlblFieldTableCache>
                    </c15:dlblFTEntry>
                  </c15:dlblFieldTable>
                  <c15:showDataLabelsRange val="0"/>
                </c:ext>
                <c:ext xmlns:c16="http://schemas.microsoft.com/office/drawing/2014/chart" uri="{C3380CC4-5D6E-409C-BE32-E72D297353CC}">
                  <c16:uniqueId val="{00000036-1864-462E-9A99-E2FFF7F6AAC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{1AE3C1C6-BFE0-43A9-89FE-F729A7D3980F}</c15:txfldGUID>
                      <c15:f>Diagramm!$J$55</c15:f>
                      <c15:dlblFieldTableCache>
                        <c:ptCount val="1"/>
                      </c15:dlblFieldTableCache>
                    </c15:dlblFTEntry>
                  </c15:dlblFieldTable>
                  <c15:showDataLabelsRange val="0"/>
                </c:ext>
                <c:ext xmlns:c16="http://schemas.microsoft.com/office/drawing/2014/chart" uri="{C3380CC4-5D6E-409C-BE32-E72D297353CC}">
                  <c16:uniqueId val="{00000037-1864-462E-9A99-E2FFF7F6AAC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{B51B302D-FAD1-47B1-BFC6-00871BDA8518}</c15:txfldGUID>
                      <c15:f>Diagramm!$J$56</c15:f>
                      <c15:dlblFieldTableCache>
                        <c:ptCount val="1"/>
                      </c15:dlblFieldTableCache>
                    </c15:dlblFTEntry>
                  </c15:dlblFieldTable>
                  <c15:showDataLabelsRange val="0"/>
                </c:ext>
                <c:ext xmlns:c16="http://schemas.microsoft.com/office/drawing/2014/chart" uri="{C3380CC4-5D6E-409C-BE32-E72D297353CC}">
                  <c16:uniqueId val="{00000038-1864-462E-9A99-E2FFF7F6AAC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{78C95093-10C6-4602-B939-978FF1213E50}</c15:txfldGUID>
                      <c15:f>Diagramm!$J$57</c15:f>
                      <c15:dlblFieldTableCache>
                        <c:ptCount val="1"/>
                      </c15:dlblFieldTableCache>
                    </c15:dlblFTEntry>
                  </c15:dlblFieldTable>
                  <c15:showDataLabelsRange val="0"/>
                </c:ext>
                <c:ext xmlns:c16="http://schemas.microsoft.com/office/drawing/2014/chart" uri="{C3380CC4-5D6E-409C-BE32-E72D297353CC}">
                  <c16:uniqueId val="{00000039-1864-462E-9A99-E2FFF7F6AAC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{160FC9FE-2248-4395-ADCB-1973FC00035B}</c15:txfldGUID>
                      <c15:f>Diagramm!$J$58</c15:f>
                      <c15:dlblFieldTableCache>
                        <c:ptCount val="1"/>
                      </c15:dlblFieldTableCache>
                    </c15:dlblFTEntry>
                  </c15:dlblFieldTable>
                  <c15:showDataLabelsRange val="0"/>
                </c:ext>
                <c:ext xmlns:c16="http://schemas.microsoft.com/office/drawing/2014/chart" uri="{C3380CC4-5D6E-409C-BE32-E72D297353CC}">
                  <c16:uniqueId val="{0000003A-1864-462E-9A99-E2FFF7F6AAC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{1339B3C7-DBBF-4E82-9714-AB612978F1A4}</c15:txfldGUID>
                      <c15:f>Diagramm!$J$59</c15:f>
                      <c15:dlblFieldTableCache>
                        <c:ptCount val="1"/>
                      </c15:dlblFieldTableCache>
                    </c15:dlblFTEntry>
                  </c15:dlblFieldTable>
                  <c15:showDataLabelsRange val="0"/>
                </c:ext>
                <c:ext xmlns:c16="http://schemas.microsoft.com/office/drawing/2014/chart" uri="{C3380CC4-5D6E-409C-BE32-E72D297353CC}">
                  <c16:uniqueId val="{0000003B-1864-462E-9A99-E2FFF7F6AAC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{FC85E39B-DDA9-4C4A-B526-A988AE463089}</c15:txfldGUID>
                      <c15:f>Diagramm!$J$60</c15:f>
                      <c15:dlblFieldTableCache>
                        <c:ptCount val="1"/>
                      </c15:dlblFieldTableCache>
                    </c15:dlblFTEntry>
                  </c15:dlblFieldTable>
                  <c15:showDataLabelsRange val="0"/>
                </c:ext>
                <c:ext xmlns:c16="http://schemas.microsoft.com/office/drawing/2014/chart" uri="{C3380CC4-5D6E-409C-BE32-E72D297353CC}">
                  <c16:uniqueId val="{0000003C-1864-462E-9A99-E2FFF7F6AAC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{FA3D52AA-88AC-4A1C-9A67-F4976DC77C61}</c15:txfldGUID>
                      <c15:f>Diagramm!$J$61</c15:f>
                      <c15:dlblFieldTableCache>
                        <c:ptCount val="1"/>
                      </c15:dlblFieldTableCache>
                    </c15:dlblFTEntry>
                  </c15:dlblFieldTable>
                  <c15:showDataLabelsRange val="0"/>
                </c:ext>
                <c:ext xmlns:c16="http://schemas.microsoft.com/office/drawing/2014/chart" uri="{C3380CC4-5D6E-409C-BE32-E72D297353CC}">
                  <c16:uniqueId val="{0000003D-1864-462E-9A99-E2FFF7F6AAC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{CE7F622D-DCE7-4425-9648-ABC3D4E8E9FD}</c15:txfldGUID>
                      <c15:f>Diagramm!$J$62</c15:f>
                      <c15:dlblFieldTableCache>
                        <c:ptCount val="1"/>
                      </c15:dlblFieldTableCache>
                    </c15:dlblFTEntry>
                  </c15:dlblFieldTable>
                  <c15:showDataLabelsRange val="0"/>
                </c:ext>
                <c:ext xmlns:c16="http://schemas.microsoft.com/office/drawing/2014/chart" uri="{C3380CC4-5D6E-409C-BE32-E72D297353CC}">
                  <c16:uniqueId val="{0000003E-1864-462E-9A99-E2FFF7F6AAC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{CC42A6A4-C8F9-4F2B-B543-936C83C80FAA}</c15:txfldGUID>
                      <c15:f>Diagramm!$J$63</c15:f>
                      <c15:dlblFieldTableCache>
                        <c:ptCount val="1"/>
                      </c15:dlblFieldTableCache>
                    </c15:dlblFTEntry>
                  </c15:dlblFieldTable>
                  <c15:showDataLabelsRange val="0"/>
                </c:ext>
                <c:ext xmlns:c16="http://schemas.microsoft.com/office/drawing/2014/chart" uri="{C3380CC4-5D6E-409C-BE32-E72D297353CC}">
                  <c16:uniqueId val="{0000003F-1864-462E-9A99-E2FFF7F6AAC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{B3935C5A-5699-4EF4-80A9-E8EBFE2F21CD}</c15:txfldGUID>
                      <c15:f>Diagramm!$J$64</c15:f>
                      <c15:dlblFieldTableCache>
                        <c:ptCount val="1"/>
                      </c15:dlblFieldTableCache>
                    </c15:dlblFTEntry>
                  </c15:dlblFieldTable>
                  <c15:showDataLabelsRange val="0"/>
                </c:ext>
                <c:ext xmlns:c16="http://schemas.microsoft.com/office/drawing/2014/chart" uri="{C3380CC4-5D6E-409C-BE32-E72D297353CC}">
                  <c16:uniqueId val="{00000040-1864-462E-9A99-E2FFF7F6AAC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{1A57184E-60EC-4840-B3E8-3E9A2141C75A}</c15:txfldGUID>
                      <c15:f>Diagramm!$J$65</c15:f>
                      <c15:dlblFieldTableCache>
                        <c:ptCount val="1"/>
                      </c15:dlblFieldTableCache>
                    </c15:dlblFTEntry>
                  </c15:dlblFieldTable>
                  <c15:showDataLabelsRange val="0"/>
                </c:ext>
                <c:ext xmlns:c16="http://schemas.microsoft.com/office/drawing/2014/chart" uri="{C3380CC4-5D6E-409C-BE32-E72D297353CC}">
                  <c16:uniqueId val="{00000041-1864-462E-9A99-E2FFF7F6AAC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{C2EC59B6-6A41-4C5D-9A0F-2E3B9B73E881}</c15:txfldGUID>
                      <c15:f>Diagramm!$J$66</c15:f>
                      <c15:dlblFieldTableCache>
                        <c:ptCount val="1"/>
                      </c15:dlblFieldTableCache>
                    </c15:dlblFTEntry>
                  </c15:dlblFieldTable>
                  <c15:showDataLabelsRange val="0"/>
                </c:ext>
                <c:ext xmlns:c16="http://schemas.microsoft.com/office/drawing/2014/chart" uri="{C3380CC4-5D6E-409C-BE32-E72D297353CC}">
                  <c16:uniqueId val="{00000042-1864-462E-9A99-E2FFF7F6AAC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{5F0E9297-B010-4E19-A7E8-6BC87E75F070}</c15:txfldGUID>
                      <c15:f>Diagramm!$J$67</c15:f>
                      <c15:dlblFieldTableCache>
                        <c:ptCount val="1"/>
                      </c15:dlblFieldTableCache>
                    </c15:dlblFTEntry>
                  </c15:dlblFieldTable>
                  <c15:showDataLabelsRange val="0"/>
                </c:ext>
                <c:ext xmlns:c16="http://schemas.microsoft.com/office/drawing/2014/chart" uri="{C3380CC4-5D6E-409C-BE32-E72D297353CC}">
                  <c16:uniqueId val="{00000043-1864-462E-9A99-E2FFF7F6AA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864-462E-9A99-E2FFF7F6AAC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69-4FA9-B377-F0D0BB78603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69-4FA9-B377-F0D0BB78603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69-4FA9-B377-F0D0BB78603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69-4FA9-B377-F0D0BB78603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769-4FA9-B377-F0D0BB78603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769-4FA9-B377-F0D0BB78603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769-4FA9-B377-F0D0BB78603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69-4FA9-B377-F0D0BB78603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769-4FA9-B377-F0D0BB78603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769-4FA9-B377-F0D0BB78603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769-4FA9-B377-F0D0BB78603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769-4FA9-B377-F0D0BB78603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769-4FA9-B377-F0D0BB78603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769-4FA9-B377-F0D0BB78603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769-4FA9-B377-F0D0BB78603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769-4FA9-B377-F0D0BB78603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769-4FA9-B377-F0D0BB78603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769-4FA9-B377-F0D0BB78603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769-4FA9-B377-F0D0BB78603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769-4FA9-B377-F0D0BB78603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769-4FA9-B377-F0D0BB78603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769-4FA9-B377-F0D0BB78603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769-4FA9-B377-F0D0BB78603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769-4FA9-B377-F0D0BB78603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769-4FA9-B377-F0D0BB78603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769-4FA9-B377-F0D0BB78603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769-4FA9-B377-F0D0BB78603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769-4FA9-B377-F0D0BB78603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769-4FA9-B377-F0D0BB78603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769-4FA9-B377-F0D0BB78603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769-4FA9-B377-F0D0BB78603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769-4FA9-B377-F0D0BB78603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769-4FA9-B377-F0D0BB78603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769-4FA9-B377-F0D0BB78603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769-4FA9-B377-F0D0BB78603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769-4FA9-B377-F0D0BB78603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769-4FA9-B377-F0D0BB78603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769-4FA9-B377-F0D0BB78603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769-4FA9-B377-F0D0BB78603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769-4FA9-B377-F0D0BB78603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769-4FA9-B377-F0D0BB78603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769-4FA9-B377-F0D0BB78603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769-4FA9-B377-F0D0BB78603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769-4FA9-B377-F0D0BB78603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769-4FA9-B377-F0D0BB78603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769-4FA9-B377-F0D0BB78603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769-4FA9-B377-F0D0BB78603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769-4FA9-B377-F0D0BB78603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769-4FA9-B377-F0D0BB78603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769-4FA9-B377-F0D0BB78603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769-4FA9-B377-F0D0BB78603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769-4FA9-B377-F0D0BB78603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769-4FA9-B377-F0D0BB78603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769-4FA9-B377-F0D0BB78603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769-4FA9-B377-F0D0BB78603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769-4FA9-B377-F0D0BB78603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769-4FA9-B377-F0D0BB78603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769-4FA9-B377-F0D0BB78603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769-4FA9-B377-F0D0BB78603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769-4FA9-B377-F0D0BB78603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769-4FA9-B377-F0D0BB78603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769-4FA9-B377-F0D0BB78603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769-4FA9-B377-F0D0BB78603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769-4FA9-B377-F0D0BB78603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769-4FA9-B377-F0D0BB78603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769-4FA9-B377-F0D0BB78603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769-4FA9-B377-F0D0BB78603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769-4FA9-B377-F0D0BB78603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769-4FA9-B377-F0D0BB78603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100.60060573912151</c:v>
                </c:pt>
                <c:pt idx="2">
                  <c:v>102.58038021252203</c:v>
                </c:pt>
                <c:pt idx="3">
                  <c:v>101.39799113635975</c:v>
                </c:pt>
                <c:pt idx="4">
                  <c:v>102.02255265994764</c:v>
                </c:pt>
                <c:pt idx="5">
                  <c:v>102.61802501668349</c:v>
                </c:pt>
                <c:pt idx="6">
                  <c:v>104.65597782378811</c:v>
                </c:pt>
                <c:pt idx="7">
                  <c:v>103.80725860269331</c:v>
                </c:pt>
                <c:pt idx="8">
                  <c:v>103.61561232696224</c:v>
                </c:pt>
                <c:pt idx="9">
                  <c:v>104.21279581115996</c:v>
                </c:pt>
                <c:pt idx="10">
                  <c:v>106.36197190328707</c:v>
                </c:pt>
                <c:pt idx="11">
                  <c:v>105.34042880854196</c:v>
                </c:pt>
                <c:pt idx="12">
                  <c:v>105.48758577026402</c:v>
                </c:pt>
                <c:pt idx="13">
                  <c:v>106.19941479440804</c:v>
                </c:pt>
                <c:pt idx="14">
                  <c:v>108.81230642870588</c:v>
                </c:pt>
                <c:pt idx="15">
                  <c:v>108.09705514963809</c:v>
                </c:pt>
                <c:pt idx="16">
                  <c:v>108.05941034547664</c:v>
                </c:pt>
                <c:pt idx="17">
                  <c:v>108.42559162231996</c:v>
                </c:pt>
                <c:pt idx="18">
                  <c:v>110.51145599835732</c:v>
                </c:pt>
                <c:pt idx="19">
                  <c:v>109.57375814924453</c:v>
                </c:pt>
                <c:pt idx="20">
                  <c:v>108.99197481220375</c:v>
                </c:pt>
                <c:pt idx="21">
                  <c:v>109.3222224123475</c:v>
                </c:pt>
                <c:pt idx="22">
                  <c:v>111.36188634691398</c:v>
                </c:pt>
                <c:pt idx="23">
                  <c:v>110.59359011652778</c:v>
                </c:pt>
                <c:pt idx="24">
                  <c:v>109.78936020944201</c:v>
                </c:pt>
              </c:numCache>
            </c:numRef>
          </c:val>
          <c:smooth val="0"/>
          <c:extLst>
            <c:ext xmlns:c16="http://schemas.microsoft.com/office/drawing/2014/chart" uri="{C3380CC4-5D6E-409C-BE32-E72D297353CC}">
              <c16:uniqueId val="{00000000-BF57-42D0-9A1C-48942796597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104.87179487179488</c:v>
                </c:pt>
                <c:pt idx="2">
                  <c:v>109.38034188034189</c:v>
                </c:pt>
                <c:pt idx="3">
                  <c:v>107.6068376068376</c:v>
                </c:pt>
                <c:pt idx="4">
                  <c:v>107.67094017094017</c:v>
                </c:pt>
                <c:pt idx="5">
                  <c:v>111.81623931623932</c:v>
                </c:pt>
                <c:pt idx="6">
                  <c:v>114.61538461538461</c:v>
                </c:pt>
                <c:pt idx="7">
                  <c:v>112.77777777777777</c:v>
                </c:pt>
                <c:pt idx="8">
                  <c:v>113.35470085470085</c:v>
                </c:pt>
                <c:pt idx="9">
                  <c:v>117.2863247863248</c:v>
                </c:pt>
                <c:pt idx="10">
                  <c:v>118.14102564102565</c:v>
                </c:pt>
                <c:pt idx="11">
                  <c:v>115.87606837606839</c:v>
                </c:pt>
                <c:pt idx="12">
                  <c:v>114.46581196581195</c:v>
                </c:pt>
                <c:pt idx="13">
                  <c:v>119.44444444444444</c:v>
                </c:pt>
                <c:pt idx="14">
                  <c:v>123.78205128205128</c:v>
                </c:pt>
                <c:pt idx="15">
                  <c:v>120.64102564102564</c:v>
                </c:pt>
                <c:pt idx="16">
                  <c:v>119.91452991452991</c:v>
                </c:pt>
                <c:pt idx="17">
                  <c:v>124.12393162393163</c:v>
                </c:pt>
                <c:pt idx="18">
                  <c:v>128.22649572649573</c:v>
                </c:pt>
                <c:pt idx="19">
                  <c:v>125.29914529914529</c:v>
                </c:pt>
                <c:pt idx="20">
                  <c:v>125.44871794871794</c:v>
                </c:pt>
                <c:pt idx="21">
                  <c:v>130.98290598290598</c:v>
                </c:pt>
                <c:pt idx="22">
                  <c:v>133.86752136752136</c:v>
                </c:pt>
                <c:pt idx="23">
                  <c:v>130.66239316239316</c:v>
                </c:pt>
                <c:pt idx="24">
                  <c:v>126.17521367521367</c:v>
                </c:pt>
              </c:numCache>
            </c:numRef>
          </c:val>
          <c:smooth val="0"/>
          <c:extLst>
            <c:ext xmlns:c16="http://schemas.microsoft.com/office/drawing/2014/chart" uri="{C3380CC4-5D6E-409C-BE32-E72D297353CC}">
              <c16:uniqueId val="{00000001-BF57-42D0-9A1C-48942796597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103.30236315895777</c:v>
                </c:pt>
                <c:pt idx="2">
                  <c:v>102.71662290446375</c:v>
                </c:pt>
                <c:pt idx="3">
                  <c:v>102.94889921228034</c:v>
                </c:pt>
                <c:pt idx="4">
                  <c:v>99.888911331044241</c:v>
                </c:pt>
                <c:pt idx="5">
                  <c:v>99.717228842658045</c:v>
                </c:pt>
                <c:pt idx="6">
                  <c:v>99.383962835790754</c:v>
                </c:pt>
                <c:pt idx="7">
                  <c:v>98.63663906281559</c:v>
                </c:pt>
                <c:pt idx="8">
                  <c:v>98.010502928701271</c:v>
                </c:pt>
                <c:pt idx="9">
                  <c:v>100.22217733791152</c:v>
                </c:pt>
                <c:pt idx="10">
                  <c:v>98.111492627751971</c:v>
                </c:pt>
                <c:pt idx="11">
                  <c:v>97.455059583922448</c:v>
                </c:pt>
                <c:pt idx="12">
                  <c:v>95.940214098161988</c:v>
                </c:pt>
                <c:pt idx="13">
                  <c:v>98.586144213290254</c:v>
                </c:pt>
                <c:pt idx="14">
                  <c:v>97.798424560694812</c:v>
                </c:pt>
                <c:pt idx="15">
                  <c:v>96.515855382750956</c:v>
                </c:pt>
                <c:pt idx="16">
                  <c:v>95.849323369016361</c:v>
                </c:pt>
                <c:pt idx="17">
                  <c:v>98.485154514239554</c:v>
                </c:pt>
                <c:pt idx="18">
                  <c:v>96.505756412845884</c:v>
                </c:pt>
                <c:pt idx="19">
                  <c:v>95.849323369016361</c:v>
                </c:pt>
                <c:pt idx="20">
                  <c:v>96.000807917592397</c:v>
                </c:pt>
                <c:pt idx="21">
                  <c:v>97.535851343162989</c:v>
                </c:pt>
                <c:pt idx="22">
                  <c:v>95.445364572813574</c:v>
                </c:pt>
                <c:pt idx="23">
                  <c:v>95.46556251262372</c:v>
                </c:pt>
                <c:pt idx="24">
                  <c:v>91.213896182589366</c:v>
                </c:pt>
              </c:numCache>
            </c:numRef>
          </c:val>
          <c:smooth val="0"/>
          <c:extLst>
            <c:ext xmlns:c16="http://schemas.microsoft.com/office/drawing/2014/chart" uri="{C3380CC4-5D6E-409C-BE32-E72D297353CC}">
              <c16:uniqueId val="{00000002-BF57-42D0-9A1C-48942796597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F57-42D0-9A1C-489427965971}"/>
                </c:ext>
              </c:extLst>
            </c:dLbl>
            <c:dLbl>
              <c:idx val="1"/>
              <c:delete val="1"/>
              <c:extLst>
                <c:ext xmlns:c15="http://schemas.microsoft.com/office/drawing/2012/chart" uri="{CE6537A1-D6FC-4f65-9D91-7224C49458BB}"/>
                <c:ext xmlns:c16="http://schemas.microsoft.com/office/drawing/2014/chart" uri="{C3380CC4-5D6E-409C-BE32-E72D297353CC}">
                  <c16:uniqueId val="{00000004-BF57-42D0-9A1C-489427965971}"/>
                </c:ext>
              </c:extLst>
            </c:dLbl>
            <c:dLbl>
              <c:idx val="2"/>
              <c:delete val="1"/>
              <c:extLst>
                <c:ext xmlns:c15="http://schemas.microsoft.com/office/drawing/2012/chart" uri="{CE6537A1-D6FC-4f65-9D91-7224C49458BB}"/>
                <c:ext xmlns:c16="http://schemas.microsoft.com/office/drawing/2014/chart" uri="{C3380CC4-5D6E-409C-BE32-E72D297353CC}">
                  <c16:uniqueId val="{00000005-BF57-42D0-9A1C-489427965971}"/>
                </c:ext>
              </c:extLst>
            </c:dLbl>
            <c:dLbl>
              <c:idx val="3"/>
              <c:delete val="1"/>
              <c:extLst>
                <c:ext xmlns:c15="http://schemas.microsoft.com/office/drawing/2012/chart" uri="{CE6537A1-D6FC-4f65-9D91-7224C49458BB}"/>
                <c:ext xmlns:c16="http://schemas.microsoft.com/office/drawing/2014/chart" uri="{C3380CC4-5D6E-409C-BE32-E72D297353CC}">
                  <c16:uniqueId val="{00000006-BF57-42D0-9A1C-489427965971}"/>
                </c:ext>
              </c:extLst>
            </c:dLbl>
            <c:dLbl>
              <c:idx val="4"/>
              <c:delete val="1"/>
              <c:extLst>
                <c:ext xmlns:c15="http://schemas.microsoft.com/office/drawing/2012/chart" uri="{CE6537A1-D6FC-4f65-9D91-7224C49458BB}"/>
                <c:ext xmlns:c16="http://schemas.microsoft.com/office/drawing/2014/chart" uri="{C3380CC4-5D6E-409C-BE32-E72D297353CC}">
                  <c16:uniqueId val="{00000007-BF57-42D0-9A1C-489427965971}"/>
                </c:ext>
              </c:extLst>
            </c:dLbl>
            <c:dLbl>
              <c:idx val="5"/>
              <c:delete val="1"/>
              <c:extLst>
                <c:ext xmlns:c15="http://schemas.microsoft.com/office/drawing/2012/chart" uri="{CE6537A1-D6FC-4f65-9D91-7224C49458BB}"/>
                <c:ext xmlns:c16="http://schemas.microsoft.com/office/drawing/2014/chart" uri="{C3380CC4-5D6E-409C-BE32-E72D297353CC}">
                  <c16:uniqueId val="{00000008-BF57-42D0-9A1C-489427965971}"/>
                </c:ext>
              </c:extLst>
            </c:dLbl>
            <c:dLbl>
              <c:idx val="6"/>
              <c:delete val="1"/>
              <c:extLst>
                <c:ext xmlns:c15="http://schemas.microsoft.com/office/drawing/2012/chart" uri="{CE6537A1-D6FC-4f65-9D91-7224C49458BB}"/>
                <c:ext xmlns:c16="http://schemas.microsoft.com/office/drawing/2014/chart" uri="{C3380CC4-5D6E-409C-BE32-E72D297353CC}">
                  <c16:uniqueId val="{00000009-BF57-42D0-9A1C-489427965971}"/>
                </c:ext>
              </c:extLst>
            </c:dLbl>
            <c:dLbl>
              <c:idx val="7"/>
              <c:delete val="1"/>
              <c:extLst>
                <c:ext xmlns:c15="http://schemas.microsoft.com/office/drawing/2012/chart" uri="{CE6537A1-D6FC-4f65-9D91-7224C49458BB}"/>
                <c:ext xmlns:c16="http://schemas.microsoft.com/office/drawing/2014/chart" uri="{C3380CC4-5D6E-409C-BE32-E72D297353CC}">
                  <c16:uniqueId val="{0000000A-BF57-42D0-9A1C-489427965971}"/>
                </c:ext>
              </c:extLst>
            </c:dLbl>
            <c:dLbl>
              <c:idx val="8"/>
              <c:delete val="1"/>
              <c:extLst>
                <c:ext xmlns:c15="http://schemas.microsoft.com/office/drawing/2012/chart" uri="{CE6537A1-D6FC-4f65-9D91-7224C49458BB}"/>
                <c:ext xmlns:c16="http://schemas.microsoft.com/office/drawing/2014/chart" uri="{C3380CC4-5D6E-409C-BE32-E72D297353CC}">
                  <c16:uniqueId val="{0000000B-BF57-42D0-9A1C-489427965971}"/>
                </c:ext>
              </c:extLst>
            </c:dLbl>
            <c:dLbl>
              <c:idx val="9"/>
              <c:delete val="1"/>
              <c:extLst>
                <c:ext xmlns:c15="http://schemas.microsoft.com/office/drawing/2012/chart" uri="{CE6537A1-D6FC-4f65-9D91-7224C49458BB}"/>
                <c:ext xmlns:c16="http://schemas.microsoft.com/office/drawing/2014/chart" uri="{C3380CC4-5D6E-409C-BE32-E72D297353CC}">
                  <c16:uniqueId val="{0000000C-BF57-42D0-9A1C-489427965971}"/>
                </c:ext>
              </c:extLst>
            </c:dLbl>
            <c:dLbl>
              <c:idx val="10"/>
              <c:delete val="1"/>
              <c:extLst>
                <c:ext xmlns:c15="http://schemas.microsoft.com/office/drawing/2012/chart" uri="{CE6537A1-D6FC-4f65-9D91-7224C49458BB}"/>
                <c:ext xmlns:c16="http://schemas.microsoft.com/office/drawing/2014/chart" uri="{C3380CC4-5D6E-409C-BE32-E72D297353CC}">
                  <c16:uniqueId val="{0000000D-BF57-42D0-9A1C-489427965971}"/>
                </c:ext>
              </c:extLst>
            </c:dLbl>
            <c:dLbl>
              <c:idx val="11"/>
              <c:delete val="1"/>
              <c:extLst>
                <c:ext xmlns:c15="http://schemas.microsoft.com/office/drawing/2012/chart" uri="{CE6537A1-D6FC-4f65-9D91-7224C49458BB}"/>
                <c:ext xmlns:c16="http://schemas.microsoft.com/office/drawing/2014/chart" uri="{C3380CC4-5D6E-409C-BE32-E72D297353CC}">
                  <c16:uniqueId val="{0000000E-BF57-42D0-9A1C-489427965971}"/>
                </c:ext>
              </c:extLst>
            </c:dLbl>
            <c:dLbl>
              <c:idx val="12"/>
              <c:delete val="1"/>
              <c:extLst>
                <c:ext xmlns:c15="http://schemas.microsoft.com/office/drawing/2012/chart" uri="{CE6537A1-D6FC-4f65-9D91-7224C49458BB}"/>
                <c:ext xmlns:c16="http://schemas.microsoft.com/office/drawing/2014/chart" uri="{C3380CC4-5D6E-409C-BE32-E72D297353CC}">
                  <c16:uniqueId val="{0000000F-BF57-42D0-9A1C-48942796597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F57-42D0-9A1C-489427965971}"/>
                </c:ext>
              </c:extLst>
            </c:dLbl>
            <c:dLbl>
              <c:idx val="14"/>
              <c:delete val="1"/>
              <c:extLst>
                <c:ext xmlns:c15="http://schemas.microsoft.com/office/drawing/2012/chart" uri="{CE6537A1-D6FC-4f65-9D91-7224C49458BB}"/>
                <c:ext xmlns:c16="http://schemas.microsoft.com/office/drawing/2014/chart" uri="{C3380CC4-5D6E-409C-BE32-E72D297353CC}">
                  <c16:uniqueId val="{00000011-BF57-42D0-9A1C-489427965971}"/>
                </c:ext>
              </c:extLst>
            </c:dLbl>
            <c:dLbl>
              <c:idx val="15"/>
              <c:delete val="1"/>
              <c:extLst>
                <c:ext xmlns:c15="http://schemas.microsoft.com/office/drawing/2012/chart" uri="{CE6537A1-D6FC-4f65-9D91-7224C49458BB}"/>
                <c:ext xmlns:c16="http://schemas.microsoft.com/office/drawing/2014/chart" uri="{C3380CC4-5D6E-409C-BE32-E72D297353CC}">
                  <c16:uniqueId val="{00000012-BF57-42D0-9A1C-489427965971}"/>
                </c:ext>
              </c:extLst>
            </c:dLbl>
            <c:dLbl>
              <c:idx val="16"/>
              <c:delete val="1"/>
              <c:extLst>
                <c:ext xmlns:c15="http://schemas.microsoft.com/office/drawing/2012/chart" uri="{CE6537A1-D6FC-4f65-9D91-7224C49458BB}"/>
                <c:ext xmlns:c16="http://schemas.microsoft.com/office/drawing/2014/chart" uri="{C3380CC4-5D6E-409C-BE32-E72D297353CC}">
                  <c16:uniqueId val="{00000013-BF57-42D0-9A1C-489427965971}"/>
                </c:ext>
              </c:extLst>
            </c:dLbl>
            <c:dLbl>
              <c:idx val="17"/>
              <c:delete val="1"/>
              <c:extLst>
                <c:ext xmlns:c15="http://schemas.microsoft.com/office/drawing/2012/chart" uri="{CE6537A1-D6FC-4f65-9D91-7224C49458BB}"/>
                <c:ext xmlns:c16="http://schemas.microsoft.com/office/drawing/2014/chart" uri="{C3380CC4-5D6E-409C-BE32-E72D297353CC}">
                  <c16:uniqueId val="{00000014-BF57-42D0-9A1C-489427965971}"/>
                </c:ext>
              </c:extLst>
            </c:dLbl>
            <c:dLbl>
              <c:idx val="18"/>
              <c:delete val="1"/>
              <c:extLst>
                <c:ext xmlns:c15="http://schemas.microsoft.com/office/drawing/2012/chart" uri="{CE6537A1-D6FC-4f65-9D91-7224C49458BB}"/>
                <c:ext xmlns:c16="http://schemas.microsoft.com/office/drawing/2014/chart" uri="{C3380CC4-5D6E-409C-BE32-E72D297353CC}">
                  <c16:uniqueId val="{00000015-BF57-42D0-9A1C-489427965971}"/>
                </c:ext>
              </c:extLst>
            </c:dLbl>
            <c:dLbl>
              <c:idx val="19"/>
              <c:delete val="1"/>
              <c:extLst>
                <c:ext xmlns:c15="http://schemas.microsoft.com/office/drawing/2012/chart" uri="{CE6537A1-D6FC-4f65-9D91-7224C49458BB}"/>
                <c:ext xmlns:c16="http://schemas.microsoft.com/office/drawing/2014/chart" uri="{C3380CC4-5D6E-409C-BE32-E72D297353CC}">
                  <c16:uniqueId val="{00000016-BF57-42D0-9A1C-489427965971}"/>
                </c:ext>
              </c:extLst>
            </c:dLbl>
            <c:dLbl>
              <c:idx val="20"/>
              <c:delete val="1"/>
              <c:extLst>
                <c:ext xmlns:c15="http://schemas.microsoft.com/office/drawing/2012/chart" uri="{CE6537A1-D6FC-4f65-9D91-7224C49458BB}"/>
                <c:ext xmlns:c16="http://schemas.microsoft.com/office/drawing/2014/chart" uri="{C3380CC4-5D6E-409C-BE32-E72D297353CC}">
                  <c16:uniqueId val="{00000017-BF57-42D0-9A1C-489427965971}"/>
                </c:ext>
              </c:extLst>
            </c:dLbl>
            <c:dLbl>
              <c:idx val="21"/>
              <c:delete val="1"/>
              <c:extLst>
                <c:ext xmlns:c15="http://schemas.microsoft.com/office/drawing/2012/chart" uri="{CE6537A1-D6FC-4f65-9D91-7224C49458BB}"/>
                <c:ext xmlns:c16="http://schemas.microsoft.com/office/drawing/2014/chart" uri="{C3380CC4-5D6E-409C-BE32-E72D297353CC}">
                  <c16:uniqueId val="{00000018-BF57-42D0-9A1C-489427965971}"/>
                </c:ext>
              </c:extLst>
            </c:dLbl>
            <c:dLbl>
              <c:idx val="22"/>
              <c:delete val="1"/>
              <c:extLst>
                <c:ext xmlns:c15="http://schemas.microsoft.com/office/drawing/2012/chart" uri="{CE6537A1-D6FC-4f65-9D91-7224C49458BB}"/>
                <c:ext xmlns:c16="http://schemas.microsoft.com/office/drawing/2014/chart" uri="{C3380CC4-5D6E-409C-BE32-E72D297353CC}">
                  <c16:uniqueId val="{00000019-BF57-42D0-9A1C-489427965971}"/>
                </c:ext>
              </c:extLst>
            </c:dLbl>
            <c:dLbl>
              <c:idx val="23"/>
              <c:delete val="1"/>
              <c:extLst>
                <c:ext xmlns:c15="http://schemas.microsoft.com/office/drawing/2012/chart" uri="{CE6537A1-D6FC-4f65-9D91-7224C49458BB}"/>
                <c:ext xmlns:c16="http://schemas.microsoft.com/office/drawing/2014/chart" uri="{C3380CC4-5D6E-409C-BE32-E72D297353CC}">
                  <c16:uniqueId val="{0000001A-BF57-42D0-9A1C-489427965971}"/>
                </c:ext>
              </c:extLst>
            </c:dLbl>
            <c:dLbl>
              <c:idx val="24"/>
              <c:delete val="1"/>
              <c:extLst>
                <c:ext xmlns:c15="http://schemas.microsoft.com/office/drawing/2012/chart" uri="{CE6537A1-D6FC-4f65-9D91-7224C49458BB}"/>
                <c:ext xmlns:c16="http://schemas.microsoft.com/office/drawing/2014/chart" uri="{C3380CC4-5D6E-409C-BE32-E72D297353CC}">
                  <c16:uniqueId val="{0000001B-BF57-42D0-9A1C-48942796597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F57-42D0-9A1C-48942796597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Waldeck-Frankenberg (06635)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64162</v>
      </c>
      <c r="F11" s="238">
        <v>64632</v>
      </c>
      <c r="G11" s="238">
        <v>65081</v>
      </c>
      <c r="H11" s="238">
        <v>63889</v>
      </c>
      <c r="I11" s="265">
        <v>63696</v>
      </c>
      <c r="J11" s="263">
        <v>466</v>
      </c>
      <c r="K11" s="266">
        <v>0.73160010047726698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15.181883357750694</v>
      </c>
      <c r="E13" s="115">
        <v>9741</v>
      </c>
      <c r="F13" s="114">
        <v>9791</v>
      </c>
      <c r="G13" s="114">
        <v>10041</v>
      </c>
      <c r="H13" s="114">
        <v>9929</v>
      </c>
      <c r="I13" s="140">
        <v>9689</v>
      </c>
      <c r="J13" s="115">
        <v>52</v>
      </c>
      <c r="K13" s="116">
        <v>0.53669109299205287</v>
      </c>
    </row>
    <row r="14" spans="1:255" ht="14.1" customHeight="1" x14ac:dyDescent="0.2">
      <c r="A14" s="306" t="s">
        <v>230</v>
      </c>
      <c r="B14" s="307"/>
      <c r="C14" s="308"/>
      <c r="D14" s="113">
        <v>65.135126710514015</v>
      </c>
      <c r="E14" s="115">
        <v>41792</v>
      </c>
      <c r="F14" s="114">
        <v>42062</v>
      </c>
      <c r="G14" s="114">
        <v>42296</v>
      </c>
      <c r="H14" s="114">
        <v>41424</v>
      </c>
      <c r="I14" s="140">
        <v>41431</v>
      </c>
      <c r="J14" s="115">
        <v>361</v>
      </c>
      <c r="K14" s="116">
        <v>0.87132823248292346</v>
      </c>
    </row>
    <row r="15" spans="1:255" ht="14.1" customHeight="1" x14ac:dyDescent="0.2">
      <c r="A15" s="306" t="s">
        <v>231</v>
      </c>
      <c r="B15" s="307"/>
      <c r="C15" s="308"/>
      <c r="D15" s="113">
        <v>10.390885570898662</v>
      </c>
      <c r="E15" s="115">
        <v>6667</v>
      </c>
      <c r="F15" s="114">
        <v>6657</v>
      </c>
      <c r="G15" s="114">
        <v>6653</v>
      </c>
      <c r="H15" s="114">
        <v>6550</v>
      </c>
      <c r="I15" s="140">
        <v>6546</v>
      </c>
      <c r="J15" s="115">
        <v>121</v>
      </c>
      <c r="K15" s="116">
        <v>1.8484570730216927</v>
      </c>
    </row>
    <row r="16" spans="1:255" ht="14.1" customHeight="1" x14ac:dyDescent="0.2">
      <c r="A16" s="306" t="s">
        <v>232</v>
      </c>
      <c r="B16" s="307"/>
      <c r="C16" s="308"/>
      <c r="D16" s="113">
        <v>7.8395311866837067</v>
      </c>
      <c r="E16" s="115">
        <v>5030</v>
      </c>
      <c r="F16" s="114">
        <v>5050</v>
      </c>
      <c r="G16" s="114">
        <v>5015</v>
      </c>
      <c r="H16" s="114">
        <v>4948</v>
      </c>
      <c r="I16" s="140">
        <v>4965</v>
      </c>
      <c r="J16" s="115">
        <v>65</v>
      </c>
      <c r="K16" s="116">
        <v>1.309164149043303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0.99591658614132972</v>
      </c>
      <c r="E18" s="115">
        <v>639</v>
      </c>
      <c r="F18" s="114">
        <v>649</v>
      </c>
      <c r="G18" s="114">
        <v>660</v>
      </c>
      <c r="H18" s="114">
        <v>648</v>
      </c>
      <c r="I18" s="140">
        <v>646</v>
      </c>
      <c r="J18" s="115">
        <v>-7</v>
      </c>
      <c r="K18" s="116">
        <v>-1.0835913312693499</v>
      </c>
    </row>
    <row r="19" spans="1:255" ht="14.1" customHeight="1" x14ac:dyDescent="0.2">
      <c r="A19" s="306" t="s">
        <v>235</v>
      </c>
      <c r="B19" s="307" t="s">
        <v>236</v>
      </c>
      <c r="C19" s="308"/>
      <c r="D19" s="113">
        <v>0.42860259966958636</v>
      </c>
      <c r="E19" s="115">
        <v>275</v>
      </c>
      <c r="F19" s="114">
        <v>289</v>
      </c>
      <c r="G19" s="114">
        <v>292</v>
      </c>
      <c r="H19" s="114">
        <v>283</v>
      </c>
      <c r="I19" s="140">
        <v>284</v>
      </c>
      <c r="J19" s="115">
        <v>-9</v>
      </c>
      <c r="K19" s="116">
        <v>-3.1690140845070425</v>
      </c>
    </row>
    <row r="20" spans="1:255" ht="14.1" customHeight="1" x14ac:dyDescent="0.2">
      <c r="A20" s="306">
        <v>12</v>
      </c>
      <c r="B20" s="307" t="s">
        <v>237</v>
      </c>
      <c r="C20" s="308"/>
      <c r="D20" s="113">
        <v>0.46912502727471089</v>
      </c>
      <c r="E20" s="115">
        <v>301</v>
      </c>
      <c r="F20" s="114">
        <v>297</v>
      </c>
      <c r="G20" s="114">
        <v>324</v>
      </c>
      <c r="H20" s="114">
        <v>306</v>
      </c>
      <c r="I20" s="140">
        <v>293</v>
      </c>
      <c r="J20" s="115">
        <v>8</v>
      </c>
      <c r="K20" s="116">
        <v>2.7303754266211606</v>
      </c>
    </row>
    <row r="21" spans="1:255" ht="14.1" customHeight="1" x14ac:dyDescent="0.2">
      <c r="A21" s="306">
        <v>21</v>
      </c>
      <c r="B21" s="307" t="s">
        <v>238</v>
      </c>
      <c r="C21" s="308"/>
      <c r="D21" s="113">
        <v>0.10442317882859013</v>
      </c>
      <c r="E21" s="115">
        <v>67</v>
      </c>
      <c r="F21" s="114">
        <v>70</v>
      </c>
      <c r="G21" s="114">
        <v>74</v>
      </c>
      <c r="H21" s="114">
        <v>78</v>
      </c>
      <c r="I21" s="140">
        <v>80</v>
      </c>
      <c r="J21" s="115">
        <v>-13</v>
      </c>
      <c r="K21" s="116">
        <v>-16.25</v>
      </c>
    </row>
    <row r="22" spans="1:255" ht="14.1" customHeight="1" x14ac:dyDescent="0.2">
      <c r="A22" s="306">
        <v>22</v>
      </c>
      <c r="B22" s="307" t="s">
        <v>239</v>
      </c>
      <c r="C22" s="308"/>
      <c r="D22" s="113">
        <v>3.0111280820423305</v>
      </c>
      <c r="E22" s="115">
        <v>1932</v>
      </c>
      <c r="F22" s="114">
        <v>1930</v>
      </c>
      <c r="G22" s="114">
        <v>1959</v>
      </c>
      <c r="H22" s="114">
        <v>1920</v>
      </c>
      <c r="I22" s="140">
        <v>1930</v>
      </c>
      <c r="J22" s="115">
        <v>2</v>
      </c>
      <c r="K22" s="116">
        <v>0.10362694300518134</v>
      </c>
    </row>
    <row r="23" spans="1:255" ht="14.1" customHeight="1" x14ac:dyDescent="0.2">
      <c r="A23" s="306">
        <v>23</v>
      </c>
      <c r="B23" s="307" t="s">
        <v>240</v>
      </c>
      <c r="C23" s="308"/>
      <c r="D23" s="113">
        <v>1.1361865278513763</v>
      </c>
      <c r="E23" s="115">
        <v>729</v>
      </c>
      <c r="F23" s="114">
        <v>742</v>
      </c>
      <c r="G23" s="114">
        <v>754</v>
      </c>
      <c r="H23" s="114">
        <v>735</v>
      </c>
      <c r="I23" s="140">
        <v>748</v>
      </c>
      <c r="J23" s="115">
        <v>-19</v>
      </c>
      <c r="K23" s="116">
        <v>-2.5401069518716577</v>
      </c>
    </row>
    <row r="24" spans="1:255" ht="14.1" customHeight="1" x14ac:dyDescent="0.2">
      <c r="A24" s="306">
        <v>24</v>
      </c>
      <c r="B24" s="307" t="s">
        <v>241</v>
      </c>
      <c r="C24" s="308"/>
      <c r="D24" s="113">
        <v>6.2311025217418408</v>
      </c>
      <c r="E24" s="115">
        <v>3998</v>
      </c>
      <c r="F24" s="114">
        <v>4026</v>
      </c>
      <c r="G24" s="114">
        <v>4131</v>
      </c>
      <c r="H24" s="114">
        <v>4140</v>
      </c>
      <c r="I24" s="140">
        <v>4055</v>
      </c>
      <c r="J24" s="115">
        <v>-57</v>
      </c>
      <c r="K24" s="116">
        <v>-1.4056720098643649</v>
      </c>
    </row>
    <row r="25" spans="1:255" ht="14.1" customHeight="1" x14ac:dyDescent="0.2">
      <c r="A25" s="306">
        <v>25</v>
      </c>
      <c r="B25" s="307" t="s">
        <v>242</v>
      </c>
      <c r="C25" s="308"/>
      <c r="D25" s="113">
        <v>9.6552476543748629</v>
      </c>
      <c r="E25" s="115">
        <v>6195</v>
      </c>
      <c r="F25" s="114">
        <v>6259</v>
      </c>
      <c r="G25" s="114">
        <v>6382</v>
      </c>
      <c r="H25" s="114">
        <v>6251</v>
      </c>
      <c r="I25" s="140">
        <v>6225</v>
      </c>
      <c r="J25" s="115">
        <v>-30</v>
      </c>
      <c r="K25" s="116">
        <v>-0.48192771084337349</v>
      </c>
    </row>
    <row r="26" spans="1:255" ht="14.1" customHeight="1" x14ac:dyDescent="0.2">
      <c r="A26" s="306">
        <v>26</v>
      </c>
      <c r="B26" s="307" t="s">
        <v>243</v>
      </c>
      <c r="C26" s="308"/>
      <c r="D26" s="113">
        <v>2.3191297029394344</v>
      </c>
      <c r="E26" s="115">
        <v>1488</v>
      </c>
      <c r="F26" s="114">
        <v>1520</v>
      </c>
      <c r="G26" s="114">
        <v>1534</v>
      </c>
      <c r="H26" s="114">
        <v>1470</v>
      </c>
      <c r="I26" s="140">
        <v>1477</v>
      </c>
      <c r="J26" s="115">
        <v>11</v>
      </c>
      <c r="K26" s="116">
        <v>0.7447528774542993</v>
      </c>
    </row>
    <row r="27" spans="1:255" ht="14.1" customHeight="1" x14ac:dyDescent="0.2">
      <c r="A27" s="306">
        <v>27</v>
      </c>
      <c r="B27" s="307" t="s">
        <v>244</v>
      </c>
      <c r="C27" s="308"/>
      <c r="D27" s="113">
        <v>2.9519029955425329</v>
      </c>
      <c r="E27" s="115">
        <v>1894</v>
      </c>
      <c r="F27" s="114">
        <v>1883</v>
      </c>
      <c r="G27" s="114">
        <v>1878</v>
      </c>
      <c r="H27" s="114">
        <v>1836</v>
      </c>
      <c r="I27" s="140">
        <v>1828</v>
      </c>
      <c r="J27" s="115">
        <v>66</v>
      </c>
      <c r="K27" s="116">
        <v>3.6105032822757113</v>
      </c>
    </row>
    <row r="28" spans="1:255" ht="14.1" customHeight="1" x14ac:dyDescent="0.2">
      <c r="A28" s="306">
        <v>28</v>
      </c>
      <c r="B28" s="307" t="s">
        <v>245</v>
      </c>
      <c r="C28" s="308"/>
      <c r="D28" s="113">
        <v>0.2244319067360743</v>
      </c>
      <c r="E28" s="115">
        <v>144</v>
      </c>
      <c r="F28" s="114">
        <v>149</v>
      </c>
      <c r="G28" s="114">
        <v>154</v>
      </c>
      <c r="H28" s="114">
        <v>155</v>
      </c>
      <c r="I28" s="140">
        <v>156</v>
      </c>
      <c r="J28" s="115">
        <v>-12</v>
      </c>
      <c r="K28" s="116">
        <v>-7.6923076923076925</v>
      </c>
    </row>
    <row r="29" spans="1:255" ht="14.1" customHeight="1" x14ac:dyDescent="0.2">
      <c r="A29" s="306">
        <v>29</v>
      </c>
      <c r="B29" s="307" t="s">
        <v>246</v>
      </c>
      <c r="C29" s="308"/>
      <c r="D29" s="113">
        <v>3.3680371559490041</v>
      </c>
      <c r="E29" s="115">
        <v>2161</v>
      </c>
      <c r="F29" s="114">
        <v>2218</v>
      </c>
      <c r="G29" s="114">
        <v>2158</v>
      </c>
      <c r="H29" s="114">
        <v>2117</v>
      </c>
      <c r="I29" s="140">
        <v>2113</v>
      </c>
      <c r="J29" s="115">
        <v>48</v>
      </c>
      <c r="K29" s="116">
        <v>2.2716516800757218</v>
      </c>
    </row>
    <row r="30" spans="1:255" ht="14.1" customHeight="1" x14ac:dyDescent="0.2">
      <c r="A30" s="306" t="s">
        <v>247</v>
      </c>
      <c r="B30" s="307" t="s">
        <v>248</v>
      </c>
      <c r="C30" s="308"/>
      <c r="D30" s="113">
        <v>1.4510146192450359</v>
      </c>
      <c r="E30" s="115">
        <v>931</v>
      </c>
      <c r="F30" s="114">
        <v>945</v>
      </c>
      <c r="G30" s="114">
        <v>859</v>
      </c>
      <c r="H30" s="114">
        <v>845</v>
      </c>
      <c r="I30" s="140">
        <v>854</v>
      </c>
      <c r="J30" s="115">
        <v>77</v>
      </c>
      <c r="K30" s="116">
        <v>9.0163934426229506</v>
      </c>
    </row>
    <row r="31" spans="1:255" ht="14.1" customHeight="1" x14ac:dyDescent="0.2">
      <c r="A31" s="306" t="s">
        <v>249</v>
      </c>
      <c r="B31" s="307" t="s">
        <v>250</v>
      </c>
      <c r="C31" s="308"/>
      <c r="D31" s="113">
        <v>1.9092297621645211</v>
      </c>
      <c r="E31" s="115">
        <v>1225</v>
      </c>
      <c r="F31" s="114">
        <v>1269</v>
      </c>
      <c r="G31" s="114">
        <v>1295</v>
      </c>
      <c r="H31" s="114">
        <v>1267</v>
      </c>
      <c r="I31" s="140">
        <v>1254</v>
      </c>
      <c r="J31" s="115">
        <v>-29</v>
      </c>
      <c r="K31" s="116">
        <v>-2.3125996810207337</v>
      </c>
    </row>
    <row r="32" spans="1:255" ht="14.1" customHeight="1" x14ac:dyDescent="0.2">
      <c r="A32" s="306">
        <v>31</v>
      </c>
      <c r="B32" s="307" t="s">
        <v>251</v>
      </c>
      <c r="C32" s="308"/>
      <c r="D32" s="113">
        <v>0.64056606714254538</v>
      </c>
      <c r="E32" s="115">
        <v>411</v>
      </c>
      <c r="F32" s="114">
        <v>404</v>
      </c>
      <c r="G32" s="114">
        <v>401</v>
      </c>
      <c r="H32" s="114">
        <v>396</v>
      </c>
      <c r="I32" s="140">
        <v>383</v>
      </c>
      <c r="J32" s="115">
        <v>28</v>
      </c>
      <c r="K32" s="116">
        <v>7.3107049608355092</v>
      </c>
    </row>
    <row r="33" spans="1:11" ht="14.1" customHeight="1" x14ac:dyDescent="0.2">
      <c r="A33" s="306">
        <v>32</v>
      </c>
      <c r="B33" s="307" t="s">
        <v>252</v>
      </c>
      <c r="C33" s="308"/>
      <c r="D33" s="113">
        <v>1.6894735201521149</v>
      </c>
      <c r="E33" s="115">
        <v>1084</v>
      </c>
      <c r="F33" s="114">
        <v>1067</v>
      </c>
      <c r="G33" s="114">
        <v>1124</v>
      </c>
      <c r="H33" s="114">
        <v>1095</v>
      </c>
      <c r="I33" s="140">
        <v>1096</v>
      </c>
      <c r="J33" s="115">
        <v>-12</v>
      </c>
      <c r="K33" s="116">
        <v>-1.0948905109489051</v>
      </c>
    </row>
    <row r="34" spans="1:11" ht="14.1" customHeight="1" x14ac:dyDescent="0.2">
      <c r="A34" s="306">
        <v>33</v>
      </c>
      <c r="B34" s="307" t="s">
        <v>253</v>
      </c>
      <c r="C34" s="308"/>
      <c r="D34" s="113">
        <v>1.7751940400860322</v>
      </c>
      <c r="E34" s="115">
        <v>1139</v>
      </c>
      <c r="F34" s="114">
        <v>1145</v>
      </c>
      <c r="G34" s="114">
        <v>1191</v>
      </c>
      <c r="H34" s="114">
        <v>1180</v>
      </c>
      <c r="I34" s="140">
        <v>1154</v>
      </c>
      <c r="J34" s="115">
        <v>-15</v>
      </c>
      <c r="K34" s="116">
        <v>-1.2998266897746966</v>
      </c>
    </row>
    <row r="35" spans="1:11" ht="14.1" customHeight="1" x14ac:dyDescent="0.2">
      <c r="A35" s="306">
        <v>34</v>
      </c>
      <c r="B35" s="307" t="s">
        <v>254</v>
      </c>
      <c r="C35" s="308"/>
      <c r="D35" s="113">
        <v>2.2271749633739595</v>
      </c>
      <c r="E35" s="115">
        <v>1429</v>
      </c>
      <c r="F35" s="114">
        <v>1426</v>
      </c>
      <c r="G35" s="114">
        <v>1440</v>
      </c>
      <c r="H35" s="114">
        <v>1503</v>
      </c>
      <c r="I35" s="140">
        <v>1508</v>
      </c>
      <c r="J35" s="115">
        <v>-79</v>
      </c>
      <c r="K35" s="116">
        <v>-5.2387267904509285</v>
      </c>
    </row>
    <row r="36" spans="1:11" ht="14.1" customHeight="1" x14ac:dyDescent="0.2">
      <c r="A36" s="306">
        <v>41</v>
      </c>
      <c r="B36" s="307" t="s">
        <v>255</v>
      </c>
      <c r="C36" s="308"/>
      <c r="D36" s="113">
        <v>0.23066612636763192</v>
      </c>
      <c r="E36" s="115">
        <v>148</v>
      </c>
      <c r="F36" s="114">
        <v>148</v>
      </c>
      <c r="G36" s="114">
        <v>156</v>
      </c>
      <c r="H36" s="114">
        <v>153</v>
      </c>
      <c r="I36" s="140">
        <v>151</v>
      </c>
      <c r="J36" s="115">
        <v>-3</v>
      </c>
      <c r="K36" s="116">
        <v>-1.9867549668874172</v>
      </c>
    </row>
    <row r="37" spans="1:11" ht="14.1" customHeight="1" x14ac:dyDescent="0.2">
      <c r="A37" s="306">
        <v>42</v>
      </c>
      <c r="B37" s="307" t="s">
        <v>256</v>
      </c>
      <c r="C37" s="308"/>
      <c r="D37" s="113">
        <v>6.5459306131355005E-2</v>
      </c>
      <c r="E37" s="115">
        <v>42</v>
      </c>
      <c r="F37" s="114" t="s">
        <v>513</v>
      </c>
      <c r="G37" s="114" t="s">
        <v>513</v>
      </c>
      <c r="H37" s="114" t="s">
        <v>513</v>
      </c>
      <c r="I37" s="140">
        <v>46</v>
      </c>
      <c r="J37" s="115">
        <v>-4</v>
      </c>
      <c r="K37" s="116">
        <v>-8.695652173913043</v>
      </c>
    </row>
    <row r="38" spans="1:11" ht="14.1" customHeight="1" x14ac:dyDescent="0.2">
      <c r="A38" s="306">
        <v>43</v>
      </c>
      <c r="B38" s="307" t="s">
        <v>257</v>
      </c>
      <c r="C38" s="308"/>
      <c r="D38" s="113">
        <v>0.84161965026027863</v>
      </c>
      <c r="E38" s="115">
        <v>540</v>
      </c>
      <c r="F38" s="114">
        <v>551</v>
      </c>
      <c r="G38" s="114">
        <v>549</v>
      </c>
      <c r="H38" s="114">
        <v>514</v>
      </c>
      <c r="I38" s="140">
        <v>514</v>
      </c>
      <c r="J38" s="115">
        <v>26</v>
      </c>
      <c r="K38" s="116">
        <v>5.0583657587548636</v>
      </c>
    </row>
    <row r="39" spans="1:11" ht="14.1" customHeight="1" x14ac:dyDescent="0.2">
      <c r="A39" s="306">
        <v>51</v>
      </c>
      <c r="B39" s="307" t="s">
        <v>258</v>
      </c>
      <c r="C39" s="308"/>
      <c r="D39" s="113">
        <v>4.641376515694648</v>
      </c>
      <c r="E39" s="115">
        <v>2978</v>
      </c>
      <c r="F39" s="114">
        <v>3030</v>
      </c>
      <c r="G39" s="114">
        <v>3163</v>
      </c>
      <c r="H39" s="114">
        <v>2959</v>
      </c>
      <c r="I39" s="140">
        <v>2911</v>
      </c>
      <c r="J39" s="115">
        <v>67</v>
      </c>
      <c r="K39" s="116">
        <v>2.3016145654414291</v>
      </c>
    </row>
    <row r="40" spans="1:11" ht="14.1" customHeight="1" x14ac:dyDescent="0.2">
      <c r="A40" s="306" t="s">
        <v>259</v>
      </c>
      <c r="B40" s="307" t="s">
        <v>260</v>
      </c>
      <c r="C40" s="308"/>
      <c r="D40" s="113">
        <v>3.9400268071444158</v>
      </c>
      <c r="E40" s="115">
        <v>2528</v>
      </c>
      <c r="F40" s="114">
        <v>2570</v>
      </c>
      <c r="G40" s="114">
        <v>2711</v>
      </c>
      <c r="H40" s="114">
        <v>2633</v>
      </c>
      <c r="I40" s="140">
        <v>2592</v>
      </c>
      <c r="J40" s="115">
        <v>-64</v>
      </c>
      <c r="K40" s="116">
        <v>-2.4691358024691357</v>
      </c>
    </row>
    <row r="41" spans="1:11" ht="14.1" customHeight="1" x14ac:dyDescent="0.2">
      <c r="A41" s="306"/>
      <c r="B41" s="307" t="s">
        <v>261</v>
      </c>
      <c r="C41" s="308"/>
      <c r="D41" s="113">
        <v>3.494280103488046</v>
      </c>
      <c r="E41" s="115">
        <v>2242</v>
      </c>
      <c r="F41" s="114">
        <v>2277</v>
      </c>
      <c r="G41" s="114">
        <v>2420</v>
      </c>
      <c r="H41" s="114">
        <v>2348</v>
      </c>
      <c r="I41" s="140">
        <v>2296</v>
      </c>
      <c r="J41" s="115">
        <v>-54</v>
      </c>
      <c r="K41" s="116">
        <v>-2.3519163763066202</v>
      </c>
    </row>
    <row r="42" spans="1:11" ht="14.1" customHeight="1" x14ac:dyDescent="0.2">
      <c r="A42" s="306">
        <v>52</v>
      </c>
      <c r="B42" s="307" t="s">
        <v>262</v>
      </c>
      <c r="C42" s="308"/>
      <c r="D42" s="113">
        <v>3.1467223590287086</v>
      </c>
      <c r="E42" s="115">
        <v>2019</v>
      </c>
      <c r="F42" s="114">
        <v>2014</v>
      </c>
      <c r="G42" s="114">
        <v>2059</v>
      </c>
      <c r="H42" s="114">
        <v>2052</v>
      </c>
      <c r="I42" s="140">
        <v>2007</v>
      </c>
      <c r="J42" s="115">
        <v>12</v>
      </c>
      <c r="K42" s="116">
        <v>0.59790732436472349</v>
      </c>
    </row>
    <row r="43" spans="1:11" ht="14.1" customHeight="1" x14ac:dyDescent="0.2">
      <c r="A43" s="306" t="s">
        <v>263</v>
      </c>
      <c r="B43" s="307" t="s">
        <v>264</v>
      </c>
      <c r="C43" s="308"/>
      <c r="D43" s="113">
        <v>2.46251675446526</v>
      </c>
      <c r="E43" s="115">
        <v>1580</v>
      </c>
      <c r="F43" s="114">
        <v>1577</v>
      </c>
      <c r="G43" s="114">
        <v>1615</v>
      </c>
      <c r="H43" s="114">
        <v>1611</v>
      </c>
      <c r="I43" s="140">
        <v>1573</v>
      </c>
      <c r="J43" s="115">
        <v>7</v>
      </c>
      <c r="K43" s="116">
        <v>0.44500953591862685</v>
      </c>
    </row>
    <row r="44" spans="1:11" ht="14.1" customHeight="1" x14ac:dyDescent="0.2">
      <c r="A44" s="306">
        <v>53</v>
      </c>
      <c r="B44" s="307" t="s">
        <v>265</v>
      </c>
      <c r="C44" s="308"/>
      <c r="D44" s="113">
        <v>0.47691780181415794</v>
      </c>
      <c r="E44" s="115">
        <v>306</v>
      </c>
      <c r="F44" s="114">
        <v>313</v>
      </c>
      <c r="G44" s="114">
        <v>329</v>
      </c>
      <c r="H44" s="114">
        <v>338</v>
      </c>
      <c r="I44" s="140">
        <v>332</v>
      </c>
      <c r="J44" s="115">
        <v>-26</v>
      </c>
      <c r="K44" s="116">
        <v>-7.831325301204819</v>
      </c>
    </row>
    <row r="45" spans="1:11" ht="14.1" customHeight="1" x14ac:dyDescent="0.2">
      <c r="A45" s="306" t="s">
        <v>266</v>
      </c>
      <c r="B45" s="307" t="s">
        <v>267</v>
      </c>
      <c r="C45" s="308"/>
      <c r="D45" s="113">
        <v>0.41457560549858169</v>
      </c>
      <c r="E45" s="115">
        <v>266</v>
      </c>
      <c r="F45" s="114">
        <v>273</v>
      </c>
      <c r="G45" s="114">
        <v>290</v>
      </c>
      <c r="H45" s="114">
        <v>299</v>
      </c>
      <c r="I45" s="140">
        <v>293</v>
      </c>
      <c r="J45" s="115">
        <v>-27</v>
      </c>
      <c r="K45" s="116">
        <v>-9.2150170648464158</v>
      </c>
    </row>
    <row r="46" spans="1:11" ht="14.1" customHeight="1" x14ac:dyDescent="0.2">
      <c r="A46" s="306">
        <v>54</v>
      </c>
      <c r="B46" s="307" t="s">
        <v>268</v>
      </c>
      <c r="C46" s="308"/>
      <c r="D46" s="113">
        <v>2.7337053084380161</v>
      </c>
      <c r="E46" s="115">
        <v>1754</v>
      </c>
      <c r="F46" s="114">
        <v>1741</v>
      </c>
      <c r="G46" s="114">
        <v>1722</v>
      </c>
      <c r="H46" s="114">
        <v>1700</v>
      </c>
      <c r="I46" s="140">
        <v>1700</v>
      </c>
      <c r="J46" s="115">
        <v>54</v>
      </c>
      <c r="K46" s="116">
        <v>3.1764705882352939</v>
      </c>
    </row>
    <row r="47" spans="1:11" ht="14.1" customHeight="1" x14ac:dyDescent="0.2">
      <c r="A47" s="306">
        <v>61</v>
      </c>
      <c r="B47" s="307" t="s">
        <v>269</v>
      </c>
      <c r="C47" s="308"/>
      <c r="D47" s="113">
        <v>2.1773012063214989</v>
      </c>
      <c r="E47" s="115">
        <v>1397</v>
      </c>
      <c r="F47" s="114">
        <v>1383</v>
      </c>
      <c r="G47" s="114">
        <v>1396</v>
      </c>
      <c r="H47" s="114">
        <v>1386</v>
      </c>
      <c r="I47" s="140">
        <v>1374</v>
      </c>
      <c r="J47" s="115">
        <v>23</v>
      </c>
      <c r="K47" s="116">
        <v>1.6739446870451238</v>
      </c>
    </row>
    <row r="48" spans="1:11" ht="14.1" customHeight="1" x14ac:dyDescent="0.2">
      <c r="A48" s="306">
        <v>62</v>
      </c>
      <c r="B48" s="307" t="s">
        <v>270</v>
      </c>
      <c r="C48" s="308"/>
      <c r="D48" s="113">
        <v>6.7002275490165522</v>
      </c>
      <c r="E48" s="115">
        <v>4299</v>
      </c>
      <c r="F48" s="114">
        <v>4325</v>
      </c>
      <c r="G48" s="114">
        <v>4328</v>
      </c>
      <c r="H48" s="114">
        <v>4281</v>
      </c>
      <c r="I48" s="140">
        <v>4300</v>
      </c>
      <c r="J48" s="115">
        <v>-1</v>
      </c>
      <c r="K48" s="116">
        <v>-2.3255813953488372E-2</v>
      </c>
    </row>
    <row r="49" spans="1:11" ht="14.1" customHeight="1" x14ac:dyDescent="0.2">
      <c r="A49" s="306">
        <v>63</v>
      </c>
      <c r="B49" s="307" t="s">
        <v>271</v>
      </c>
      <c r="C49" s="308"/>
      <c r="D49" s="113">
        <v>3.2651725320283034</v>
      </c>
      <c r="E49" s="115">
        <v>2095</v>
      </c>
      <c r="F49" s="114">
        <v>2151</v>
      </c>
      <c r="G49" s="114">
        <v>2209</v>
      </c>
      <c r="H49" s="114">
        <v>2162</v>
      </c>
      <c r="I49" s="140">
        <v>2103</v>
      </c>
      <c r="J49" s="115">
        <v>-8</v>
      </c>
      <c r="K49" s="116">
        <v>-0.38040893961008082</v>
      </c>
    </row>
    <row r="50" spans="1:11" ht="14.1" customHeight="1" x14ac:dyDescent="0.2">
      <c r="A50" s="306" t="s">
        <v>272</v>
      </c>
      <c r="B50" s="307" t="s">
        <v>273</v>
      </c>
      <c r="C50" s="308"/>
      <c r="D50" s="113">
        <v>1.2686636950219756</v>
      </c>
      <c r="E50" s="115">
        <v>814</v>
      </c>
      <c r="F50" s="114">
        <v>856</v>
      </c>
      <c r="G50" s="114">
        <v>878</v>
      </c>
      <c r="H50" s="114">
        <v>856</v>
      </c>
      <c r="I50" s="140">
        <v>858</v>
      </c>
      <c r="J50" s="115">
        <v>-44</v>
      </c>
      <c r="K50" s="116">
        <v>-5.1282051282051286</v>
      </c>
    </row>
    <row r="51" spans="1:11" ht="14.1" customHeight="1" x14ac:dyDescent="0.2">
      <c r="A51" s="306" t="s">
        <v>274</v>
      </c>
      <c r="B51" s="307" t="s">
        <v>275</v>
      </c>
      <c r="C51" s="308"/>
      <c r="D51" s="113">
        <v>1.8157164676911568</v>
      </c>
      <c r="E51" s="115">
        <v>1165</v>
      </c>
      <c r="F51" s="114">
        <v>1177</v>
      </c>
      <c r="G51" s="114">
        <v>1205</v>
      </c>
      <c r="H51" s="114">
        <v>1196</v>
      </c>
      <c r="I51" s="140">
        <v>1137</v>
      </c>
      <c r="J51" s="115">
        <v>28</v>
      </c>
      <c r="K51" s="116">
        <v>2.4626209322779244</v>
      </c>
    </row>
    <row r="52" spans="1:11" ht="14.1" customHeight="1" x14ac:dyDescent="0.2">
      <c r="A52" s="306">
        <v>71</v>
      </c>
      <c r="B52" s="307" t="s">
        <v>276</v>
      </c>
      <c r="C52" s="308"/>
      <c r="D52" s="113">
        <v>8.7029706056544374</v>
      </c>
      <c r="E52" s="115">
        <v>5584</v>
      </c>
      <c r="F52" s="114">
        <v>5607</v>
      </c>
      <c r="G52" s="114">
        <v>5652</v>
      </c>
      <c r="H52" s="114">
        <v>5552</v>
      </c>
      <c r="I52" s="140">
        <v>5552</v>
      </c>
      <c r="J52" s="115">
        <v>32</v>
      </c>
      <c r="K52" s="116">
        <v>0.57636887608069165</v>
      </c>
    </row>
    <row r="53" spans="1:11" ht="14.1" customHeight="1" x14ac:dyDescent="0.2">
      <c r="A53" s="306" t="s">
        <v>277</v>
      </c>
      <c r="B53" s="307" t="s">
        <v>278</v>
      </c>
      <c r="C53" s="308"/>
      <c r="D53" s="113">
        <v>3.0828216078052431</v>
      </c>
      <c r="E53" s="115">
        <v>1978</v>
      </c>
      <c r="F53" s="114">
        <v>1992</v>
      </c>
      <c r="G53" s="114">
        <v>2001</v>
      </c>
      <c r="H53" s="114">
        <v>1953</v>
      </c>
      <c r="I53" s="140">
        <v>1959</v>
      </c>
      <c r="J53" s="115">
        <v>19</v>
      </c>
      <c r="K53" s="116">
        <v>0.96988259315977543</v>
      </c>
    </row>
    <row r="54" spans="1:11" ht="14.1" customHeight="1" x14ac:dyDescent="0.2">
      <c r="A54" s="306" t="s">
        <v>279</v>
      </c>
      <c r="B54" s="307" t="s">
        <v>280</v>
      </c>
      <c r="C54" s="308"/>
      <c r="D54" s="113">
        <v>4.6865746080234407</v>
      </c>
      <c r="E54" s="115">
        <v>3007</v>
      </c>
      <c r="F54" s="114">
        <v>3010</v>
      </c>
      <c r="G54" s="114">
        <v>3039</v>
      </c>
      <c r="H54" s="114">
        <v>3007</v>
      </c>
      <c r="I54" s="140">
        <v>3014</v>
      </c>
      <c r="J54" s="115">
        <v>-7</v>
      </c>
      <c r="K54" s="116">
        <v>-0.23224950232249503</v>
      </c>
    </row>
    <row r="55" spans="1:11" ht="14.1" customHeight="1" x14ac:dyDescent="0.2">
      <c r="A55" s="306">
        <v>72</v>
      </c>
      <c r="B55" s="307" t="s">
        <v>281</v>
      </c>
      <c r="C55" s="308"/>
      <c r="D55" s="113">
        <v>2.7040927651881175</v>
      </c>
      <c r="E55" s="115">
        <v>1735</v>
      </c>
      <c r="F55" s="114">
        <v>1751</v>
      </c>
      <c r="G55" s="114">
        <v>1753</v>
      </c>
      <c r="H55" s="114">
        <v>1741</v>
      </c>
      <c r="I55" s="140">
        <v>1749</v>
      </c>
      <c r="J55" s="115">
        <v>-14</v>
      </c>
      <c r="K55" s="116">
        <v>-0.8004574042309891</v>
      </c>
    </row>
    <row r="56" spans="1:11" ht="14.1" customHeight="1" x14ac:dyDescent="0.2">
      <c r="A56" s="306" t="s">
        <v>282</v>
      </c>
      <c r="B56" s="307" t="s">
        <v>283</v>
      </c>
      <c r="C56" s="308"/>
      <c r="D56" s="113">
        <v>1.4104921916399116</v>
      </c>
      <c r="E56" s="115">
        <v>905</v>
      </c>
      <c r="F56" s="114">
        <v>925</v>
      </c>
      <c r="G56" s="114">
        <v>924</v>
      </c>
      <c r="H56" s="114">
        <v>925</v>
      </c>
      <c r="I56" s="140">
        <v>933</v>
      </c>
      <c r="J56" s="115">
        <v>-28</v>
      </c>
      <c r="K56" s="116">
        <v>-3.0010718113612005</v>
      </c>
    </row>
    <row r="57" spans="1:11" ht="14.1" customHeight="1" x14ac:dyDescent="0.2">
      <c r="A57" s="306" t="s">
        <v>284</v>
      </c>
      <c r="B57" s="307" t="s">
        <v>285</v>
      </c>
      <c r="C57" s="308"/>
      <c r="D57" s="113">
        <v>0.87902496804962438</v>
      </c>
      <c r="E57" s="115">
        <v>564</v>
      </c>
      <c r="F57" s="114">
        <v>552</v>
      </c>
      <c r="G57" s="114">
        <v>554</v>
      </c>
      <c r="H57" s="114">
        <v>553</v>
      </c>
      <c r="I57" s="140">
        <v>550</v>
      </c>
      <c r="J57" s="115">
        <v>14</v>
      </c>
      <c r="K57" s="116">
        <v>2.5454545454545454</v>
      </c>
    </row>
    <row r="58" spans="1:11" ht="14.1" customHeight="1" x14ac:dyDescent="0.2">
      <c r="A58" s="306">
        <v>73</v>
      </c>
      <c r="B58" s="307" t="s">
        <v>286</v>
      </c>
      <c r="C58" s="308"/>
      <c r="D58" s="113">
        <v>2.9596957700819799</v>
      </c>
      <c r="E58" s="115">
        <v>1899</v>
      </c>
      <c r="F58" s="114">
        <v>1883</v>
      </c>
      <c r="G58" s="114">
        <v>1866</v>
      </c>
      <c r="H58" s="114">
        <v>1825</v>
      </c>
      <c r="I58" s="140">
        <v>1832</v>
      </c>
      <c r="J58" s="115">
        <v>67</v>
      </c>
      <c r="K58" s="116">
        <v>3.6572052401746724</v>
      </c>
    </row>
    <row r="59" spans="1:11" ht="14.1" customHeight="1" x14ac:dyDescent="0.2">
      <c r="A59" s="306" t="s">
        <v>287</v>
      </c>
      <c r="B59" s="307" t="s">
        <v>288</v>
      </c>
      <c r="C59" s="308"/>
      <c r="D59" s="113">
        <v>2.5762912627411865</v>
      </c>
      <c r="E59" s="115">
        <v>1653</v>
      </c>
      <c r="F59" s="114">
        <v>1640</v>
      </c>
      <c r="G59" s="114">
        <v>1625</v>
      </c>
      <c r="H59" s="114">
        <v>1592</v>
      </c>
      <c r="I59" s="140">
        <v>1595</v>
      </c>
      <c r="J59" s="115">
        <v>58</v>
      </c>
      <c r="K59" s="116">
        <v>3.6363636363636362</v>
      </c>
    </row>
    <row r="60" spans="1:11" ht="14.1" customHeight="1" x14ac:dyDescent="0.2">
      <c r="A60" s="306">
        <v>81</v>
      </c>
      <c r="B60" s="307" t="s">
        <v>289</v>
      </c>
      <c r="C60" s="308"/>
      <c r="D60" s="113">
        <v>11.774882329104454</v>
      </c>
      <c r="E60" s="115">
        <v>7555</v>
      </c>
      <c r="F60" s="114">
        <v>7580</v>
      </c>
      <c r="G60" s="114">
        <v>7480</v>
      </c>
      <c r="H60" s="114">
        <v>7341</v>
      </c>
      <c r="I60" s="140">
        <v>7341</v>
      </c>
      <c r="J60" s="115">
        <v>214</v>
      </c>
      <c r="K60" s="116">
        <v>2.9151341779049176</v>
      </c>
    </row>
    <row r="61" spans="1:11" ht="14.1" customHeight="1" x14ac:dyDescent="0.2">
      <c r="A61" s="306" t="s">
        <v>290</v>
      </c>
      <c r="B61" s="307" t="s">
        <v>291</v>
      </c>
      <c r="C61" s="308"/>
      <c r="D61" s="113">
        <v>2.2365262928212961</v>
      </c>
      <c r="E61" s="115">
        <v>1435</v>
      </c>
      <c r="F61" s="114">
        <v>1437</v>
      </c>
      <c r="G61" s="114">
        <v>1450</v>
      </c>
      <c r="H61" s="114">
        <v>1419</v>
      </c>
      <c r="I61" s="140">
        <v>1433</v>
      </c>
      <c r="J61" s="115">
        <v>2</v>
      </c>
      <c r="K61" s="116">
        <v>0.13956734124214934</v>
      </c>
    </row>
    <row r="62" spans="1:11" ht="14.1" customHeight="1" x14ac:dyDescent="0.2">
      <c r="A62" s="306" t="s">
        <v>292</v>
      </c>
      <c r="B62" s="307" t="s">
        <v>293</v>
      </c>
      <c r="C62" s="308"/>
      <c r="D62" s="113">
        <v>5.8009413671643655</v>
      </c>
      <c r="E62" s="115">
        <v>3722</v>
      </c>
      <c r="F62" s="114">
        <v>3742</v>
      </c>
      <c r="G62" s="114">
        <v>3650</v>
      </c>
      <c r="H62" s="114">
        <v>3574</v>
      </c>
      <c r="I62" s="140">
        <v>3579</v>
      </c>
      <c r="J62" s="115">
        <v>143</v>
      </c>
      <c r="K62" s="116">
        <v>3.9955294775076835</v>
      </c>
    </row>
    <row r="63" spans="1:11" ht="14.1" customHeight="1" x14ac:dyDescent="0.2">
      <c r="A63" s="306"/>
      <c r="B63" s="307" t="s">
        <v>294</v>
      </c>
      <c r="C63" s="308"/>
      <c r="D63" s="113">
        <v>4.9749072659829805</v>
      </c>
      <c r="E63" s="115">
        <v>3192</v>
      </c>
      <c r="F63" s="114">
        <v>3210</v>
      </c>
      <c r="G63" s="114">
        <v>3129</v>
      </c>
      <c r="H63" s="114">
        <v>3062</v>
      </c>
      <c r="I63" s="140">
        <v>3061</v>
      </c>
      <c r="J63" s="115">
        <v>131</v>
      </c>
      <c r="K63" s="116">
        <v>4.2796471741261026</v>
      </c>
    </row>
    <row r="64" spans="1:11" ht="14.1" customHeight="1" x14ac:dyDescent="0.2">
      <c r="A64" s="306" t="s">
        <v>295</v>
      </c>
      <c r="B64" s="307" t="s">
        <v>296</v>
      </c>
      <c r="C64" s="308"/>
      <c r="D64" s="113">
        <v>1.1408621925750444</v>
      </c>
      <c r="E64" s="115">
        <v>732</v>
      </c>
      <c r="F64" s="114">
        <v>731</v>
      </c>
      <c r="G64" s="114">
        <v>721</v>
      </c>
      <c r="H64" s="114">
        <v>709</v>
      </c>
      <c r="I64" s="140">
        <v>707</v>
      </c>
      <c r="J64" s="115">
        <v>25</v>
      </c>
      <c r="K64" s="116">
        <v>3.536067892503536</v>
      </c>
    </row>
    <row r="65" spans="1:11" ht="14.1" customHeight="1" x14ac:dyDescent="0.2">
      <c r="A65" s="306" t="s">
        <v>297</v>
      </c>
      <c r="B65" s="307" t="s">
        <v>298</v>
      </c>
      <c r="C65" s="308"/>
      <c r="D65" s="113">
        <v>1.6021944453103083</v>
      </c>
      <c r="E65" s="115">
        <v>1028</v>
      </c>
      <c r="F65" s="114">
        <v>1027</v>
      </c>
      <c r="G65" s="114">
        <v>1025</v>
      </c>
      <c r="H65" s="114">
        <v>1022</v>
      </c>
      <c r="I65" s="140">
        <v>1019</v>
      </c>
      <c r="J65" s="115">
        <v>9</v>
      </c>
      <c r="K65" s="116">
        <v>0.88321884200196266</v>
      </c>
    </row>
    <row r="66" spans="1:11" ht="14.1" customHeight="1" x14ac:dyDescent="0.2">
      <c r="A66" s="306">
        <v>82</v>
      </c>
      <c r="B66" s="307" t="s">
        <v>299</v>
      </c>
      <c r="C66" s="308"/>
      <c r="D66" s="113">
        <v>3.4070010286462393</v>
      </c>
      <c r="E66" s="115">
        <v>2186</v>
      </c>
      <c r="F66" s="114">
        <v>2207</v>
      </c>
      <c r="G66" s="114">
        <v>2153</v>
      </c>
      <c r="H66" s="114">
        <v>2145</v>
      </c>
      <c r="I66" s="140">
        <v>2159</v>
      </c>
      <c r="J66" s="115">
        <v>27</v>
      </c>
      <c r="K66" s="116">
        <v>1.2505789717461788</v>
      </c>
    </row>
    <row r="67" spans="1:11" ht="14.1" customHeight="1" x14ac:dyDescent="0.2">
      <c r="A67" s="306" t="s">
        <v>300</v>
      </c>
      <c r="B67" s="307" t="s">
        <v>301</v>
      </c>
      <c r="C67" s="308"/>
      <c r="D67" s="113">
        <v>2.4313456563074718</v>
      </c>
      <c r="E67" s="115">
        <v>1560</v>
      </c>
      <c r="F67" s="114">
        <v>1571</v>
      </c>
      <c r="G67" s="114">
        <v>1532</v>
      </c>
      <c r="H67" s="114">
        <v>1528</v>
      </c>
      <c r="I67" s="140">
        <v>1526</v>
      </c>
      <c r="J67" s="115">
        <v>34</v>
      </c>
      <c r="K67" s="116">
        <v>2.2280471821756227</v>
      </c>
    </row>
    <row r="68" spans="1:11" ht="14.1" customHeight="1" x14ac:dyDescent="0.2">
      <c r="A68" s="306" t="s">
        <v>302</v>
      </c>
      <c r="B68" s="307" t="s">
        <v>303</v>
      </c>
      <c r="C68" s="308"/>
      <c r="D68" s="113">
        <v>0.49094479598516255</v>
      </c>
      <c r="E68" s="115">
        <v>315</v>
      </c>
      <c r="F68" s="114">
        <v>321</v>
      </c>
      <c r="G68" s="114">
        <v>322</v>
      </c>
      <c r="H68" s="114">
        <v>312</v>
      </c>
      <c r="I68" s="140">
        <v>320</v>
      </c>
      <c r="J68" s="115">
        <v>-5</v>
      </c>
      <c r="K68" s="116">
        <v>-1.5625</v>
      </c>
    </row>
    <row r="69" spans="1:11" ht="14.1" customHeight="1" x14ac:dyDescent="0.2">
      <c r="A69" s="306">
        <v>83</v>
      </c>
      <c r="B69" s="307" t="s">
        <v>304</v>
      </c>
      <c r="C69" s="308"/>
      <c r="D69" s="113">
        <v>5.5219600386521615</v>
      </c>
      <c r="E69" s="115">
        <v>3543</v>
      </c>
      <c r="F69" s="114">
        <v>3525</v>
      </c>
      <c r="G69" s="114">
        <v>3495</v>
      </c>
      <c r="H69" s="114">
        <v>3394</v>
      </c>
      <c r="I69" s="140">
        <v>3382</v>
      </c>
      <c r="J69" s="115">
        <v>161</v>
      </c>
      <c r="K69" s="116">
        <v>4.7604967474866946</v>
      </c>
    </row>
    <row r="70" spans="1:11" ht="14.1" customHeight="1" x14ac:dyDescent="0.2">
      <c r="A70" s="306" t="s">
        <v>305</v>
      </c>
      <c r="B70" s="307" t="s">
        <v>306</v>
      </c>
      <c r="C70" s="308"/>
      <c r="D70" s="113">
        <v>4.6024126429974128</v>
      </c>
      <c r="E70" s="115">
        <v>2953</v>
      </c>
      <c r="F70" s="114">
        <v>2933</v>
      </c>
      <c r="G70" s="114">
        <v>2905</v>
      </c>
      <c r="H70" s="114">
        <v>2813</v>
      </c>
      <c r="I70" s="140">
        <v>2814</v>
      </c>
      <c r="J70" s="115">
        <v>139</v>
      </c>
      <c r="K70" s="116">
        <v>4.939587775408671</v>
      </c>
    </row>
    <row r="71" spans="1:11" ht="14.1" customHeight="1" x14ac:dyDescent="0.2">
      <c r="A71" s="306"/>
      <c r="B71" s="307" t="s">
        <v>307</v>
      </c>
      <c r="C71" s="308"/>
      <c r="D71" s="113">
        <v>2.8443627068981638</v>
      </c>
      <c r="E71" s="115">
        <v>1825</v>
      </c>
      <c r="F71" s="114">
        <v>1809</v>
      </c>
      <c r="G71" s="114">
        <v>1797</v>
      </c>
      <c r="H71" s="114">
        <v>1728</v>
      </c>
      <c r="I71" s="140">
        <v>1740</v>
      </c>
      <c r="J71" s="115">
        <v>85</v>
      </c>
      <c r="K71" s="116">
        <v>4.8850574712643677</v>
      </c>
    </row>
    <row r="72" spans="1:11" ht="14.1" customHeight="1" x14ac:dyDescent="0.2">
      <c r="A72" s="306">
        <v>84</v>
      </c>
      <c r="B72" s="307" t="s">
        <v>308</v>
      </c>
      <c r="C72" s="308"/>
      <c r="D72" s="113">
        <v>1.1564477416539385</v>
      </c>
      <c r="E72" s="115">
        <v>742</v>
      </c>
      <c r="F72" s="114">
        <v>723</v>
      </c>
      <c r="G72" s="114">
        <v>723</v>
      </c>
      <c r="H72" s="114">
        <v>674</v>
      </c>
      <c r="I72" s="140">
        <v>726</v>
      </c>
      <c r="J72" s="115">
        <v>16</v>
      </c>
      <c r="K72" s="116">
        <v>2.2038567493112948</v>
      </c>
    </row>
    <row r="73" spans="1:11" ht="14.1" customHeight="1" x14ac:dyDescent="0.2">
      <c r="A73" s="306" t="s">
        <v>309</v>
      </c>
      <c r="B73" s="307" t="s">
        <v>310</v>
      </c>
      <c r="C73" s="308"/>
      <c r="D73" s="113">
        <v>0.49250335089305197</v>
      </c>
      <c r="E73" s="115">
        <v>316</v>
      </c>
      <c r="F73" s="114">
        <v>294</v>
      </c>
      <c r="G73" s="114">
        <v>299</v>
      </c>
      <c r="H73" s="114">
        <v>256</v>
      </c>
      <c r="I73" s="140">
        <v>297</v>
      </c>
      <c r="J73" s="115">
        <v>19</v>
      </c>
      <c r="K73" s="116">
        <v>6.3973063973063971</v>
      </c>
    </row>
    <row r="74" spans="1:11" ht="14.1" customHeight="1" x14ac:dyDescent="0.2">
      <c r="A74" s="306" t="s">
        <v>311</v>
      </c>
      <c r="B74" s="307" t="s">
        <v>312</v>
      </c>
      <c r="C74" s="308"/>
      <c r="D74" s="113">
        <v>0.30859387176210218</v>
      </c>
      <c r="E74" s="115">
        <v>198</v>
      </c>
      <c r="F74" s="114">
        <v>200</v>
      </c>
      <c r="G74" s="114">
        <v>199</v>
      </c>
      <c r="H74" s="114">
        <v>196</v>
      </c>
      <c r="I74" s="140">
        <v>203</v>
      </c>
      <c r="J74" s="115">
        <v>-5</v>
      </c>
      <c r="K74" s="116">
        <v>-2.4630541871921183</v>
      </c>
    </row>
    <row r="75" spans="1:11" ht="14.1" customHeight="1" x14ac:dyDescent="0.2">
      <c r="A75" s="306" t="s">
        <v>313</v>
      </c>
      <c r="B75" s="307" t="s">
        <v>314</v>
      </c>
      <c r="C75" s="308"/>
      <c r="D75" s="113">
        <v>3.5846762881456315E-2</v>
      </c>
      <c r="E75" s="115">
        <v>23</v>
      </c>
      <c r="F75" s="114">
        <v>24</v>
      </c>
      <c r="G75" s="114">
        <v>24</v>
      </c>
      <c r="H75" s="114">
        <v>21</v>
      </c>
      <c r="I75" s="140">
        <v>20</v>
      </c>
      <c r="J75" s="115">
        <v>3</v>
      </c>
      <c r="K75" s="116">
        <v>15</v>
      </c>
    </row>
    <row r="76" spans="1:11" ht="14.1" customHeight="1" x14ac:dyDescent="0.2">
      <c r="A76" s="306">
        <v>91</v>
      </c>
      <c r="B76" s="307" t="s">
        <v>315</v>
      </c>
      <c r="C76" s="308"/>
      <c r="D76" s="113">
        <v>0.16832393005205573</v>
      </c>
      <c r="E76" s="115">
        <v>108</v>
      </c>
      <c r="F76" s="114">
        <v>105</v>
      </c>
      <c r="G76" s="114">
        <v>108</v>
      </c>
      <c r="H76" s="114">
        <v>107</v>
      </c>
      <c r="I76" s="140">
        <v>109</v>
      </c>
      <c r="J76" s="115">
        <v>-1</v>
      </c>
      <c r="K76" s="116">
        <v>-0.91743119266055051</v>
      </c>
    </row>
    <row r="77" spans="1:11" ht="14.1" customHeight="1" x14ac:dyDescent="0.2">
      <c r="A77" s="306">
        <v>92</v>
      </c>
      <c r="B77" s="307" t="s">
        <v>316</v>
      </c>
      <c r="C77" s="308"/>
      <c r="D77" s="113">
        <v>0.86967363860228797</v>
      </c>
      <c r="E77" s="115">
        <v>558</v>
      </c>
      <c r="F77" s="114">
        <v>557</v>
      </c>
      <c r="G77" s="114">
        <v>518</v>
      </c>
      <c r="H77" s="114">
        <v>521</v>
      </c>
      <c r="I77" s="140">
        <v>516</v>
      </c>
      <c r="J77" s="115">
        <v>42</v>
      </c>
      <c r="K77" s="116">
        <v>8.1395348837209305</v>
      </c>
    </row>
    <row r="78" spans="1:11" ht="14.1" customHeight="1" x14ac:dyDescent="0.2">
      <c r="A78" s="306">
        <v>93</v>
      </c>
      <c r="B78" s="307" t="s">
        <v>317</v>
      </c>
      <c r="C78" s="308"/>
      <c r="D78" s="113">
        <v>0.12936005735482062</v>
      </c>
      <c r="E78" s="115">
        <v>83</v>
      </c>
      <c r="F78" s="114">
        <v>86</v>
      </c>
      <c r="G78" s="114">
        <v>90</v>
      </c>
      <c r="H78" s="114">
        <v>88</v>
      </c>
      <c r="I78" s="140">
        <v>92</v>
      </c>
      <c r="J78" s="115">
        <v>-9</v>
      </c>
      <c r="K78" s="116">
        <v>-9.7826086956521738</v>
      </c>
    </row>
    <row r="79" spans="1:11" ht="14.1" customHeight="1" x14ac:dyDescent="0.2">
      <c r="A79" s="306">
        <v>94</v>
      </c>
      <c r="B79" s="307" t="s">
        <v>318</v>
      </c>
      <c r="C79" s="308"/>
      <c r="D79" s="113">
        <v>7.4810635578691442E-2</v>
      </c>
      <c r="E79" s="115">
        <v>48</v>
      </c>
      <c r="F79" s="114">
        <v>51</v>
      </c>
      <c r="G79" s="114">
        <v>48</v>
      </c>
      <c r="H79" s="114">
        <v>44</v>
      </c>
      <c r="I79" s="140" t="s">
        <v>513</v>
      </c>
      <c r="J79" s="115" t="s">
        <v>513</v>
      </c>
      <c r="K79" s="116" t="s">
        <v>513</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224</v>
      </c>
      <c r="C81" s="312"/>
      <c r="D81" s="125">
        <v>1.4525731741529253</v>
      </c>
      <c r="E81" s="143">
        <v>932</v>
      </c>
      <c r="F81" s="144">
        <v>1072</v>
      </c>
      <c r="G81" s="144">
        <v>1076</v>
      </c>
      <c r="H81" s="144">
        <v>1038</v>
      </c>
      <c r="I81" s="145">
        <v>1065</v>
      </c>
      <c r="J81" s="143">
        <v>-133</v>
      </c>
      <c r="K81" s="146">
        <v>-12.488262910798122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14937</v>
      </c>
      <c r="E12" s="114">
        <v>15568</v>
      </c>
      <c r="F12" s="114">
        <v>15716</v>
      </c>
      <c r="G12" s="114">
        <v>15788</v>
      </c>
      <c r="H12" s="140">
        <v>15377</v>
      </c>
      <c r="I12" s="115">
        <v>-440</v>
      </c>
      <c r="J12" s="116">
        <v>-2.8614164011185537</v>
      </c>
      <c r="K12"/>
      <c r="L12"/>
      <c r="M12"/>
      <c r="N12"/>
      <c r="O12"/>
      <c r="P12"/>
    </row>
    <row r="13" spans="1:16" s="110" customFormat="1" ht="14.45" customHeight="1" x14ac:dyDescent="0.2">
      <c r="A13" s="120" t="s">
        <v>105</v>
      </c>
      <c r="B13" s="119" t="s">
        <v>106</v>
      </c>
      <c r="C13" s="113">
        <v>39.405503113074914</v>
      </c>
      <c r="D13" s="115">
        <v>5886</v>
      </c>
      <c r="E13" s="114">
        <v>6042</v>
      </c>
      <c r="F13" s="114">
        <v>6091</v>
      </c>
      <c r="G13" s="114">
        <v>6122</v>
      </c>
      <c r="H13" s="140">
        <v>5881</v>
      </c>
      <c r="I13" s="115">
        <v>5</v>
      </c>
      <c r="J13" s="116">
        <v>8.5019554497534428E-2</v>
      </c>
      <c r="K13"/>
      <c r="L13"/>
      <c r="M13"/>
      <c r="N13"/>
      <c r="O13"/>
      <c r="P13"/>
    </row>
    <row r="14" spans="1:16" s="110" customFormat="1" ht="14.45" customHeight="1" x14ac:dyDescent="0.2">
      <c r="A14" s="120"/>
      <c r="B14" s="119" t="s">
        <v>107</v>
      </c>
      <c r="C14" s="113">
        <v>60.594496886925086</v>
      </c>
      <c r="D14" s="115">
        <v>9051</v>
      </c>
      <c r="E14" s="114">
        <v>9526</v>
      </c>
      <c r="F14" s="114">
        <v>9625</v>
      </c>
      <c r="G14" s="114">
        <v>9666</v>
      </c>
      <c r="H14" s="140">
        <v>9496</v>
      </c>
      <c r="I14" s="115">
        <v>-445</v>
      </c>
      <c r="J14" s="116">
        <v>-4.6861836562763273</v>
      </c>
      <c r="K14"/>
      <c r="L14"/>
      <c r="M14"/>
      <c r="N14"/>
      <c r="O14"/>
      <c r="P14"/>
    </row>
    <row r="15" spans="1:16" s="110" customFormat="1" ht="14.45" customHeight="1" x14ac:dyDescent="0.2">
      <c r="A15" s="118" t="s">
        <v>105</v>
      </c>
      <c r="B15" s="121" t="s">
        <v>108</v>
      </c>
      <c r="C15" s="113">
        <v>15.578764142732812</v>
      </c>
      <c r="D15" s="115">
        <v>2327</v>
      </c>
      <c r="E15" s="114">
        <v>2505</v>
      </c>
      <c r="F15" s="114">
        <v>2573</v>
      </c>
      <c r="G15" s="114">
        <v>2599</v>
      </c>
      <c r="H15" s="140">
        <v>2440</v>
      </c>
      <c r="I15" s="115">
        <v>-113</v>
      </c>
      <c r="J15" s="116">
        <v>-4.6311475409836067</v>
      </c>
      <c r="K15"/>
      <c r="L15"/>
      <c r="M15"/>
      <c r="N15"/>
      <c r="O15"/>
      <c r="P15"/>
    </row>
    <row r="16" spans="1:16" s="110" customFormat="1" ht="14.45" customHeight="1" x14ac:dyDescent="0.2">
      <c r="A16" s="118"/>
      <c r="B16" s="121" t="s">
        <v>109</v>
      </c>
      <c r="C16" s="113">
        <v>46.515364531030329</v>
      </c>
      <c r="D16" s="115">
        <v>6948</v>
      </c>
      <c r="E16" s="114">
        <v>7247</v>
      </c>
      <c r="F16" s="114">
        <v>7295</v>
      </c>
      <c r="G16" s="114">
        <v>7375</v>
      </c>
      <c r="H16" s="140">
        <v>7250</v>
      </c>
      <c r="I16" s="115">
        <v>-302</v>
      </c>
      <c r="J16" s="116">
        <v>-4.1655172413793107</v>
      </c>
      <c r="K16"/>
      <c r="L16"/>
      <c r="M16"/>
      <c r="N16"/>
      <c r="O16"/>
      <c r="P16"/>
    </row>
    <row r="17" spans="1:16" s="110" customFormat="1" ht="14.45" customHeight="1" x14ac:dyDescent="0.2">
      <c r="A17" s="118"/>
      <c r="B17" s="121" t="s">
        <v>110</v>
      </c>
      <c r="C17" s="113">
        <v>20.07765950324697</v>
      </c>
      <c r="D17" s="115">
        <v>2999</v>
      </c>
      <c r="E17" s="114">
        <v>3066</v>
      </c>
      <c r="F17" s="114">
        <v>3129</v>
      </c>
      <c r="G17" s="114">
        <v>3113</v>
      </c>
      <c r="H17" s="140">
        <v>3101</v>
      </c>
      <c r="I17" s="115">
        <v>-102</v>
      </c>
      <c r="J17" s="116">
        <v>-3.2892615285391811</v>
      </c>
      <c r="K17"/>
      <c r="L17"/>
      <c r="M17"/>
      <c r="N17"/>
      <c r="O17"/>
      <c r="P17"/>
    </row>
    <row r="18" spans="1:16" s="110" customFormat="1" ht="14.45" customHeight="1" x14ac:dyDescent="0.2">
      <c r="A18" s="120"/>
      <c r="B18" s="121" t="s">
        <v>111</v>
      </c>
      <c r="C18" s="113">
        <v>17.828211822989889</v>
      </c>
      <c r="D18" s="115">
        <v>2663</v>
      </c>
      <c r="E18" s="114">
        <v>2750</v>
      </c>
      <c r="F18" s="114">
        <v>2719</v>
      </c>
      <c r="G18" s="114">
        <v>2701</v>
      </c>
      <c r="H18" s="140">
        <v>2586</v>
      </c>
      <c r="I18" s="115">
        <v>77</v>
      </c>
      <c r="J18" s="116">
        <v>2.9775715390564579</v>
      </c>
      <c r="K18"/>
      <c r="L18"/>
      <c r="M18"/>
      <c r="N18"/>
      <c r="O18"/>
      <c r="P18"/>
    </row>
    <row r="19" spans="1:16" s="110" customFormat="1" ht="14.45" customHeight="1" x14ac:dyDescent="0.2">
      <c r="A19" s="120"/>
      <c r="B19" s="121" t="s">
        <v>112</v>
      </c>
      <c r="C19" s="113">
        <v>1.7004753297181496</v>
      </c>
      <c r="D19" s="115">
        <v>254</v>
      </c>
      <c r="E19" s="114">
        <v>273</v>
      </c>
      <c r="F19" s="114">
        <v>283</v>
      </c>
      <c r="G19" s="114">
        <v>253</v>
      </c>
      <c r="H19" s="140">
        <v>234</v>
      </c>
      <c r="I19" s="115">
        <v>20</v>
      </c>
      <c r="J19" s="116">
        <v>8.5470085470085468</v>
      </c>
      <c r="K19"/>
      <c r="L19"/>
      <c r="M19"/>
      <c r="N19"/>
      <c r="O19"/>
      <c r="P19"/>
    </row>
    <row r="20" spans="1:16" s="110" customFormat="1" ht="14.45" customHeight="1" x14ac:dyDescent="0.2">
      <c r="A20" s="120" t="s">
        <v>113</v>
      </c>
      <c r="B20" s="119" t="s">
        <v>116</v>
      </c>
      <c r="C20" s="113">
        <v>93.485974425922208</v>
      </c>
      <c r="D20" s="115">
        <v>13964</v>
      </c>
      <c r="E20" s="114">
        <v>14494</v>
      </c>
      <c r="F20" s="114">
        <v>14664</v>
      </c>
      <c r="G20" s="114">
        <v>14737</v>
      </c>
      <c r="H20" s="140">
        <v>14379</v>
      </c>
      <c r="I20" s="115">
        <v>-415</v>
      </c>
      <c r="J20" s="116">
        <v>-2.8861534181792892</v>
      </c>
      <c r="K20"/>
      <c r="L20"/>
      <c r="M20"/>
      <c r="N20"/>
      <c r="O20"/>
      <c r="P20"/>
    </row>
    <row r="21" spans="1:16" s="110" customFormat="1" ht="14.45" customHeight="1" x14ac:dyDescent="0.2">
      <c r="A21" s="123"/>
      <c r="B21" s="124" t="s">
        <v>117</v>
      </c>
      <c r="C21" s="125">
        <v>6.3332663854857065</v>
      </c>
      <c r="D21" s="143">
        <v>946</v>
      </c>
      <c r="E21" s="144">
        <v>1051</v>
      </c>
      <c r="F21" s="144">
        <v>1028</v>
      </c>
      <c r="G21" s="144">
        <v>1019</v>
      </c>
      <c r="H21" s="145">
        <v>967</v>
      </c>
      <c r="I21" s="143">
        <v>-21</v>
      </c>
      <c r="J21" s="146">
        <v>-2.1716649431230608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15448</v>
      </c>
      <c r="E56" s="114">
        <v>16096</v>
      </c>
      <c r="F56" s="114">
        <v>16203</v>
      </c>
      <c r="G56" s="114">
        <v>16267</v>
      </c>
      <c r="H56" s="140">
        <v>15905</v>
      </c>
      <c r="I56" s="115">
        <v>-457</v>
      </c>
      <c r="J56" s="116">
        <v>-2.8733102797862307</v>
      </c>
      <c r="K56"/>
      <c r="L56"/>
      <c r="M56"/>
      <c r="N56"/>
      <c r="O56"/>
      <c r="P56"/>
    </row>
    <row r="57" spans="1:16" s="110" customFormat="1" ht="14.45" customHeight="1" x14ac:dyDescent="0.2">
      <c r="A57" s="120" t="s">
        <v>105</v>
      </c>
      <c r="B57" s="119" t="s">
        <v>106</v>
      </c>
      <c r="C57" s="113">
        <v>39.526152252718802</v>
      </c>
      <c r="D57" s="115">
        <v>6106</v>
      </c>
      <c r="E57" s="114">
        <v>6298</v>
      </c>
      <c r="F57" s="114">
        <v>6357</v>
      </c>
      <c r="G57" s="114">
        <v>6367</v>
      </c>
      <c r="H57" s="140">
        <v>6137</v>
      </c>
      <c r="I57" s="115">
        <v>-31</v>
      </c>
      <c r="J57" s="116">
        <v>-0.50513280104285485</v>
      </c>
    </row>
    <row r="58" spans="1:16" s="110" customFormat="1" ht="14.45" customHeight="1" x14ac:dyDescent="0.2">
      <c r="A58" s="120"/>
      <c r="B58" s="119" t="s">
        <v>107</v>
      </c>
      <c r="C58" s="113">
        <v>60.473847747281198</v>
      </c>
      <c r="D58" s="115">
        <v>9342</v>
      </c>
      <c r="E58" s="114">
        <v>9798</v>
      </c>
      <c r="F58" s="114">
        <v>9846</v>
      </c>
      <c r="G58" s="114">
        <v>9900</v>
      </c>
      <c r="H58" s="140">
        <v>9768</v>
      </c>
      <c r="I58" s="115">
        <v>-426</v>
      </c>
      <c r="J58" s="116">
        <v>-4.361179361179361</v>
      </c>
    </row>
    <row r="59" spans="1:16" s="110" customFormat="1" ht="14.45" customHeight="1" x14ac:dyDescent="0.2">
      <c r="A59" s="118" t="s">
        <v>105</v>
      </c>
      <c r="B59" s="121" t="s">
        <v>108</v>
      </c>
      <c r="C59" s="113">
        <v>14.545572242361471</v>
      </c>
      <c r="D59" s="115">
        <v>2247</v>
      </c>
      <c r="E59" s="114">
        <v>2410</v>
      </c>
      <c r="F59" s="114">
        <v>2488</v>
      </c>
      <c r="G59" s="114">
        <v>2567</v>
      </c>
      <c r="H59" s="140">
        <v>2369</v>
      </c>
      <c r="I59" s="115">
        <v>-122</v>
      </c>
      <c r="J59" s="116">
        <v>-5.1498522583368507</v>
      </c>
    </row>
    <row r="60" spans="1:16" s="110" customFormat="1" ht="14.45" customHeight="1" x14ac:dyDescent="0.2">
      <c r="A60" s="118"/>
      <c r="B60" s="121" t="s">
        <v>109</v>
      </c>
      <c r="C60" s="113">
        <v>46.899274987053339</v>
      </c>
      <c r="D60" s="115">
        <v>7245</v>
      </c>
      <c r="E60" s="114">
        <v>7545</v>
      </c>
      <c r="F60" s="114">
        <v>7576</v>
      </c>
      <c r="G60" s="114">
        <v>7641</v>
      </c>
      <c r="H60" s="140">
        <v>7621</v>
      </c>
      <c r="I60" s="115">
        <v>-376</v>
      </c>
      <c r="J60" s="116">
        <v>-4.9337357302191309</v>
      </c>
    </row>
    <row r="61" spans="1:16" s="110" customFormat="1" ht="14.45" customHeight="1" x14ac:dyDescent="0.2">
      <c r="A61" s="118"/>
      <c r="B61" s="121" t="s">
        <v>110</v>
      </c>
      <c r="C61" s="113">
        <v>20.818228896944589</v>
      </c>
      <c r="D61" s="115">
        <v>3216</v>
      </c>
      <c r="E61" s="114">
        <v>3293</v>
      </c>
      <c r="F61" s="114">
        <v>3338</v>
      </c>
      <c r="G61" s="114">
        <v>3309</v>
      </c>
      <c r="H61" s="140">
        <v>3266</v>
      </c>
      <c r="I61" s="115">
        <v>-50</v>
      </c>
      <c r="J61" s="116">
        <v>-1.5309246785058175</v>
      </c>
    </row>
    <row r="62" spans="1:16" s="110" customFormat="1" ht="14.45" customHeight="1" x14ac:dyDescent="0.2">
      <c r="A62" s="120"/>
      <c r="B62" s="121" t="s">
        <v>111</v>
      </c>
      <c r="C62" s="113">
        <v>17.736923873640599</v>
      </c>
      <c r="D62" s="115">
        <v>2740</v>
      </c>
      <c r="E62" s="114">
        <v>2848</v>
      </c>
      <c r="F62" s="114">
        <v>2801</v>
      </c>
      <c r="G62" s="114">
        <v>2750</v>
      </c>
      <c r="H62" s="140">
        <v>2649</v>
      </c>
      <c r="I62" s="115">
        <v>91</v>
      </c>
      <c r="J62" s="116">
        <v>3.4352585881464703</v>
      </c>
    </row>
    <row r="63" spans="1:16" s="110" customFormat="1" ht="14.45" customHeight="1" x14ac:dyDescent="0.2">
      <c r="A63" s="120"/>
      <c r="B63" s="121" t="s">
        <v>112</v>
      </c>
      <c r="C63" s="113">
        <v>1.7024857586742621</v>
      </c>
      <c r="D63" s="115">
        <v>263</v>
      </c>
      <c r="E63" s="114">
        <v>282</v>
      </c>
      <c r="F63" s="114">
        <v>299</v>
      </c>
      <c r="G63" s="114">
        <v>265</v>
      </c>
      <c r="H63" s="140">
        <v>248</v>
      </c>
      <c r="I63" s="115">
        <v>15</v>
      </c>
      <c r="J63" s="116">
        <v>6.0483870967741939</v>
      </c>
    </row>
    <row r="64" spans="1:16" s="110" customFormat="1" ht="14.45" customHeight="1" x14ac:dyDescent="0.2">
      <c r="A64" s="120" t="s">
        <v>113</v>
      </c>
      <c r="B64" s="119" t="s">
        <v>116</v>
      </c>
      <c r="C64" s="113">
        <v>92.8081305023304</v>
      </c>
      <c r="D64" s="115">
        <v>14337</v>
      </c>
      <c r="E64" s="114">
        <v>14899</v>
      </c>
      <c r="F64" s="114">
        <v>15026</v>
      </c>
      <c r="G64" s="114">
        <v>15093</v>
      </c>
      <c r="H64" s="140">
        <v>14789</v>
      </c>
      <c r="I64" s="115">
        <v>-452</v>
      </c>
      <c r="J64" s="116">
        <v>-3.0563256474406653</v>
      </c>
    </row>
    <row r="65" spans="1:10" s="110" customFormat="1" ht="14.45" customHeight="1" x14ac:dyDescent="0.2">
      <c r="A65" s="123"/>
      <c r="B65" s="124" t="s">
        <v>117</v>
      </c>
      <c r="C65" s="125">
        <v>7.0818228896944584</v>
      </c>
      <c r="D65" s="143">
        <v>1094</v>
      </c>
      <c r="E65" s="144">
        <v>1183</v>
      </c>
      <c r="F65" s="144">
        <v>1162</v>
      </c>
      <c r="G65" s="144">
        <v>1154</v>
      </c>
      <c r="H65" s="145">
        <v>1096</v>
      </c>
      <c r="I65" s="143">
        <v>-2</v>
      </c>
      <c r="J65" s="146">
        <v>-0.18248175182481752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14937</v>
      </c>
      <c r="G11" s="114">
        <v>15568</v>
      </c>
      <c r="H11" s="114">
        <v>15716</v>
      </c>
      <c r="I11" s="114">
        <v>15788</v>
      </c>
      <c r="J11" s="140">
        <v>15377</v>
      </c>
      <c r="K11" s="114">
        <v>-440</v>
      </c>
      <c r="L11" s="116">
        <v>-2.8614164011185537</v>
      </c>
    </row>
    <row r="12" spans="1:17" s="110" customFormat="1" ht="24" customHeight="1" x14ac:dyDescent="0.2">
      <c r="A12" s="604" t="s">
        <v>185</v>
      </c>
      <c r="B12" s="605"/>
      <c r="C12" s="605"/>
      <c r="D12" s="606"/>
      <c r="E12" s="113">
        <v>39.405503113074914</v>
      </c>
      <c r="F12" s="115">
        <v>5886</v>
      </c>
      <c r="G12" s="114">
        <v>6042</v>
      </c>
      <c r="H12" s="114">
        <v>6091</v>
      </c>
      <c r="I12" s="114">
        <v>6122</v>
      </c>
      <c r="J12" s="140">
        <v>5881</v>
      </c>
      <c r="K12" s="114">
        <v>5</v>
      </c>
      <c r="L12" s="116">
        <v>8.5019554497534428E-2</v>
      </c>
    </row>
    <row r="13" spans="1:17" s="110" customFormat="1" ht="15" customHeight="1" x14ac:dyDescent="0.2">
      <c r="A13" s="120"/>
      <c r="B13" s="612" t="s">
        <v>107</v>
      </c>
      <c r="C13" s="612"/>
      <c r="E13" s="113">
        <v>60.594496886925086</v>
      </c>
      <c r="F13" s="115">
        <v>9051</v>
      </c>
      <c r="G13" s="114">
        <v>9526</v>
      </c>
      <c r="H13" s="114">
        <v>9625</v>
      </c>
      <c r="I13" s="114">
        <v>9666</v>
      </c>
      <c r="J13" s="140">
        <v>9496</v>
      </c>
      <c r="K13" s="114">
        <v>-445</v>
      </c>
      <c r="L13" s="116">
        <v>-4.6861836562763273</v>
      </c>
    </row>
    <row r="14" spans="1:17" s="110" customFormat="1" ht="22.5" customHeight="1" x14ac:dyDescent="0.2">
      <c r="A14" s="604" t="s">
        <v>186</v>
      </c>
      <c r="B14" s="605"/>
      <c r="C14" s="605"/>
      <c r="D14" s="606"/>
      <c r="E14" s="113">
        <v>15.578764142732812</v>
      </c>
      <c r="F14" s="115">
        <v>2327</v>
      </c>
      <c r="G14" s="114">
        <v>2505</v>
      </c>
      <c r="H14" s="114">
        <v>2573</v>
      </c>
      <c r="I14" s="114">
        <v>2599</v>
      </c>
      <c r="J14" s="140">
        <v>2440</v>
      </c>
      <c r="K14" s="114">
        <v>-113</v>
      </c>
      <c r="L14" s="116">
        <v>-4.6311475409836067</v>
      </c>
    </row>
    <row r="15" spans="1:17" s="110" customFormat="1" ht="15" customHeight="1" x14ac:dyDescent="0.2">
      <c r="A15" s="120"/>
      <c r="B15" s="119"/>
      <c r="C15" s="258" t="s">
        <v>106</v>
      </c>
      <c r="E15" s="113">
        <v>44.778685002148691</v>
      </c>
      <c r="F15" s="115">
        <v>1042</v>
      </c>
      <c r="G15" s="114">
        <v>1094</v>
      </c>
      <c r="H15" s="114">
        <v>1125</v>
      </c>
      <c r="I15" s="114">
        <v>1148</v>
      </c>
      <c r="J15" s="140">
        <v>1050</v>
      </c>
      <c r="K15" s="114">
        <v>-8</v>
      </c>
      <c r="L15" s="116">
        <v>-0.76190476190476186</v>
      </c>
    </row>
    <row r="16" spans="1:17" s="110" customFormat="1" ht="15" customHeight="1" x14ac:dyDescent="0.2">
      <c r="A16" s="120"/>
      <c r="B16" s="119"/>
      <c r="C16" s="258" t="s">
        <v>107</v>
      </c>
      <c r="E16" s="113">
        <v>55.221314997851309</v>
      </c>
      <c r="F16" s="115">
        <v>1285</v>
      </c>
      <c r="G16" s="114">
        <v>1411</v>
      </c>
      <c r="H16" s="114">
        <v>1448</v>
      </c>
      <c r="I16" s="114">
        <v>1451</v>
      </c>
      <c r="J16" s="140">
        <v>1390</v>
      </c>
      <c r="K16" s="114">
        <v>-105</v>
      </c>
      <c r="L16" s="116">
        <v>-7.5539568345323742</v>
      </c>
    </row>
    <row r="17" spans="1:12" s="110" customFormat="1" ht="15" customHeight="1" x14ac:dyDescent="0.2">
      <c r="A17" s="120"/>
      <c r="B17" s="121" t="s">
        <v>109</v>
      </c>
      <c r="C17" s="258"/>
      <c r="E17" s="113">
        <v>46.515364531030329</v>
      </c>
      <c r="F17" s="115">
        <v>6948</v>
      </c>
      <c r="G17" s="114">
        <v>7247</v>
      </c>
      <c r="H17" s="114">
        <v>7295</v>
      </c>
      <c r="I17" s="114">
        <v>7375</v>
      </c>
      <c r="J17" s="140">
        <v>7250</v>
      </c>
      <c r="K17" s="114">
        <v>-302</v>
      </c>
      <c r="L17" s="116">
        <v>-4.1655172413793107</v>
      </c>
    </row>
    <row r="18" spans="1:12" s="110" customFormat="1" ht="15" customHeight="1" x14ac:dyDescent="0.2">
      <c r="A18" s="120"/>
      <c r="B18" s="119"/>
      <c r="C18" s="258" t="s">
        <v>106</v>
      </c>
      <c r="E18" s="113">
        <v>34.369602763385146</v>
      </c>
      <c r="F18" s="115">
        <v>2388</v>
      </c>
      <c r="G18" s="114">
        <v>2462</v>
      </c>
      <c r="H18" s="114">
        <v>2478</v>
      </c>
      <c r="I18" s="114">
        <v>2486</v>
      </c>
      <c r="J18" s="140">
        <v>2420</v>
      </c>
      <c r="K18" s="114">
        <v>-32</v>
      </c>
      <c r="L18" s="116">
        <v>-1.3223140495867769</v>
      </c>
    </row>
    <row r="19" spans="1:12" s="110" customFormat="1" ht="15" customHeight="1" x14ac:dyDescent="0.2">
      <c r="A19" s="120"/>
      <c r="B19" s="119"/>
      <c r="C19" s="258" t="s">
        <v>107</v>
      </c>
      <c r="E19" s="113">
        <v>65.630397236614854</v>
      </c>
      <c r="F19" s="115">
        <v>4560</v>
      </c>
      <c r="G19" s="114">
        <v>4785</v>
      </c>
      <c r="H19" s="114">
        <v>4817</v>
      </c>
      <c r="I19" s="114">
        <v>4889</v>
      </c>
      <c r="J19" s="140">
        <v>4830</v>
      </c>
      <c r="K19" s="114">
        <v>-270</v>
      </c>
      <c r="L19" s="116">
        <v>-5.5900621118012426</v>
      </c>
    </row>
    <row r="20" spans="1:12" s="110" customFormat="1" ht="15" customHeight="1" x14ac:dyDescent="0.2">
      <c r="A20" s="120"/>
      <c r="B20" s="121" t="s">
        <v>110</v>
      </c>
      <c r="C20" s="258"/>
      <c r="E20" s="113">
        <v>20.07765950324697</v>
      </c>
      <c r="F20" s="115">
        <v>2999</v>
      </c>
      <c r="G20" s="114">
        <v>3066</v>
      </c>
      <c r="H20" s="114">
        <v>3129</v>
      </c>
      <c r="I20" s="114">
        <v>3113</v>
      </c>
      <c r="J20" s="140">
        <v>3101</v>
      </c>
      <c r="K20" s="114">
        <v>-102</v>
      </c>
      <c r="L20" s="116">
        <v>-3.2892615285391811</v>
      </c>
    </row>
    <row r="21" spans="1:12" s="110" customFormat="1" ht="15" customHeight="1" x14ac:dyDescent="0.2">
      <c r="A21" s="120"/>
      <c r="B21" s="119"/>
      <c r="C21" s="258" t="s">
        <v>106</v>
      </c>
      <c r="E21" s="113">
        <v>33.677892630876961</v>
      </c>
      <c r="F21" s="115">
        <v>1010</v>
      </c>
      <c r="G21" s="114">
        <v>1004</v>
      </c>
      <c r="H21" s="114">
        <v>1017</v>
      </c>
      <c r="I21" s="114">
        <v>1021</v>
      </c>
      <c r="J21" s="140">
        <v>1014</v>
      </c>
      <c r="K21" s="114">
        <v>-4</v>
      </c>
      <c r="L21" s="116">
        <v>-0.39447731755424065</v>
      </c>
    </row>
    <row r="22" spans="1:12" s="110" customFormat="1" ht="15" customHeight="1" x14ac:dyDescent="0.2">
      <c r="A22" s="120"/>
      <c r="B22" s="119"/>
      <c r="C22" s="258" t="s">
        <v>107</v>
      </c>
      <c r="E22" s="113">
        <v>66.322107369123046</v>
      </c>
      <c r="F22" s="115">
        <v>1989</v>
      </c>
      <c r="G22" s="114">
        <v>2062</v>
      </c>
      <c r="H22" s="114">
        <v>2112</v>
      </c>
      <c r="I22" s="114">
        <v>2092</v>
      </c>
      <c r="J22" s="140">
        <v>2087</v>
      </c>
      <c r="K22" s="114">
        <v>-98</v>
      </c>
      <c r="L22" s="116">
        <v>-4.6957355055103021</v>
      </c>
    </row>
    <row r="23" spans="1:12" s="110" customFormat="1" ht="15" customHeight="1" x14ac:dyDescent="0.2">
      <c r="A23" s="120"/>
      <c r="B23" s="121" t="s">
        <v>111</v>
      </c>
      <c r="C23" s="258"/>
      <c r="E23" s="113">
        <v>17.828211822989889</v>
      </c>
      <c r="F23" s="115">
        <v>2663</v>
      </c>
      <c r="G23" s="114">
        <v>2750</v>
      </c>
      <c r="H23" s="114">
        <v>2719</v>
      </c>
      <c r="I23" s="114">
        <v>2701</v>
      </c>
      <c r="J23" s="140">
        <v>2586</v>
      </c>
      <c r="K23" s="114">
        <v>77</v>
      </c>
      <c r="L23" s="116">
        <v>2.9775715390564579</v>
      </c>
    </row>
    <row r="24" spans="1:12" s="110" customFormat="1" ht="15" customHeight="1" x14ac:dyDescent="0.2">
      <c r="A24" s="120"/>
      <c r="B24" s="119"/>
      <c r="C24" s="258" t="s">
        <v>106</v>
      </c>
      <c r="E24" s="113">
        <v>54.299662035298539</v>
      </c>
      <c r="F24" s="115">
        <v>1446</v>
      </c>
      <c r="G24" s="114">
        <v>1482</v>
      </c>
      <c r="H24" s="114">
        <v>1471</v>
      </c>
      <c r="I24" s="114">
        <v>1467</v>
      </c>
      <c r="J24" s="140">
        <v>1397</v>
      </c>
      <c r="K24" s="114">
        <v>49</v>
      </c>
      <c r="L24" s="116">
        <v>3.5075161059413027</v>
      </c>
    </row>
    <row r="25" spans="1:12" s="110" customFormat="1" ht="15" customHeight="1" x14ac:dyDescent="0.2">
      <c r="A25" s="120"/>
      <c r="B25" s="119"/>
      <c r="C25" s="258" t="s">
        <v>107</v>
      </c>
      <c r="E25" s="113">
        <v>45.700337964701461</v>
      </c>
      <c r="F25" s="115">
        <v>1217</v>
      </c>
      <c r="G25" s="114">
        <v>1268</v>
      </c>
      <c r="H25" s="114">
        <v>1248</v>
      </c>
      <c r="I25" s="114">
        <v>1234</v>
      </c>
      <c r="J25" s="140">
        <v>1189</v>
      </c>
      <c r="K25" s="114">
        <v>28</v>
      </c>
      <c r="L25" s="116">
        <v>2.3549201009251473</v>
      </c>
    </row>
    <row r="26" spans="1:12" s="110" customFormat="1" ht="15" customHeight="1" x14ac:dyDescent="0.2">
      <c r="A26" s="120"/>
      <c r="C26" s="121" t="s">
        <v>187</v>
      </c>
      <c r="D26" s="110" t="s">
        <v>188</v>
      </c>
      <c r="E26" s="113">
        <v>1.7004753297181496</v>
      </c>
      <c r="F26" s="115">
        <v>254</v>
      </c>
      <c r="G26" s="114">
        <v>273</v>
      </c>
      <c r="H26" s="114">
        <v>283</v>
      </c>
      <c r="I26" s="114">
        <v>253</v>
      </c>
      <c r="J26" s="140">
        <v>234</v>
      </c>
      <c r="K26" s="114">
        <v>20</v>
      </c>
      <c r="L26" s="116">
        <v>8.5470085470085468</v>
      </c>
    </row>
    <row r="27" spans="1:12" s="110" customFormat="1" ht="15" customHeight="1" x14ac:dyDescent="0.2">
      <c r="A27" s="120"/>
      <c r="B27" s="119"/>
      <c r="D27" s="259" t="s">
        <v>106</v>
      </c>
      <c r="E27" s="113">
        <v>46.8503937007874</v>
      </c>
      <c r="F27" s="115">
        <v>119</v>
      </c>
      <c r="G27" s="114">
        <v>120</v>
      </c>
      <c r="H27" s="114">
        <v>127</v>
      </c>
      <c r="I27" s="114">
        <v>119</v>
      </c>
      <c r="J27" s="140">
        <v>112</v>
      </c>
      <c r="K27" s="114">
        <v>7</v>
      </c>
      <c r="L27" s="116">
        <v>6.25</v>
      </c>
    </row>
    <row r="28" spans="1:12" s="110" customFormat="1" ht="15" customHeight="1" x14ac:dyDescent="0.2">
      <c r="A28" s="120"/>
      <c r="B28" s="119"/>
      <c r="D28" s="259" t="s">
        <v>107</v>
      </c>
      <c r="E28" s="113">
        <v>53.1496062992126</v>
      </c>
      <c r="F28" s="115">
        <v>135</v>
      </c>
      <c r="G28" s="114">
        <v>153</v>
      </c>
      <c r="H28" s="114">
        <v>156</v>
      </c>
      <c r="I28" s="114">
        <v>134</v>
      </c>
      <c r="J28" s="140">
        <v>122</v>
      </c>
      <c r="K28" s="114">
        <v>13</v>
      </c>
      <c r="L28" s="116">
        <v>10.655737704918034</v>
      </c>
    </row>
    <row r="29" spans="1:12" s="110" customFormat="1" ht="24" customHeight="1" x14ac:dyDescent="0.2">
      <c r="A29" s="604" t="s">
        <v>189</v>
      </c>
      <c r="B29" s="605"/>
      <c r="C29" s="605"/>
      <c r="D29" s="606"/>
      <c r="E29" s="113">
        <v>93.485974425922208</v>
      </c>
      <c r="F29" s="115">
        <v>13964</v>
      </c>
      <c r="G29" s="114">
        <v>14494</v>
      </c>
      <c r="H29" s="114">
        <v>14664</v>
      </c>
      <c r="I29" s="114">
        <v>14737</v>
      </c>
      <c r="J29" s="140">
        <v>14379</v>
      </c>
      <c r="K29" s="114">
        <v>-415</v>
      </c>
      <c r="L29" s="116">
        <v>-2.8861534181792892</v>
      </c>
    </row>
    <row r="30" spans="1:12" s="110" customFormat="1" ht="15" customHeight="1" x14ac:dyDescent="0.2">
      <c r="A30" s="120"/>
      <c r="B30" s="119"/>
      <c r="C30" s="258" t="s">
        <v>106</v>
      </c>
      <c r="E30" s="113">
        <v>39.193640790604412</v>
      </c>
      <c r="F30" s="115">
        <v>5473</v>
      </c>
      <c r="G30" s="114">
        <v>5598</v>
      </c>
      <c r="H30" s="114">
        <v>5659</v>
      </c>
      <c r="I30" s="114">
        <v>5668</v>
      </c>
      <c r="J30" s="140">
        <v>5459</v>
      </c>
      <c r="K30" s="114">
        <v>14</v>
      </c>
      <c r="L30" s="116">
        <v>0.25645722659827808</v>
      </c>
    </row>
    <row r="31" spans="1:12" s="110" customFormat="1" ht="15" customHeight="1" x14ac:dyDescent="0.2">
      <c r="A31" s="120"/>
      <c r="B31" s="119"/>
      <c r="C31" s="258" t="s">
        <v>107</v>
      </c>
      <c r="E31" s="113">
        <v>60.806359209395588</v>
      </c>
      <c r="F31" s="115">
        <v>8491</v>
      </c>
      <c r="G31" s="114">
        <v>8896</v>
      </c>
      <c r="H31" s="114">
        <v>9005</v>
      </c>
      <c r="I31" s="114">
        <v>9069</v>
      </c>
      <c r="J31" s="140">
        <v>8920</v>
      </c>
      <c r="K31" s="114">
        <v>-429</v>
      </c>
      <c r="L31" s="116">
        <v>-4.8094170403587446</v>
      </c>
    </row>
    <row r="32" spans="1:12" s="110" customFormat="1" ht="15" customHeight="1" x14ac:dyDescent="0.2">
      <c r="A32" s="120"/>
      <c r="B32" s="119" t="s">
        <v>117</v>
      </c>
      <c r="C32" s="258"/>
      <c r="E32" s="113">
        <v>6.3332663854857065</v>
      </c>
      <c r="F32" s="114">
        <v>946</v>
      </c>
      <c r="G32" s="114">
        <v>1051</v>
      </c>
      <c r="H32" s="114">
        <v>1028</v>
      </c>
      <c r="I32" s="114">
        <v>1019</v>
      </c>
      <c r="J32" s="140">
        <v>967</v>
      </c>
      <c r="K32" s="114">
        <v>-21</v>
      </c>
      <c r="L32" s="116">
        <v>-2.1716649431230608</v>
      </c>
    </row>
    <row r="33" spans="1:12" s="110" customFormat="1" ht="15" customHeight="1" x14ac:dyDescent="0.2">
      <c r="A33" s="120"/>
      <c r="B33" s="119"/>
      <c r="C33" s="258" t="s">
        <v>106</v>
      </c>
      <c r="E33" s="113">
        <v>42.811839323467233</v>
      </c>
      <c r="F33" s="114">
        <v>405</v>
      </c>
      <c r="G33" s="114">
        <v>438</v>
      </c>
      <c r="H33" s="114">
        <v>425</v>
      </c>
      <c r="I33" s="114">
        <v>445</v>
      </c>
      <c r="J33" s="140">
        <v>415</v>
      </c>
      <c r="K33" s="114">
        <v>-10</v>
      </c>
      <c r="L33" s="116">
        <v>-2.4096385542168677</v>
      </c>
    </row>
    <row r="34" spans="1:12" s="110" customFormat="1" ht="15" customHeight="1" x14ac:dyDescent="0.2">
      <c r="A34" s="120"/>
      <c r="B34" s="119"/>
      <c r="C34" s="258" t="s">
        <v>107</v>
      </c>
      <c r="E34" s="113">
        <v>57.188160676532767</v>
      </c>
      <c r="F34" s="114">
        <v>541</v>
      </c>
      <c r="G34" s="114">
        <v>613</v>
      </c>
      <c r="H34" s="114">
        <v>603</v>
      </c>
      <c r="I34" s="114">
        <v>574</v>
      </c>
      <c r="J34" s="140">
        <v>552</v>
      </c>
      <c r="K34" s="114">
        <v>-11</v>
      </c>
      <c r="L34" s="116">
        <v>-1.9927536231884058</v>
      </c>
    </row>
    <row r="35" spans="1:12" s="110" customFormat="1" ht="24" customHeight="1" x14ac:dyDescent="0.2">
      <c r="A35" s="604" t="s">
        <v>192</v>
      </c>
      <c r="B35" s="605"/>
      <c r="C35" s="605"/>
      <c r="D35" s="606"/>
      <c r="E35" s="113">
        <v>17.84160139251523</v>
      </c>
      <c r="F35" s="114">
        <v>2665</v>
      </c>
      <c r="G35" s="114">
        <v>2825</v>
      </c>
      <c r="H35" s="114">
        <v>2859</v>
      </c>
      <c r="I35" s="114">
        <v>2935</v>
      </c>
      <c r="J35" s="114">
        <v>2821</v>
      </c>
      <c r="K35" s="318">
        <v>-156</v>
      </c>
      <c r="L35" s="319">
        <v>-5.5299539170506913</v>
      </c>
    </row>
    <row r="36" spans="1:12" s="110" customFormat="1" ht="15" customHeight="1" x14ac:dyDescent="0.2">
      <c r="A36" s="120"/>
      <c r="B36" s="119"/>
      <c r="C36" s="258" t="s">
        <v>106</v>
      </c>
      <c r="E36" s="113">
        <v>38.686679174484055</v>
      </c>
      <c r="F36" s="114">
        <v>1031</v>
      </c>
      <c r="G36" s="114">
        <v>1056</v>
      </c>
      <c r="H36" s="114">
        <v>1056</v>
      </c>
      <c r="I36" s="114">
        <v>1085</v>
      </c>
      <c r="J36" s="114">
        <v>1008</v>
      </c>
      <c r="K36" s="318">
        <v>23</v>
      </c>
      <c r="L36" s="116">
        <v>2.2817460317460316</v>
      </c>
    </row>
    <row r="37" spans="1:12" s="110" customFormat="1" ht="15" customHeight="1" x14ac:dyDescent="0.2">
      <c r="A37" s="120"/>
      <c r="B37" s="119"/>
      <c r="C37" s="258" t="s">
        <v>107</v>
      </c>
      <c r="E37" s="113">
        <v>61.313320825515945</v>
      </c>
      <c r="F37" s="114">
        <v>1634</v>
      </c>
      <c r="G37" s="114">
        <v>1769</v>
      </c>
      <c r="H37" s="114">
        <v>1803</v>
      </c>
      <c r="I37" s="114">
        <v>1850</v>
      </c>
      <c r="J37" s="140">
        <v>1813</v>
      </c>
      <c r="K37" s="114">
        <v>-179</v>
      </c>
      <c r="L37" s="116">
        <v>-9.8731384445670152</v>
      </c>
    </row>
    <row r="38" spans="1:12" s="110" customFormat="1" ht="15" customHeight="1" x14ac:dyDescent="0.2">
      <c r="A38" s="120"/>
      <c r="B38" s="119" t="s">
        <v>328</v>
      </c>
      <c r="C38" s="258"/>
      <c r="E38" s="113">
        <v>61.263975363192074</v>
      </c>
      <c r="F38" s="114">
        <v>9151</v>
      </c>
      <c r="G38" s="114">
        <v>9396</v>
      </c>
      <c r="H38" s="114">
        <v>9468</v>
      </c>
      <c r="I38" s="114">
        <v>9438</v>
      </c>
      <c r="J38" s="140">
        <v>9230</v>
      </c>
      <c r="K38" s="114">
        <v>-79</v>
      </c>
      <c r="L38" s="116">
        <v>-0.85590465872156019</v>
      </c>
    </row>
    <row r="39" spans="1:12" s="110" customFormat="1" ht="15" customHeight="1" x14ac:dyDescent="0.2">
      <c r="A39" s="120"/>
      <c r="B39" s="119"/>
      <c r="C39" s="258" t="s">
        <v>106</v>
      </c>
      <c r="E39" s="113">
        <v>40.39995628893017</v>
      </c>
      <c r="F39" s="115">
        <v>3697</v>
      </c>
      <c r="G39" s="114">
        <v>3760</v>
      </c>
      <c r="H39" s="114">
        <v>3781</v>
      </c>
      <c r="I39" s="114">
        <v>3759</v>
      </c>
      <c r="J39" s="140">
        <v>3641</v>
      </c>
      <c r="K39" s="114">
        <v>56</v>
      </c>
      <c r="L39" s="116">
        <v>1.5380390002746498</v>
      </c>
    </row>
    <row r="40" spans="1:12" s="110" customFormat="1" ht="15" customHeight="1" x14ac:dyDescent="0.2">
      <c r="A40" s="120"/>
      <c r="B40" s="119"/>
      <c r="C40" s="258" t="s">
        <v>107</v>
      </c>
      <c r="E40" s="113">
        <v>59.60004371106983</v>
      </c>
      <c r="F40" s="115">
        <v>5454</v>
      </c>
      <c r="G40" s="114">
        <v>5636</v>
      </c>
      <c r="H40" s="114">
        <v>5687</v>
      </c>
      <c r="I40" s="114">
        <v>5679</v>
      </c>
      <c r="J40" s="140">
        <v>5589</v>
      </c>
      <c r="K40" s="114">
        <v>-135</v>
      </c>
      <c r="L40" s="116">
        <v>-2.4154589371980677</v>
      </c>
    </row>
    <row r="41" spans="1:12" s="110" customFormat="1" ht="15" customHeight="1" x14ac:dyDescent="0.2">
      <c r="A41" s="120"/>
      <c r="B41" s="320" t="s">
        <v>515</v>
      </c>
      <c r="C41" s="258"/>
      <c r="E41" s="113">
        <v>5.4294704425252727</v>
      </c>
      <c r="F41" s="115">
        <v>811</v>
      </c>
      <c r="G41" s="114">
        <v>839</v>
      </c>
      <c r="H41" s="114">
        <v>835</v>
      </c>
      <c r="I41" s="114">
        <v>826</v>
      </c>
      <c r="J41" s="140">
        <v>804</v>
      </c>
      <c r="K41" s="114">
        <v>7</v>
      </c>
      <c r="L41" s="116">
        <v>0.87064676616915426</v>
      </c>
    </row>
    <row r="42" spans="1:12" s="110" customFormat="1" ht="15" customHeight="1" x14ac:dyDescent="0.2">
      <c r="A42" s="120"/>
      <c r="B42" s="119"/>
      <c r="C42" s="268" t="s">
        <v>106</v>
      </c>
      <c r="D42" s="182"/>
      <c r="E42" s="113">
        <v>40.813810110974103</v>
      </c>
      <c r="F42" s="115">
        <v>331</v>
      </c>
      <c r="G42" s="114">
        <v>332</v>
      </c>
      <c r="H42" s="114">
        <v>330</v>
      </c>
      <c r="I42" s="114">
        <v>333</v>
      </c>
      <c r="J42" s="140">
        <v>323</v>
      </c>
      <c r="K42" s="114">
        <v>8</v>
      </c>
      <c r="L42" s="116">
        <v>2.4767801857585141</v>
      </c>
    </row>
    <row r="43" spans="1:12" s="110" customFormat="1" ht="15" customHeight="1" x14ac:dyDescent="0.2">
      <c r="A43" s="120"/>
      <c r="B43" s="119"/>
      <c r="C43" s="268" t="s">
        <v>107</v>
      </c>
      <c r="D43" s="182"/>
      <c r="E43" s="113">
        <v>59.186189889025897</v>
      </c>
      <c r="F43" s="115">
        <v>480</v>
      </c>
      <c r="G43" s="114">
        <v>507</v>
      </c>
      <c r="H43" s="114">
        <v>505</v>
      </c>
      <c r="I43" s="114">
        <v>493</v>
      </c>
      <c r="J43" s="140">
        <v>481</v>
      </c>
      <c r="K43" s="114">
        <v>-1</v>
      </c>
      <c r="L43" s="116">
        <v>-0.20790020790020791</v>
      </c>
    </row>
    <row r="44" spans="1:12" s="110" customFormat="1" ht="15" customHeight="1" x14ac:dyDescent="0.2">
      <c r="A44" s="120"/>
      <c r="B44" s="119" t="s">
        <v>205</v>
      </c>
      <c r="C44" s="268"/>
      <c r="D44" s="182"/>
      <c r="E44" s="113">
        <v>15.464952801767422</v>
      </c>
      <c r="F44" s="115">
        <v>2310</v>
      </c>
      <c r="G44" s="114">
        <v>2508</v>
      </c>
      <c r="H44" s="114">
        <v>2554</v>
      </c>
      <c r="I44" s="114">
        <v>2589</v>
      </c>
      <c r="J44" s="140">
        <v>2522</v>
      </c>
      <c r="K44" s="114">
        <v>-212</v>
      </c>
      <c r="L44" s="116">
        <v>-8.406026962727994</v>
      </c>
    </row>
    <row r="45" spans="1:12" s="110" customFormat="1" ht="15" customHeight="1" x14ac:dyDescent="0.2">
      <c r="A45" s="120"/>
      <c r="B45" s="119"/>
      <c r="C45" s="268" t="s">
        <v>106</v>
      </c>
      <c r="D45" s="182"/>
      <c r="E45" s="113">
        <v>35.8008658008658</v>
      </c>
      <c r="F45" s="115">
        <v>827</v>
      </c>
      <c r="G45" s="114">
        <v>894</v>
      </c>
      <c r="H45" s="114">
        <v>924</v>
      </c>
      <c r="I45" s="114">
        <v>945</v>
      </c>
      <c r="J45" s="140">
        <v>909</v>
      </c>
      <c r="K45" s="114">
        <v>-82</v>
      </c>
      <c r="L45" s="116">
        <v>-9.0209020902090202</v>
      </c>
    </row>
    <row r="46" spans="1:12" s="110" customFormat="1" ht="15" customHeight="1" x14ac:dyDescent="0.2">
      <c r="A46" s="123"/>
      <c r="B46" s="124"/>
      <c r="C46" s="260" t="s">
        <v>107</v>
      </c>
      <c r="D46" s="261"/>
      <c r="E46" s="125">
        <v>64.199134199134193</v>
      </c>
      <c r="F46" s="143">
        <v>1483</v>
      </c>
      <c r="G46" s="144">
        <v>1614</v>
      </c>
      <c r="H46" s="144">
        <v>1630</v>
      </c>
      <c r="I46" s="144">
        <v>1644</v>
      </c>
      <c r="J46" s="145">
        <v>1613</v>
      </c>
      <c r="K46" s="144">
        <v>-130</v>
      </c>
      <c r="L46" s="146">
        <v>-8.0595164290142591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14937</v>
      </c>
      <c r="E11" s="114">
        <v>15568</v>
      </c>
      <c r="F11" s="114">
        <v>15716</v>
      </c>
      <c r="G11" s="114">
        <v>15788</v>
      </c>
      <c r="H11" s="140">
        <v>15377</v>
      </c>
      <c r="I11" s="115">
        <v>-440</v>
      </c>
      <c r="J11" s="116">
        <v>-2.8614164011185537</v>
      </c>
    </row>
    <row r="12" spans="1:15" s="110" customFormat="1" ht="24.95" customHeight="1" x14ac:dyDescent="0.2">
      <c r="A12" s="193" t="s">
        <v>132</v>
      </c>
      <c r="B12" s="194" t="s">
        <v>133</v>
      </c>
      <c r="C12" s="113">
        <v>2.5172390707638748</v>
      </c>
      <c r="D12" s="115">
        <v>376</v>
      </c>
      <c r="E12" s="114">
        <v>375</v>
      </c>
      <c r="F12" s="114">
        <v>375</v>
      </c>
      <c r="G12" s="114">
        <v>355</v>
      </c>
      <c r="H12" s="140">
        <v>336</v>
      </c>
      <c r="I12" s="115">
        <v>40</v>
      </c>
      <c r="J12" s="116">
        <v>11.904761904761905</v>
      </c>
    </row>
    <row r="13" spans="1:15" s="110" customFormat="1" ht="24.95" customHeight="1" x14ac:dyDescent="0.2">
      <c r="A13" s="193" t="s">
        <v>134</v>
      </c>
      <c r="B13" s="199" t="s">
        <v>214</v>
      </c>
      <c r="C13" s="113">
        <v>0.58244627435227958</v>
      </c>
      <c r="D13" s="115">
        <v>87</v>
      </c>
      <c r="E13" s="114">
        <v>81</v>
      </c>
      <c r="F13" s="114">
        <v>87</v>
      </c>
      <c r="G13" s="114">
        <v>79</v>
      </c>
      <c r="H13" s="140">
        <v>80</v>
      </c>
      <c r="I13" s="115">
        <v>7</v>
      </c>
      <c r="J13" s="116">
        <v>8.75</v>
      </c>
    </row>
    <row r="14" spans="1:15" s="287" customFormat="1" ht="24.95" customHeight="1" x14ac:dyDescent="0.2">
      <c r="A14" s="193" t="s">
        <v>215</v>
      </c>
      <c r="B14" s="199" t="s">
        <v>137</v>
      </c>
      <c r="C14" s="113">
        <v>10.05556671353016</v>
      </c>
      <c r="D14" s="115">
        <v>1502</v>
      </c>
      <c r="E14" s="114">
        <v>1543</v>
      </c>
      <c r="F14" s="114">
        <v>1534</v>
      </c>
      <c r="G14" s="114">
        <v>1559</v>
      </c>
      <c r="H14" s="140">
        <v>1544</v>
      </c>
      <c r="I14" s="115">
        <v>-42</v>
      </c>
      <c r="J14" s="116">
        <v>-2.7202072538860103</v>
      </c>
      <c r="K14" s="110"/>
      <c r="L14" s="110"/>
      <c r="M14" s="110"/>
      <c r="N14" s="110"/>
      <c r="O14" s="110"/>
    </row>
    <row r="15" spans="1:15" s="110" customFormat="1" ht="24.95" customHeight="1" x14ac:dyDescent="0.2">
      <c r="A15" s="193" t="s">
        <v>216</v>
      </c>
      <c r="B15" s="199" t="s">
        <v>217</v>
      </c>
      <c r="C15" s="113">
        <v>4.4252527281247911</v>
      </c>
      <c r="D15" s="115">
        <v>661</v>
      </c>
      <c r="E15" s="114">
        <v>684</v>
      </c>
      <c r="F15" s="114">
        <v>665</v>
      </c>
      <c r="G15" s="114">
        <v>676</v>
      </c>
      <c r="H15" s="140">
        <v>670</v>
      </c>
      <c r="I15" s="115">
        <v>-9</v>
      </c>
      <c r="J15" s="116">
        <v>-1.3432835820895523</v>
      </c>
    </row>
    <row r="16" spans="1:15" s="287" customFormat="1" ht="24.95" customHeight="1" x14ac:dyDescent="0.2">
      <c r="A16" s="193" t="s">
        <v>218</v>
      </c>
      <c r="B16" s="199" t="s">
        <v>141</v>
      </c>
      <c r="C16" s="113">
        <v>3.7423846823324629</v>
      </c>
      <c r="D16" s="115">
        <v>559</v>
      </c>
      <c r="E16" s="114">
        <v>572</v>
      </c>
      <c r="F16" s="114">
        <v>568</v>
      </c>
      <c r="G16" s="114">
        <v>575</v>
      </c>
      <c r="H16" s="140">
        <v>578</v>
      </c>
      <c r="I16" s="115">
        <v>-19</v>
      </c>
      <c r="J16" s="116">
        <v>-3.2871972318339102</v>
      </c>
      <c r="K16" s="110"/>
      <c r="L16" s="110"/>
      <c r="M16" s="110"/>
      <c r="N16" s="110"/>
      <c r="O16" s="110"/>
    </row>
    <row r="17" spans="1:15" s="110" customFormat="1" ht="24.95" customHeight="1" x14ac:dyDescent="0.2">
      <c r="A17" s="193" t="s">
        <v>142</v>
      </c>
      <c r="B17" s="199" t="s">
        <v>220</v>
      </c>
      <c r="C17" s="113">
        <v>1.8879293030729063</v>
      </c>
      <c r="D17" s="115">
        <v>282</v>
      </c>
      <c r="E17" s="114">
        <v>287</v>
      </c>
      <c r="F17" s="114">
        <v>301</v>
      </c>
      <c r="G17" s="114">
        <v>308</v>
      </c>
      <c r="H17" s="140">
        <v>296</v>
      </c>
      <c r="I17" s="115">
        <v>-14</v>
      </c>
      <c r="J17" s="116">
        <v>-4.7297297297297298</v>
      </c>
    </row>
    <row r="18" spans="1:15" s="287" customFormat="1" ht="24.95" customHeight="1" x14ac:dyDescent="0.2">
      <c r="A18" s="201" t="s">
        <v>144</v>
      </c>
      <c r="B18" s="202" t="s">
        <v>145</v>
      </c>
      <c r="C18" s="113">
        <v>4.4051683738367808</v>
      </c>
      <c r="D18" s="115">
        <v>658</v>
      </c>
      <c r="E18" s="114">
        <v>658</v>
      </c>
      <c r="F18" s="114">
        <v>696</v>
      </c>
      <c r="G18" s="114">
        <v>701</v>
      </c>
      <c r="H18" s="140">
        <v>679</v>
      </c>
      <c r="I18" s="115">
        <v>-21</v>
      </c>
      <c r="J18" s="116">
        <v>-3.0927835051546393</v>
      </c>
      <c r="K18" s="110"/>
      <c r="L18" s="110"/>
      <c r="M18" s="110"/>
      <c r="N18" s="110"/>
      <c r="O18" s="110"/>
    </row>
    <row r="19" spans="1:15" s="110" customFormat="1" ht="24.95" customHeight="1" x14ac:dyDescent="0.2">
      <c r="A19" s="193" t="s">
        <v>146</v>
      </c>
      <c r="B19" s="199" t="s">
        <v>147</v>
      </c>
      <c r="C19" s="113">
        <v>19.789783758452167</v>
      </c>
      <c r="D19" s="115">
        <v>2956</v>
      </c>
      <c r="E19" s="114">
        <v>3002</v>
      </c>
      <c r="F19" s="114">
        <v>2977</v>
      </c>
      <c r="G19" s="114">
        <v>2962</v>
      </c>
      <c r="H19" s="140">
        <v>3009</v>
      </c>
      <c r="I19" s="115">
        <v>-53</v>
      </c>
      <c r="J19" s="116">
        <v>-1.7613825191093386</v>
      </c>
    </row>
    <row r="20" spans="1:15" s="287" customFormat="1" ht="24.95" customHeight="1" x14ac:dyDescent="0.2">
      <c r="A20" s="193" t="s">
        <v>148</v>
      </c>
      <c r="B20" s="199" t="s">
        <v>149</v>
      </c>
      <c r="C20" s="113">
        <v>4.6595701948182366</v>
      </c>
      <c r="D20" s="115">
        <v>696</v>
      </c>
      <c r="E20" s="114">
        <v>721</v>
      </c>
      <c r="F20" s="114">
        <v>723</v>
      </c>
      <c r="G20" s="114">
        <v>728</v>
      </c>
      <c r="H20" s="140">
        <v>717</v>
      </c>
      <c r="I20" s="115">
        <v>-21</v>
      </c>
      <c r="J20" s="116">
        <v>-2.9288702928870292</v>
      </c>
      <c r="K20" s="110"/>
      <c r="L20" s="110"/>
      <c r="M20" s="110"/>
      <c r="N20" s="110"/>
      <c r="O20" s="110"/>
    </row>
    <row r="21" spans="1:15" s="110" customFormat="1" ht="24.95" customHeight="1" x14ac:dyDescent="0.2">
      <c r="A21" s="201" t="s">
        <v>150</v>
      </c>
      <c r="B21" s="202" t="s">
        <v>151</v>
      </c>
      <c r="C21" s="113">
        <v>15.049876146481891</v>
      </c>
      <c r="D21" s="115">
        <v>2248</v>
      </c>
      <c r="E21" s="114">
        <v>2582</v>
      </c>
      <c r="F21" s="114">
        <v>2709</v>
      </c>
      <c r="G21" s="114">
        <v>2796</v>
      </c>
      <c r="H21" s="140">
        <v>2594</v>
      </c>
      <c r="I21" s="115">
        <v>-346</v>
      </c>
      <c r="J21" s="116">
        <v>-13.338473400154202</v>
      </c>
    </row>
    <row r="22" spans="1:15" s="110" customFormat="1" ht="24.95" customHeight="1" x14ac:dyDescent="0.2">
      <c r="A22" s="201" t="s">
        <v>152</v>
      </c>
      <c r="B22" s="199" t="s">
        <v>153</v>
      </c>
      <c r="C22" s="113">
        <v>0.46194014862422172</v>
      </c>
      <c r="D22" s="115">
        <v>69</v>
      </c>
      <c r="E22" s="114">
        <v>78</v>
      </c>
      <c r="F22" s="114">
        <v>63</v>
      </c>
      <c r="G22" s="114">
        <v>74</v>
      </c>
      <c r="H22" s="140">
        <v>73</v>
      </c>
      <c r="I22" s="115">
        <v>-4</v>
      </c>
      <c r="J22" s="116">
        <v>-5.4794520547945202</v>
      </c>
    </row>
    <row r="23" spans="1:15" s="110" customFormat="1" ht="24.95" customHeight="1" x14ac:dyDescent="0.2">
      <c r="A23" s="193" t="s">
        <v>154</v>
      </c>
      <c r="B23" s="199" t="s">
        <v>155</v>
      </c>
      <c r="C23" s="113">
        <v>1.0979447010778602</v>
      </c>
      <c r="D23" s="115">
        <v>164</v>
      </c>
      <c r="E23" s="114">
        <v>156</v>
      </c>
      <c r="F23" s="114">
        <v>168</v>
      </c>
      <c r="G23" s="114">
        <v>173</v>
      </c>
      <c r="H23" s="140">
        <v>165</v>
      </c>
      <c r="I23" s="115">
        <v>-1</v>
      </c>
      <c r="J23" s="116">
        <v>-0.60606060606060608</v>
      </c>
    </row>
    <row r="24" spans="1:15" s="110" customFormat="1" ht="24.95" customHeight="1" x14ac:dyDescent="0.2">
      <c r="A24" s="193" t="s">
        <v>156</v>
      </c>
      <c r="B24" s="199" t="s">
        <v>221</v>
      </c>
      <c r="C24" s="113">
        <v>5.6570931244560487</v>
      </c>
      <c r="D24" s="115">
        <v>845</v>
      </c>
      <c r="E24" s="114">
        <v>869</v>
      </c>
      <c r="F24" s="114">
        <v>866</v>
      </c>
      <c r="G24" s="114">
        <v>862</v>
      </c>
      <c r="H24" s="140">
        <v>846</v>
      </c>
      <c r="I24" s="115">
        <v>-1</v>
      </c>
      <c r="J24" s="116">
        <v>-0.1182033096926714</v>
      </c>
    </row>
    <row r="25" spans="1:15" s="110" customFormat="1" ht="24.95" customHeight="1" x14ac:dyDescent="0.2">
      <c r="A25" s="193" t="s">
        <v>222</v>
      </c>
      <c r="B25" s="204" t="s">
        <v>159</v>
      </c>
      <c r="C25" s="113">
        <v>5.088036419629109</v>
      </c>
      <c r="D25" s="115">
        <v>760</v>
      </c>
      <c r="E25" s="114">
        <v>760</v>
      </c>
      <c r="F25" s="114">
        <v>764</v>
      </c>
      <c r="G25" s="114">
        <v>738</v>
      </c>
      <c r="H25" s="140">
        <v>702</v>
      </c>
      <c r="I25" s="115">
        <v>58</v>
      </c>
      <c r="J25" s="116">
        <v>8.2621082621082618</v>
      </c>
    </row>
    <row r="26" spans="1:15" s="110" customFormat="1" ht="24.95" customHeight="1" x14ac:dyDescent="0.2">
      <c r="A26" s="201">
        <v>782.78300000000002</v>
      </c>
      <c r="B26" s="203" t="s">
        <v>160</v>
      </c>
      <c r="C26" s="113">
        <v>0.34143402289616387</v>
      </c>
      <c r="D26" s="115">
        <v>51</v>
      </c>
      <c r="E26" s="114">
        <v>58</v>
      </c>
      <c r="F26" s="114">
        <v>63</v>
      </c>
      <c r="G26" s="114">
        <v>67</v>
      </c>
      <c r="H26" s="140">
        <v>60</v>
      </c>
      <c r="I26" s="115">
        <v>-9</v>
      </c>
      <c r="J26" s="116">
        <v>-15</v>
      </c>
    </row>
    <row r="27" spans="1:15" s="110" customFormat="1" ht="24.95" customHeight="1" x14ac:dyDescent="0.2">
      <c r="A27" s="193" t="s">
        <v>161</v>
      </c>
      <c r="B27" s="199" t="s">
        <v>162</v>
      </c>
      <c r="C27" s="113">
        <v>3.5950994175537256</v>
      </c>
      <c r="D27" s="115">
        <v>537</v>
      </c>
      <c r="E27" s="114">
        <v>568</v>
      </c>
      <c r="F27" s="114">
        <v>572</v>
      </c>
      <c r="G27" s="114">
        <v>576</v>
      </c>
      <c r="H27" s="140">
        <v>511</v>
      </c>
      <c r="I27" s="115">
        <v>26</v>
      </c>
      <c r="J27" s="116">
        <v>5.0880626223091978</v>
      </c>
    </row>
    <row r="28" spans="1:15" s="110" customFormat="1" ht="24.95" customHeight="1" x14ac:dyDescent="0.2">
      <c r="A28" s="193" t="s">
        <v>163</v>
      </c>
      <c r="B28" s="199" t="s">
        <v>164</v>
      </c>
      <c r="C28" s="113">
        <v>1.8544553792595568</v>
      </c>
      <c r="D28" s="115">
        <v>277</v>
      </c>
      <c r="E28" s="114">
        <v>270</v>
      </c>
      <c r="F28" s="114">
        <v>265</v>
      </c>
      <c r="G28" s="114">
        <v>265</v>
      </c>
      <c r="H28" s="140">
        <v>309</v>
      </c>
      <c r="I28" s="115">
        <v>-32</v>
      </c>
      <c r="J28" s="116">
        <v>-10.355987055016181</v>
      </c>
    </row>
    <row r="29" spans="1:15" s="110" customFormat="1" ht="24.95" customHeight="1" x14ac:dyDescent="0.2">
      <c r="A29" s="193">
        <v>86</v>
      </c>
      <c r="B29" s="199" t="s">
        <v>165</v>
      </c>
      <c r="C29" s="113">
        <v>7.9801834371024976</v>
      </c>
      <c r="D29" s="115">
        <v>1192</v>
      </c>
      <c r="E29" s="114">
        <v>1218</v>
      </c>
      <c r="F29" s="114">
        <v>1228</v>
      </c>
      <c r="G29" s="114">
        <v>1209</v>
      </c>
      <c r="H29" s="140">
        <v>1222</v>
      </c>
      <c r="I29" s="115">
        <v>-30</v>
      </c>
      <c r="J29" s="116">
        <v>-2.4549918166939442</v>
      </c>
    </row>
    <row r="30" spans="1:15" s="110" customFormat="1" ht="24.95" customHeight="1" x14ac:dyDescent="0.2">
      <c r="A30" s="193">
        <v>87.88</v>
      </c>
      <c r="B30" s="204" t="s">
        <v>166</v>
      </c>
      <c r="C30" s="113">
        <v>6.3533507397737159</v>
      </c>
      <c r="D30" s="115">
        <v>949</v>
      </c>
      <c r="E30" s="114">
        <v>945</v>
      </c>
      <c r="F30" s="114">
        <v>931</v>
      </c>
      <c r="G30" s="114">
        <v>935</v>
      </c>
      <c r="H30" s="140">
        <v>898</v>
      </c>
      <c r="I30" s="115">
        <v>51</v>
      </c>
      <c r="J30" s="116">
        <v>5.6792873051224948</v>
      </c>
    </row>
    <row r="31" spans="1:15" s="110" customFormat="1" ht="24.95" customHeight="1" x14ac:dyDescent="0.2">
      <c r="A31" s="193" t="s">
        <v>167</v>
      </c>
      <c r="B31" s="199" t="s">
        <v>168</v>
      </c>
      <c r="C31" s="113">
        <v>10.510812077391712</v>
      </c>
      <c r="D31" s="115">
        <v>1570</v>
      </c>
      <c r="E31" s="114">
        <v>1684</v>
      </c>
      <c r="F31" s="114">
        <v>1695</v>
      </c>
      <c r="G31" s="114">
        <v>1709</v>
      </c>
      <c r="H31" s="140">
        <v>1632</v>
      </c>
      <c r="I31" s="115">
        <v>-62</v>
      </c>
      <c r="J31" s="116">
        <v>-3.7990196078431371</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2.5172390707638748</v>
      </c>
      <c r="D34" s="115">
        <v>376</v>
      </c>
      <c r="E34" s="114">
        <v>375</v>
      </c>
      <c r="F34" s="114">
        <v>375</v>
      </c>
      <c r="G34" s="114">
        <v>355</v>
      </c>
      <c r="H34" s="140">
        <v>336</v>
      </c>
      <c r="I34" s="115">
        <v>40</v>
      </c>
      <c r="J34" s="116">
        <v>11.904761904761905</v>
      </c>
    </row>
    <row r="35" spans="1:10" s="110" customFormat="1" ht="24.95" customHeight="1" x14ac:dyDescent="0.2">
      <c r="A35" s="292" t="s">
        <v>171</v>
      </c>
      <c r="B35" s="293" t="s">
        <v>172</v>
      </c>
      <c r="C35" s="113">
        <v>15.04318136171922</v>
      </c>
      <c r="D35" s="115">
        <v>2247</v>
      </c>
      <c r="E35" s="114">
        <v>2282</v>
      </c>
      <c r="F35" s="114">
        <v>2317</v>
      </c>
      <c r="G35" s="114">
        <v>2339</v>
      </c>
      <c r="H35" s="140">
        <v>2303</v>
      </c>
      <c r="I35" s="115">
        <v>-56</v>
      </c>
      <c r="J35" s="116">
        <v>-2.43161094224924</v>
      </c>
    </row>
    <row r="36" spans="1:10" s="110" customFormat="1" ht="24.95" customHeight="1" x14ac:dyDescent="0.2">
      <c r="A36" s="294" t="s">
        <v>173</v>
      </c>
      <c r="B36" s="295" t="s">
        <v>174</v>
      </c>
      <c r="C36" s="125">
        <v>82.439579567516901</v>
      </c>
      <c r="D36" s="143">
        <v>12314</v>
      </c>
      <c r="E36" s="144">
        <v>12911</v>
      </c>
      <c r="F36" s="144">
        <v>13024</v>
      </c>
      <c r="G36" s="144">
        <v>13094</v>
      </c>
      <c r="H36" s="145">
        <v>12738</v>
      </c>
      <c r="I36" s="143">
        <v>-424</v>
      </c>
      <c r="J36" s="146">
        <v>-3.3286230177421889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14937</v>
      </c>
      <c r="F11" s="264">
        <v>15568</v>
      </c>
      <c r="G11" s="264">
        <v>15716</v>
      </c>
      <c r="H11" s="264">
        <v>15788</v>
      </c>
      <c r="I11" s="265">
        <v>15377</v>
      </c>
      <c r="J11" s="263">
        <v>-440</v>
      </c>
      <c r="K11" s="266">
        <v>-2.8614164011185537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41.059114949454376</v>
      </c>
      <c r="E13" s="115">
        <v>6133</v>
      </c>
      <c r="F13" s="114">
        <v>6433</v>
      </c>
      <c r="G13" s="114">
        <v>6485</v>
      </c>
      <c r="H13" s="114">
        <v>6550</v>
      </c>
      <c r="I13" s="140">
        <v>6318</v>
      </c>
      <c r="J13" s="115">
        <v>-185</v>
      </c>
      <c r="K13" s="116">
        <v>-2.9281418170307059</v>
      </c>
    </row>
    <row r="14" spans="1:15" ht="15.95" customHeight="1" x14ac:dyDescent="0.2">
      <c r="A14" s="306" t="s">
        <v>230</v>
      </c>
      <c r="B14" s="307"/>
      <c r="C14" s="308"/>
      <c r="D14" s="113">
        <v>47.854321483564306</v>
      </c>
      <c r="E14" s="115">
        <v>7148</v>
      </c>
      <c r="F14" s="114">
        <v>7413</v>
      </c>
      <c r="G14" s="114">
        <v>7502</v>
      </c>
      <c r="H14" s="114">
        <v>7486</v>
      </c>
      <c r="I14" s="140">
        <v>7317</v>
      </c>
      <c r="J14" s="115">
        <v>-169</v>
      </c>
      <c r="K14" s="116">
        <v>-2.3096897635643021</v>
      </c>
    </row>
    <row r="15" spans="1:15" ht="15.95" customHeight="1" x14ac:dyDescent="0.2">
      <c r="A15" s="306" t="s">
        <v>231</v>
      </c>
      <c r="B15" s="307"/>
      <c r="C15" s="308"/>
      <c r="D15" s="113">
        <v>5.3692173796612437</v>
      </c>
      <c r="E15" s="115">
        <v>802</v>
      </c>
      <c r="F15" s="114">
        <v>833</v>
      </c>
      <c r="G15" s="114">
        <v>857</v>
      </c>
      <c r="H15" s="114">
        <v>858</v>
      </c>
      <c r="I15" s="140">
        <v>878</v>
      </c>
      <c r="J15" s="115">
        <v>-76</v>
      </c>
      <c r="K15" s="116">
        <v>-8.6560364464692476</v>
      </c>
    </row>
    <row r="16" spans="1:15" ht="15.95" customHeight="1" x14ac:dyDescent="0.2">
      <c r="A16" s="306" t="s">
        <v>232</v>
      </c>
      <c r="B16" s="307"/>
      <c r="C16" s="308"/>
      <c r="D16" s="113">
        <v>2.4168172993238266</v>
      </c>
      <c r="E16" s="115">
        <v>361</v>
      </c>
      <c r="F16" s="114">
        <v>374</v>
      </c>
      <c r="G16" s="114">
        <v>355</v>
      </c>
      <c r="H16" s="114">
        <v>365</v>
      </c>
      <c r="I16" s="140">
        <v>350</v>
      </c>
      <c r="J16" s="115">
        <v>11</v>
      </c>
      <c r="K16" s="116">
        <v>3.1428571428571428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2.3766485907478074</v>
      </c>
      <c r="E18" s="115">
        <v>355</v>
      </c>
      <c r="F18" s="114">
        <v>361</v>
      </c>
      <c r="G18" s="114">
        <v>353</v>
      </c>
      <c r="H18" s="114">
        <v>342</v>
      </c>
      <c r="I18" s="140">
        <v>321</v>
      </c>
      <c r="J18" s="115">
        <v>34</v>
      </c>
      <c r="K18" s="116">
        <v>10.59190031152648</v>
      </c>
    </row>
    <row r="19" spans="1:11" ht="14.1" customHeight="1" x14ac:dyDescent="0.2">
      <c r="A19" s="306" t="s">
        <v>235</v>
      </c>
      <c r="B19" s="307" t="s">
        <v>236</v>
      </c>
      <c r="C19" s="308"/>
      <c r="D19" s="113">
        <v>1.7875075316328579</v>
      </c>
      <c r="E19" s="115">
        <v>267</v>
      </c>
      <c r="F19" s="114">
        <v>264</v>
      </c>
      <c r="G19" s="114">
        <v>260</v>
      </c>
      <c r="H19" s="114">
        <v>253</v>
      </c>
      <c r="I19" s="140">
        <v>239</v>
      </c>
      <c r="J19" s="115">
        <v>28</v>
      </c>
      <c r="K19" s="116">
        <v>11.715481171548117</v>
      </c>
    </row>
    <row r="20" spans="1:11" ht="14.1" customHeight="1" x14ac:dyDescent="0.2">
      <c r="A20" s="306">
        <v>12</v>
      </c>
      <c r="B20" s="307" t="s">
        <v>237</v>
      </c>
      <c r="C20" s="308"/>
      <c r="D20" s="113">
        <v>1.3322621677713062</v>
      </c>
      <c r="E20" s="115">
        <v>199</v>
      </c>
      <c r="F20" s="114">
        <v>206</v>
      </c>
      <c r="G20" s="114">
        <v>228</v>
      </c>
      <c r="H20" s="114">
        <v>240</v>
      </c>
      <c r="I20" s="140">
        <v>196</v>
      </c>
      <c r="J20" s="115">
        <v>3</v>
      </c>
      <c r="K20" s="116">
        <v>1.5306122448979591</v>
      </c>
    </row>
    <row r="21" spans="1:11" ht="14.1" customHeight="1" x14ac:dyDescent="0.2">
      <c r="A21" s="306">
        <v>21</v>
      </c>
      <c r="B21" s="307" t="s">
        <v>238</v>
      </c>
      <c r="C21" s="308"/>
      <c r="D21" s="113">
        <v>0.12720091049072774</v>
      </c>
      <c r="E21" s="115">
        <v>19</v>
      </c>
      <c r="F21" s="114">
        <v>20</v>
      </c>
      <c r="G21" s="114">
        <v>21</v>
      </c>
      <c r="H21" s="114">
        <v>21</v>
      </c>
      <c r="I21" s="140">
        <v>20</v>
      </c>
      <c r="J21" s="115">
        <v>-1</v>
      </c>
      <c r="K21" s="116">
        <v>-5</v>
      </c>
    </row>
    <row r="22" spans="1:11" ht="14.1" customHeight="1" x14ac:dyDescent="0.2">
      <c r="A22" s="306">
        <v>22</v>
      </c>
      <c r="B22" s="307" t="s">
        <v>239</v>
      </c>
      <c r="C22" s="308"/>
      <c r="D22" s="113">
        <v>1.0778603467898507</v>
      </c>
      <c r="E22" s="115">
        <v>161</v>
      </c>
      <c r="F22" s="114">
        <v>170</v>
      </c>
      <c r="G22" s="114">
        <v>174</v>
      </c>
      <c r="H22" s="114">
        <v>176</v>
      </c>
      <c r="I22" s="140">
        <v>171</v>
      </c>
      <c r="J22" s="115">
        <v>-10</v>
      </c>
      <c r="K22" s="116">
        <v>-5.8479532163742691</v>
      </c>
    </row>
    <row r="23" spans="1:11" ht="14.1" customHeight="1" x14ac:dyDescent="0.2">
      <c r="A23" s="306">
        <v>23</v>
      </c>
      <c r="B23" s="307" t="s">
        <v>240</v>
      </c>
      <c r="C23" s="308"/>
      <c r="D23" s="113">
        <v>0.24101225145611568</v>
      </c>
      <c r="E23" s="115">
        <v>36</v>
      </c>
      <c r="F23" s="114">
        <v>39</v>
      </c>
      <c r="G23" s="114">
        <v>40</v>
      </c>
      <c r="H23" s="114">
        <v>40</v>
      </c>
      <c r="I23" s="140">
        <v>39</v>
      </c>
      <c r="J23" s="115">
        <v>-3</v>
      </c>
      <c r="K23" s="116">
        <v>-7.6923076923076925</v>
      </c>
    </row>
    <row r="24" spans="1:11" ht="14.1" customHeight="1" x14ac:dyDescent="0.2">
      <c r="A24" s="306">
        <v>24</v>
      </c>
      <c r="B24" s="307" t="s">
        <v>241</v>
      </c>
      <c r="C24" s="308"/>
      <c r="D24" s="113">
        <v>1.1046394858405302</v>
      </c>
      <c r="E24" s="115">
        <v>165</v>
      </c>
      <c r="F24" s="114">
        <v>173</v>
      </c>
      <c r="G24" s="114">
        <v>181</v>
      </c>
      <c r="H24" s="114">
        <v>184</v>
      </c>
      <c r="I24" s="140">
        <v>188</v>
      </c>
      <c r="J24" s="115">
        <v>-23</v>
      </c>
      <c r="K24" s="116">
        <v>-12.23404255319149</v>
      </c>
    </row>
    <row r="25" spans="1:11" ht="14.1" customHeight="1" x14ac:dyDescent="0.2">
      <c r="A25" s="306">
        <v>25</v>
      </c>
      <c r="B25" s="307" t="s">
        <v>242</v>
      </c>
      <c r="C25" s="308"/>
      <c r="D25" s="113">
        <v>1.5799692039900917</v>
      </c>
      <c r="E25" s="115">
        <v>236</v>
      </c>
      <c r="F25" s="114">
        <v>234</v>
      </c>
      <c r="G25" s="114">
        <v>238</v>
      </c>
      <c r="H25" s="114">
        <v>244</v>
      </c>
      <c r="I25" s="140">
        <v>228</v>
      </c>
      <c r="J25" s="115">
        <v>8</v>
      </c>
      <c r="K25" s="116">
        <v>3.5087719298245612</v>
      </c>
    </row>
    <row r="26" spans="1:11" ht="14.1" customHeight="1" x14ac:dyDescent="0.2">
      <c r="A26" s="306">
        <v>26</v>
      </c>
      <c r="B26" s="307" t="s">
        <v>243</v>
      </c>
      <c r="C26" s="308"/>
      <c r="D26" s="113">
        <v>0.77659503246970607</v>
      </c>
      <c r="E26" s="115">
        <v>116</v>
      </c>
      <c r="F26" s="114">
        <v>117</v>
      </c>
      <c r="G26" s="114">
        <v>120</v>
      </c>
      <c r="H26" s="114">
        <v>116</v>
      </c>
      <c r="I26" s="140">
        <v>114</v>
      </c>
      <c r="J26" s="115">
        <v>2</v>
      </c>
      <c r="K26" s="116">
        <v>1.7543859649122806</v>
      </c>
    </row>
    <row r="27" spans="1:11" ht="14.1" customHeight="1" x14ac:dyDescent="0.2">
      <c r="A27" s="306">
        <v>27</v>
      </c>
      <c r="B27" s="307" t="s">
        <v>244</v>
      </c>
      <c r="C27" s="308"/>
      <c r="D27" s="113">
        <v>0.27448617526946506</v>
      </c>
      <c r="E27" s="115">
        <v>41</v>
      </c>
      <c r="F27" s="114">
        <v>40</v>
      </c>
      <c r="G27" s="114">
        <v>43</v>
      </c>
      <c r="H27" s="114">
        <v>41</v>
      </c>
      <c r="I27" s="140">
        <v>50</v>
      </c>
      <c r="J27" s="115">
        <v>-9</v>
      </c>
      <c r="K27" s="116">
        <v>-18</v>
      </c>
    </row>
    <row r="28" spans="1:11" ht="14.1" customHeight="1" x14ac:dyDescent="0.2">
      <c r="A28" s="306">
        <v>28</v>
      </c>
      <c r="B28" s="307" t="s">
        <v>245</v>
      </c>
      <c r="C28" s="308"/>
      <c r="D28" s="113">
        <v>0.26779139050679518</v>
      </c>
      <c r="E28" s="115">
        <v>40</v>
      </c>
      <c r="F28" s="114">
        <v>42</v>
      </c>
      <c r="G28" s="114">
        <v>41</v>
      </c>
      <c r="H28" s="114">
        <v>37</v>
      </c>
      <c r="I28" s="140">
        <v>39</v>
      </c>
      <c r="J28" s="115">
        <v>1</v>
      </c>
      <c r="K28" s="116">
        <v>2.5641025641025643</v>
      </c>
    </row>
    <row r="29" spans="1:11" ht="14.1" customHeight="1" x14ac:dyDescent="0.2">
      <c r="A29" s="306">
        <v>29</v>
      </c>
      <c r="B29" s="307" t="s">
        <v>246</v>
      </c>
      <c r="C29" s="308"/>
      <c r="D29" s="113">
        <v>3.5147620004016873</v>
      </c>
      <c r="E29" s="115">
        <v>525</v>
      </c>
      <c r="F29" s="114">
        <v>566</v>
      </c>
      <c r="G29" s="114">
        <v>563</v>
      </c>
      <c r="H29" s="114">
        <v>584</v>
      </c>
      <c r="I29" s="140">
        <v>562</v>
      </c>
      <c r="J29" s="115">
        <v>-37</v>
      </c>
      <c r="K29" s="116">
        <v>-6.5836298932384345</v>
      </c>
    </row>
    <row r="30" spans="1:11" ht="14.1" customHeight="1" x14ac:dyDescent="0.2">
      <c r="A30" s="306" t="s">
        <v>247</v>
      </c>
      <c r="B30" s="307" t="s">
        <v>248</v>
      </c>
      <c r="C30" s="308"/>
      <c r="D30" s="113" t="s">
        <v>513</v>
      </c>
      <c r="E30" s="115" t="s">
        <v>513</v>
      </c>
      <c r="F30" s="114" t="s">
        <v>513</v>
      </c>
      <c r="G30" s="114" t="s">
        <v>513</v>
      </c>
      <c r="H30" s="114">
        <v>82</v>
      </c>
      <c r="I30" s="140">
        <v>80</v>
      </c>
      <c r="J30" s="115" t="s">
        <v>513</v>
      </c>
      <c r="K30" s="116" t="s">
        <v>513</v>
      </c>
    </row>
    <row r="31" spans="1:11" ht="14.1" customHeight="1" x14ac:dyDescent="0.2">
      <c r="A31" s="306" t="s">
        <v>249</v>
      </c>
      <c r="B31" s="307" t="s">
        <v>250</v>
      </c>
      <c r="C31" s="308"/>
      <c r="D31" s="113">
        <v>2.905536586998728</v>
      </c>
      <c r="E31" s="115">
        <v>434</v>
      </c>
      <c r="F31" s="114">
        <v>478</v>
      </c>
      <c r="G31" s="114">
        <v>482</v>
      </c>
      <c r="H31" s="114">
        <v>502</v>
      </c>
      <c r="I31" s="140">
        <v>482</v>
      </c>
      <c r="J31" s="115">
        <v>-48</v>
      </c>
      <c r="K31" s="116">
        <v>-9.9585062240663902</v>
      </c>
    </row>
    <row r="32" spans="1:11" ht="14.1" customHeight="1" x14ac:dyDescent="0.2">
      <c r="A32" s="306">
        <v>31</v>
      </c>
      <c r="B32" s="307" t="s">
        <v>251</v>
      </c>
      <c r="C32" s="308"/>
      <c r="D32" s="113">
        <v>0.12720091049072774</v>
      </c>
      <c r="E32" s="115">
        <v>19</v>
      </c>
      <c r="F32" s="114">
        <v>22</v>
      </c>
      <c r="G32" s="114">
        <v>20</v>
      </c>
      <c r="H32" s="114">
        <v>19</v>
      </c>
      <c r="I32" s="140">
        <v>22</v>
      </c>
      <c r="J32" s="115">
        <v>-3</v>
      </c>
      <c r="K32" s="116">
        <v>-13.636363636363637</v>
      </c>
    </row>
    <row r="33" spans="1:11" ht="14.1" customHeight="1" x14ac:dyDescent="0.2">
      <c r="A33" s="306">
        <v>32</v>
      </c>
      <c r="B33" s="307" t="s">
        <v>252</v>
      </c>
      <c r="C33" s="308"/>
      <c r="D33" s="113">
        <v>0.70295240008033744</v>
      </c>
      <c r="E33" s="115">
        <v>105</v>
      </c>
      <c r="F33" s="114">
        <v>107</v>
      </c>
      <c r="G33" s="114">
        <v>113</v>
      </c>
      <c r="H33" s="114">
        <v>115</v>
      </c>
      <c r="I33" s="140">
        <v>104</v>
      </c>
      <c r="J33" s="115">
        <v>1</v>
      </c>
      <c r="K33" s="116">
        <v>0.96153846153846156</v>
      </c>
    </row>
    <row r="34" spans="1:11" ht="14.1" customHeight="1" x14ac:dyDescent="0.2">
      <c r="A34" s="306">
        <v>33</v>
      </c>
      <c r="B34" s="307" t="s">
        <v>253</v>
      </c>
      <c r="C34" s="308"/>
      <c r="D34" s="113">
        <v>0.74312110865635672</v>
      </c>
      <c r="E34" s="115">
        <v>111</v>
      </c>
      <c r="F34" s="114">
        <v>110</v>
      </c>
      <c r="G34" s="114">
        <v>114</v>
      </c>
      <c r="H34" s="114">
        <v>110</v>
      </c>
      <c r="I34" s="140">
        <v>109</v>
      </c>
      <c r="J34" s="115">
        <v>2</v>
      </c>
      <c r="K34" s="116">
        <v>1.834862385321101</v>
      </c>
    </row>
    <row r="35" spans="1:11" ht="14.1" customHeight="1" x14ac:dyDescent="0.2">
      <c r="A35" s="306">
        <v>34</v>
      </c>
      <c r="B35" s="307" t="s">
        <v>254</v>
      </c>
      <c r="C35" s="308"/>
      <c r="D35" s="113">
        <v>4.6060119167168772</v>
      </c>
      <c r="E35" s="115">
        <v>688</v>
      </c>
      <c r="F35" s="114">
        <v>717</v>
      </c>
      <c r="G35" s="114">
        <v>709</v>
      </c>
      <c r="H35" s="114">
        <v>711</v>
      </c>
      <c r="I35" s="140">
        <v>696</v>
      </c>
      <c r="J35" s="115">
        <v>-8</v>
      </c>
      <c r="K35" s="116">
        <v>-1.1494252873563218</v>
      </c>
    </row>
    <row r="36" spans="1:11" ht="14.1" customHeight="1" x14ac:dyDescent="0.2">
      <c r="A36" s="306">
        <v>41</v>
      </c>
      <c r="B36" s="307" t="s">
        <v>255</v>
      </c>
      <c r="C36" s="308"/>
      <c r="D36" s="113">
        <v>9.3726986677378318E-2</v>
      </c>
      <c r="E36" s="115">
        <v>14</v>
      </c>
      <c r="F36" s="114">
        <v>13</v>
      </c>
      <c r="G36" s="114">
        <v>18</v>
      </c>
      <c r="H36" s="114">
        <v>15</v>
      </c>
      <c r="I36" s="140">
        <v>13</v>
      </c>
      <c r="J36" s="115">
        <v>1</v>
      </c>
      <c r="K36" s="116">
        <v>7.6923076923076925</v>
      </c>
    </row>
    <row r="37" spans="1:11" ht="14.1" customHeight="1" x14ac:dyDescent="0.2">
      <c r="A37" s="306">
        <v>42</v>
      </c>
      <c r="B37" s="307" t="s">
        <v>256</v>
      </c>
      <c r="C37" s="308"/>
      <c r="D37" s="113">
        <v>4.0168708576019278E-2</v>
      </c>
      <c r="E37" s="115">
        <v>6</v>
      </c>
      <c r="F37" s="114">
        <v>7</v>
      </c>
      <c r="G37" s="114">
        <v>7</v>
      </c>
      <c r="H37" s="114" t="s">
        <v>513</v>
      </c>
      <c r="I37" s="140" t="s">
        <v>513</v>
      </c>
      <c r="J37" s="115" t="s">
        <v>513</v>
      </c>
      <c r="K37" s="116" t="s">
        <v>513</v>
      </c>
    </row>
    <row r="38" spans="1:11" ht="14.1" customHeight="1" x14ac:dyDescent="0.2">
      <c r="A38" s="306">
        <v>43</v>
      </c>
      <c r="B38" s="307" t="s">
        <v>257</v>
      </c>
      <c r="C38" s="308"/>
      <c r="D38" s="113">
        <v>0.2008435428800964</v>
      </c>
      <c r="E38" s="115">
        <v>30</v>
      </c>
      <c r="F38" s="114">
        <v>27</v>
      </c>
      <c r="G38" s="114">
        <v>27</v>
      </c>
      <c r="H38" s="114">
        <v>28</v>
      </c>
      <c r="I38" s="140">
        <v>24</v>
      </c>
      <c r="J38" s="115">
        <v>6</v>
      </c>
      <c r="K38" s="116">
        <v>25</v>
      </c>
    </row>
    <row r="39" spans="1:11" ht="14.1" customHeight="1" x14ac:dyDescent="0.2">
      <c r="A39" s="306">
        <v>51</v>
      </c>
      <c r="B39" s="307" t="s">
        <v>258</v>
      </c>
      <c r="C39" s="308"/>
      <c r="D39" s="113">
        <v>5.8445470978108052</v>
      </c>
      <c r="E39" s="115">
        <v>873</v>
      </c>
      <c r="F39" s="114">
        <v>878</v>
      </c>
      <c r="G39" s="114">
        <v>888</v>
      </c>
      <c r="H39" s="114">
        <v>862</v>
      </c>
      <c r="I39" s="140">
        <v>853</v>
      </c>
      <c r="J39" s="115">
        <v>20</v>
      </c>
      <c r="K39" s="116">
        <v>2.3446658851113718</v>
      </c>
    </row>
    <row r="40" spans="1:11" ht="14.1" customHeight="1" x14ac:dyDescent="0.2">
      <c r="A40" s="306" t="s">
        <v>259</v>
      </c>
      <c r="B40" s="307" t="s">
        <v>260</v>
      </c>
      <c r="C40" s="308"/>
      <c r="D40" s="113">
        <v>5.5298922139653213</v>
      </c>
      <c r="E40" s="115">
        <v>826</v>
      </c>
      <c r="F40" s="114">
        <v>828</v>
      </c>
      <c r="G40" s="114">
        <v>840</v>
      </c>
      <c r="H40" s="114">
        <v>823</v>
      </c>
      <c r="I40" s="140">
        <v>811</v>
      </c>
      <c r="J40" s="115">
        <v>15</v>
      </c>
      <c r="K40" s="116">
        <v>1.8495684340320593</v>
      </c>
    </row>
    <row r="41" spans="1:11" ht="14.1" customHeight="1" x14ac:dyDescent="0.2">
      <c r="A41" s="306"/>
      <c r="B41" s="307" t="s">
        <v>261</v>
      </c>
      <c r="C41" s="308"/>
      <c r="D41" s="113">
        <v>3.2469706098948921</v>
      </c>
      <c r="E41" s="115">
        <v>485</v>
      </c>
      <c r="F41" s="114">
        <v>481</v>
      </c>
      <c r="G41" s="114">
        <v>487</v>
      </c>
      <c r="H41" s="114">
        <v>470</v>
      </c>
      <c r="I41" s="140">
        <v>449</v>
      </c>
      <c r="J41" s="115">
        <v>36</v>
      </c>
      <c r="K41" s="116">
        <v>8.0178173719376389</v>
      </c>
    </row>
    <row r="42" spans="1:11" ht="14.1" customHeight="1" x14ac:dyDescent="0.2">
      <c r="A42" s="306">
        <v>52</v>
      </c>
      <c r="B42" s="307" t="s">
        <v>262</v>
      </c>
      <c r="C42" s="308"/>
      <c r="D42" s="113">
        <v>6.1859811207069697</v>
      </c>
      <c r="E42" s="115">
        <v>924</v>
      </c>
      <c r="F42" s="114">
        <v>925</v>
      </c>
      <c r="G42" s="114">
        <v>960</v>
      </c>
      <c r="H42" s="114">
        <v>963</v>
      </c>
      <c r="I42" s="140">
        <v>939</v>
      </c>
      <c r="J42" s="115">
        <v>-15</v>
      </c>
      <c r="K42" s="116">
        <v>-1.5974440894568691</v>
      </c>
    </row>
    <row r="43" spans="1:11" ht="14.1" customHeight="1" x14ac:dyDescent="0.2">
      <c r="A43" s="306" t="s">
        <v>263</v>
      </c>
      <c r="B43" s="307" t="s">
        <v>264</v>
      </c>
      <c r="C43" s="308"/>
      <c r="D43" s="113">
        <v>5.7709044654214363</v>
      </c>
      <c r="E43" s="115">
        <v>862</v>
      </c>
      <c r="F43" s="114">
        <v>865</v>
      </c>
      <c r="G43" s="114">
        <v>882</v>
      </c>
      <c r="H43" s="114">
        <v>878</v>
      </c>
      <c r="I43" s="140">
        <v>873</v>
      </c>
      <c r="J43" s="115">
        <v>-11</v>
      </c>
      <c r="K43" s="116">
        <v>-1.2600229095074456</v>
      </c>
    </row>
    <row r="44" spans="1:11" ht="14.1" customHeight="1" x14ac:dyDescent="0.2">
      <c r="A44" s="306">
        <v>53</v>
      </c>
      <c r="B44" s="307" t="s">
        <v>265</v>
      </c>
      <c r="C44" s="308"/>
      <c r="D44" s="113">
        <v>1.9214032268862555</v>
      </c>
      <c r="E44" s="115">
        <v>287</v>
      </c>
      <c r="F44" s="114">
        <v>302</v>
      </c>
      <c r="G44" s="114">
        <v>306</v>
      </c>
      <c r="H44" s="114">
        <v>330</v>
      </c>
      <c r="I44" s="140">
        <v>302</v>
      </c>
      <c r="J44" s="115">
        <v>-15</v>
      </c>
      <c r="K44" s="116">
        <v>-4.9668874172185431</v>
      </c>
    </row>
    <row r="45" spans="1:11" ht="14.1" customHeight="1" x14ac:dyDescent="0.2">
      <c r="A45" s="306" t="s">
        <v>266</v>
      </c>
      <c r="B45" s="307" t="s">
        <v>267</v>
      </c>
      <c r="C45" s="308"/>
      <c r="D45" s="113">
        <v>1.9013188725982459</v>
      </c>
      <c r="E45" s="115">
        <v>284</v>
      </c>
      <c r="F45" s="114">
        <v>299</v>
      </c>
      <c r="G45" s="114">
        <v>303</v>
      </c>
      <c r="H45" s="114">
        <v>326</v>
      </c>
      <c r="I45" s="140">
        <v>298</v>
      </c>
      <c r="J45" s="115">
        <v>-14</v>
      </c>
      <c r="K45" s="116">
        <v>-4.6979865771812079</v>
      </c>
    </row>
    <row r="46" spans="1:11" ht="14.1" customHeight="1" x14ac:dyDescent="0.2">
      <c r="A46" s="306">
        <v>54</v>
      </c>
      <c r="B46" s="307" t="s">
        <v>268</v>
      </c>
      <c r="C46" s="308"/>
      <c r="D46" s="113">
        <v>13.161946843408984</v>
      </c>
      <c r="E46" s="115">
        <v>1966</v>
      </c>
      <c r="F46" s="114">
        <v>2052</v>
      </c>
      <c r="G46" s="114">
        <v>2069</v>
      </c>
      <c r="H46" s="114">
        <v>2084</v>
      </c>
      <c r="I46" s="140">
        <v>2044</v>
      </c>
      <c r="J46" s="115">
        <v>-78</v>
      </c>
      <c r="K46" s="116">
        <v>-3.8160469667318981</v>
      </c>
    </row>
    <row r="47" spans="1:11" ht="14.1" customHeight="1" x14ac:dyDescent="0.2">
      <c r="A47" s="306">
        <v>61</v>
      </c>
      <c r="B47" s="307" t="s">
        <v>269</v>
      </c>
      <c r="C47" s="308"/>
      <c r="D47" s="113">
        <v>0.49541407243757113</v>
      </c>
      <c r="E47" s="115">
        <v>74</v>
      </c>
      <c r="F47" s="114">
        <v>75</v>
      </c>
      <c r="G47" s="114">
        <v>73</v>
      </c>
      <c r="H47" s="114">
        <v>81</v>
      </c>
      <c r="I47" s="140">
        <v>81</v>
      </c>
      <c r="J47" s="115">
        <v>-7</v>
      </c>
      <c r="K47" s="116">
        <v>-8.6419753086419746</v>
      </c>
    </row>
    <row r="48" spans="1:11" ht="14.1" customHeight="1" x14ac:dyDescent="0.2">
      <c r="A48" s="306">
        <v>62</v>
      </c>
      <c r="B48" s="307" t="s">
        <v>270</v>
      </c>
      <c r="C48" s="308"/>
      <c r="D48" s="113">
        <v>12.418825734752629</v>
      </c>
      <c r="E48" s="115">
        <v>1855</v>
      </c>
      <c r="F48" s="114">
        <v>1910</v>
      </c>
      <c r="G48" s="114">
        <v>1878</v>
      </c>
      <c r="H48" s="114">
        <v>1881</v>
      </c>
      <c r="I48" s="140">
        <v>1892</v>
      </c>
      <c r="J48" s="115">
        <v>-37</v>
      </c>
      <c r="K48" s="116">
        <v>-1.9556025369978858</v>
      </c>
    </row>
    <row r="49" spans="1:11" ht="14.1" customHeight="1" x14ac:dyDescent="0.2">
      <c r="A49" s="306">
        <v>63</v>
      </c>
      <c r="B49" s="307" t="s">
        <v>271</v>
      </c>
      <c r="C49" s="308"/>
      <c r="D49" s="113">
        <v>11.829684675637678</v>
      </c>
      <c r="E49" s="115">
        <v>1767</v>
      </c>
      <c r="F49" s="114">
        <v>2051</v>
      </c>
      <c r="G49" s="114">
        <v>2150</v>
      </c>
      <c r="H49" s="114">
        <v>2191</v>
      </c>
      <c r="I49" s="140">
        <v>2013</v>
      </c>
      <c r="J49" s="115">
        <v>-246</v>
      </c>
      <c r="K49" s="116">
        <v>-12.220566318926975</v>
      </c>
    </row>
    <row r="50" spans="1:11" ht="14.1" customHeight="1" x14ac:dyDescent="0.2">
      <c r="A50" s="306" t="s">
        <v>272</v>
      </c>
      <c r="B50" s="307" t="s">
        <v>273</v>
      </c>
      <c r="C50" s="308"/>
      <c r="D50" s="113">
        <v>1.2251456115685881</v>
      </c>
      <c r="E50" s="115">
        <v>183</v>
      </c>
      <c r="F50" s="114">
        <v>208</v>
      </c>
      <c r="G50" s="114">
        <v>228</v>
      </c>
      <c r="H50" s="114">
        <v>224</v>
      </c>
      <c r="I50" s="140">
        <v>219</v>
      </c>
      <c r="J50" s="115">
        <v>-36</v>
      </c>
      <c r="K50" s="116">
        <v>-16.438356164383563</v>
      </c>
    </row>
    <row r="51" spans="1:11" ht="14.1" customHeight="1" x14ac:dyDescent="0.2">
      <c r="A51" s="306" t="s">
        <v>274</v>
      </c>
      <c r="B51" s="307" t="s">
        <v>275</v>
      </c>
      <c r="C51" s="308"/>
      <c r="D51" s="113">
        <v>10.035482359242151</v>
      </c>
      <c r="E51" s="115">
        <v>1499</v>
      </c>
      <c r="F51" s="114">
        <v>1756</v>
      </c>
      <c r="G51" s="114">
        <v>1829</v>
      </c>
      <c r="H51" s="114">
        <v>1878</v>
      </c>
      <c r="I51" s="140">
        <v>1715</v>
      </c>
      <c r="J51" s="115">
        <v>-216</v>
      </c>
      <c r="K51" s="116">
        <v>-12.594752186588922</v>
      </c>
    </row>
    <row r="52" spans="1:11" ht="14.1" customHeight="1" x14ac:dyDescent="0.2">
      <c r="A52" s="306">
        <v>71</v>
      </c>
      <c r="B52" s="307" t="s">
        <v>276</v>
      </c>
      <c r="C52" s="308"/>
      <c r="D52" s="113">
        <v>9.7141326906339955</v>
      </c>
      <c r="E52" s="115">
        <v>1451</v>
      </c>
      <c r="F52" s="114">
        <v>1439</v>
      </c>
      <c r="G52" s="114">
        <v>1431</v>
      </c>
      <c r="H52" s="114">
        <v>1436</v>
      </c>
      <c r="I52" s="140">
        <v>1429</v>
      </c>
      <c r="J52" s="115">
        <v>22</v>
      </c>
      <c r="K52" s="116">
        <v>1.5395381385584326</v>
      </c>
    </row>
    <row r="53" spans="1:11" ht="14.1" customHeight="1" x14ac:dyDescent="0.2">
      <c r="A53" s="306" t="s">
        <v>277</v>
      </c>
      <c r="B53" s="307" t="s">
        <v>278</v>
      </c>
      <c r="C53" s="308"/>
      <c r="D53" s="113">
        <v>0.81006895628305553</v>
      </c>
      <c r="E53" s="115">
        <v>121</v>
      </c>
      <c r="F53" s="114">
        <v>117</v>
      </c>
      <c r="G53" s="114">
        <v>113</v>
      </c>
      <c r="H53" s="114">
        <v>109</v>
      </c>
      <c r="I53" s="140">
        <v>112</v>
      </c>
      <c r="J53" s="115">
        <v>9</v>
      </c>
      <c r="K53" s="116">
        <v>8.0357142857142865</v>
      </c>
    </row>
    <row r="54" spans="1:11" ht="14.1" customHeight="1" x14ac:dyDescent="0.2">
      <c r="A54" s="306" t="s">
        <v>279</v>
      </c>
      <c r="B54" s="307" t="s">
        <v>280</v>
      </c>
      <c r="C54" s="308"/>
      <c r="D54" s="113">
        <v>8.4622079400147285</v>
      </c>
      <c r="E54" s="115">
        <v>1264</v>
      </c>
      <c r="F54" s="114">
        <v>1249</v>
      </c>
      <c r="G54" s="114">
        <v>1247</v>
      </c>
      <c r="H54" s="114">
        <v>1256</v>
      </c>
      <c r="I54" s="140">
        <v>1257</v>
      </c>
      <c r="J54" s="115">
        <v>7</v>
      </c>
      <c r="K54" s="116">
        <v>0.55688146380270487</v>
      </c>
    </row>
    <row r="55" spans="1:11" ht="14.1" customHeight="1" x14ac:dyDescent="0.2">
      <c r="A55" s="306">
        <v>72</v>
      </c>
      <c r="B55" s="307" t="s">
        <v>281</v>
      </c>
      <c r="C55" s="308"/>
      <c r="D55" s="113">
        <v>0.95065943629912297</v>
      </c>
      <c r="E55" s="115">
        <v>142</v>
      </c>
      <c r="F55" s="114">
        <v>136</v>
      </c>
      <c r="G55" s="114">
        <v>138</v>
      </c>
      <c r="H55" s="114">
        <v>137</v>
      </c>
      <c r="I55" s="140">
        <v>134</v>
      </c>
      <c r="J55" s="115">
        <v>8</v>
      </c>
      <c r="K55" s="116">
        <v>5.9701492537313436</v>
      </c>
    </row>
    <row r="56" spans="1:11" ht="14.1" customHeight="1" x14ac:dyDescent="0.2">
      <c r="A56" s="306" t="s">
        <v>282</v>
      </c>
      <c r="B56" s="307" t="s">
        <v>283</v>
      </c>
      <c r="C56" s="308"/>
      <c r="D56" s="113">
        <v>0.24770703621878556</v>
      </c>
      <c r="E56" s="115">
        <v>37</v>
      </c>
      <c r="F56" s="114">
        <v>35</v>
      </c>
      <c r="G56" s="114">
        <v>38</v>
      </c>
      <c r="H56" s="114">
        <v>37</v>
      </c>
      <c r="I56" s="140">
        <v>34</v>
      </c>
      <c r="J56" s="115">
        <v>3</v>
      </c>
      <c r="K56" s="116">
        <v>8.8235294117647065</v>
      </c>
    </row>
    <row r="57" spans="1:11" ht="14.1" customHeight="1" x14ac:dyDescent="0.2">
      <c r="A57" s="306" t="s">
        <v>284</v>
      </c>
      <c r="B57" s="307" t="s">
        <v>285</v>
      </c>
      <c r="C57" s="308"/>
      <c r="D57" s="113">
        <v>0.52888799625092053</v>
      </c>
      <c r="E57" s="115">
        <v>79</v>
      </c>
      <c r="F57" s="114">
        <v>79</v>
      </c>
      <c r="G57" s="114">
        <v>78</v>
      </c>
      <c r="H57" s="114">
        <v>80</v>
      </c>
      <c r="I57" s="140">
        <v>78</v>
      </c>
      <c r="J57" s="115">
        <v>1</v>
      </c>
      <c r="K57" s="116">
        <v>1.2820512820512822</v>
      </c>
    </row>
    <row r="58" spans="1:11" ht="14.1" customHeight="1" x14ac:dyDescent="0.2">
      <c r="A58" s="306">
        <v>73</v>
      </c>
      <c r="B58" s="307" t="s">
        <v>286</v>
      </c>
      <c r="C58" s="308"/>
      <c r="D58" s="113">
        <v>0.96404900582446273</v>
      </c>
      <c r="E58" s="115">
        <v>144</v>
      </c>
      <c r="F58" s="114">
        <v>142</v>
      </c>
      <c r="G58" s="114">
        <v>144</v>
      </c>
      <c r="H58" s="114">
        <v>140</v>
      </c>
      <c r="I58" s="140">
        <v>134</v>
      </c>
      <c r="J58" s="115">
        <v>10</v>
      </c>
      <c r="K58" s="116">
        <v>7.4626865671641793</v>
      </c>
    </row>
    <row r="59" spans="1:11" ht="14.1" customHeight="1" x14ac:dyDescent="0.2">
      <c r="A59" s="306" t="s">
        <v>287</v>
      </c>
      <c r="B59" s="307" t="s">
        <v>288</v>
      </c>
      <c r="C59" s="308"/>
      <c r="D59" s="113">
        <v>0.70964718484300726</v>
      </c>
      <c r="E59" s="115">
        <v>106</v>
      </c>
      <c r="F59" s="114">
        <v>100</v>
      </c>
      <c r="G59" s="114">
        <v>97</v>
      </c>
      <c r="H59" s="114">
        <v>96</v>
      </c>
      <c r="I59" s="140">
        <v>93</v>
      </c>
      <c r="J59" s="115">
        <v>13</v>
      </c>
      <c r="K59" s="116">
        <v>13.978494623655914</v>
      </c>
    </row>
    <row r="60" spans="1:11" ht="14.1" customHeight="1" x14ac:dyDescent="0.2">
      <c r="A60" s="306">
        <v>81</v>
      </c>
      <c r="B60" s="307" t="s">
        <v>289</v>
      </c>
      <c r="C60" s="308"/>
      <c r="D60" s="113">
        <v>5.6637879092187182</v>
      </c>
      <c r="E60" s="115">
        <v>846</v>
      </c>
      <c r="F60" s="114">
        <v>866</v>
      </c>
      <c r="G60" s="114">
        <v>846</v>
      </c>
      <c r="H60" s="114">
        <v>828</v>
      </c>
      <c r="I60" s="140">
        <v>839</v>
      </c>
      <c r="J60" s="115">
        <v>7</v>
      </c>
      <c r="K60" s="116">
        <v>0.83432657926102505</v>
      </c>
    </row>
    <row r="61" spans="1:11" ht="14.1" customHeight="1" x14ac:dyDescent="0.2">
      <c r="A61" s="306" t="s">
        <v>290</v>
      </c>
      <c r="B61" s="307" t="s">
        <v>291</v>
      </c>
      <c r="C61" s="308"/>
      <c r="D61" s="113">
        <v>1.392515230635335</v>
      </c>
      <c r="E61" s="115">
        <v>208</v>
      </c>
      <c r="F61" s="114">
        <v>218</v>
      </c>
      <c r="G61" s="114">
        <v>218</v>
      </c>
      <c r="H61" s="114">
        <v>220</v>
      </c>
      <c r="I61" s="140">
        <v>228</v>
      </c>
      <c r="J61" s="115">
        <v>-20</v>
      </c>
      <c r="K61" s="116">
        <v>-8.7719298245614041</v>
      </c>
    </row>
    <row r="62" spans="1:11" ht="14.1" customHeight="1" x14ac:dyDescent="0.2">
      <c r="A62" s="306" t="s">
        <v>292</v>
      </c>
      <c r="B62" s="307" t="s">
        <v>293</v>
      </c>
      <c r="C62" s="308"/>
      <c r="D62" s="113">
        <v>2.7381669679319809</v>
      </c>
      <c r="E62" s="115">
        <v>409</v>
      </c>
      <c r="F62" s="114">
        <v>414</v>
      </c>
      <c r="G62" s="114">
        <v>400</v>
      </c>
      <c r="H62" s="114">
        <v>393</v>
      </c>
      <c r="I62" s="140">
        <v>392</v>
      </c>
      <c r="J62" s="115">
        <v>17</v>
      </c>
      <c r="K62" s="116">
        <v>4.3367346938775508</v>
      </c>
    </row>
    <row r="63" spans="1:11" ht="14.1" customHeight="1" x14ac:dyDescent="0.2">
      <c r="A63" s="306"/>
      <c r="B63" s="307" t="s">
        <v>294</v>
      </c>
      <c r="C63" s="308"/>
      <c r="D63" s="113">
        <v>2.3163955278837784</v>
      </c>
      <c r="E63" s="115">
        <v>346</v>
      </c>
      <c r="F63" s="114">
        <v>355</v>
      </c>
      <c r="G63" s="114">
        <v>339</v>
      </c>
      <c r="H63" s="114">
        <v>343</v>
      </c>
      <c r="I63" s="140">
        <v>335</v>
      </c>
      <c r="J63" s="115">
        <v>11</v>
      </c>
      <c r="K63" s="116">
        <v>3.283582089552239</v>
      </c>
    </row>
    <row r="64" spans="1:11" ht="14.1" customHeight="1" x14ac:dyDescent="0.2">
      <c r="A64" s="306" t="s">
        <v>295</v>
      </c>
      <c r="B64" s="307" t="s">
        <v>296</v>
      </c>
      <c r="C64" s="308"/>
      <c r="D64" s="113">
        <v>0.16067483430407711</v>
      </c>
      <c r="E64" s="115">
        <v>24</v>
      </c>
      <c r="F64" s="114">
        <v>23</v>
      </c>
      <c r="G64" s="114">
        <v>18</v>
      </c>
      <c r="H64" s="114">
        <v>17</v>
      </c>
      <c r="I64" s="140">
        <v>18</v>
      </c>
      <c r="J64" s="115">
        <v>6</v>
      </c>
      <c r="K64" s="116">
        <v>33.333333333333336</v>
      </c>
    </row>
    <row r="65" spans="1:11" ht="14.1" customHeight="1" x14ac:dyDescent="0.2">
      <c r="A65" s="306" t="s">
        <v>297</v>
      </c>
      <c r="B65" s="307" t="s">
        <v>298</v>
      </c>
      <c r="C65" s="308"/>
      <c r="D65" s="113">
        <v>0.99752292963781219</v>
      </c>
      <c r="E65" s="115">
        <v>149</v>
      </c>
      <c r="F65" s="114">
        <v>163</v>
      </c>
      <c r="G65" s="114">
        <v>160</v>
      </c>
      <c r="H65" s="114">
        <v>147</v>
      </c>
      <c r="I65" s="140">
        <v>151</v>
      </c>
      <c r="J65" s="115">
        <v>-2</v>
      </c>
      <c r="K65" s="116">
        <v>-1.3245033112582782</v>
      </c>
    </row>
    <row r="66" spans="1:11" ht="14.1" customHeight="1" x14ac:dyDescent="0.2">
      <c r="A66" s="306">
        <v>82</v>
      </c>
      <c r="B66" s="307" t="s">
        <v>299</v>
      </c>
      <c r="C66" s="308"/>
      <c r="D66" s="113">
        <v>2.6377451964919327</v>
      </c>
      <c r="E66" s="115">
        <v>394</v>
      </c>
      <c r="F66" s="114">
        <v>425</v>
      </c>
      <c r="G66" s="114">
        <v>426</v>
      </c>
      <c r="H66" s="114">
        <v>409</v>
      </c>
      <c r="I66" s="140">
        <v>402</v>
      </c>
      <c r="J66" s="115">
        <v>-8</v>
      </c>
      <c r="K66" s="116">
        <v>-1.9900497512437811</v>
      </c>
    </row>
    <row r="67" spans="1:11" ht="14.1" customHeight="1" x14ac:dyDescent="0.2">
      <c r="A67" s="306" t="s">
        <v>300</v>
      </c>
      <c r="B67" s="307" t="s">
        <v>301</v>
      </c>
      <c r="C67" s="308"/>
      <c r="D67" s="113">
        <v>1.3121778134832964</v>
      </c>
      <c r="E67" s="115">
        <v>196</v>
      </c>
      <c r="F67" s="114">
        <v>199</v>
      </c>
      <c r="G67" s="114">
        <v>201</v>
      </c>
      <c r="H67" s="114">
        <v>189</v>
      </c>
      <c r="I67" s="140">
        <v>180</v>
      </c>
      <c r="J67" s="115">
        <v>16</v>
      </c>
      <c r="K67" s="116">
        <v>8.8888888888888893</v>
      </c>
    </row>
    <row r="68" spans="1:11" ht="14.1" customHeight="1" x14ac:dyDescent="0.2">
      <c r="A68" s="306" t="s">
        <v>302</v>
      </c>
      <c r="B68" s="307" t="s">
        <v>303</v>
      </c>
      <c r="C68" s="308"/>
      <c r="D68" s="113">
        <v>0.87701680390975434</v>
      </c>
      <c r="E68" s="115">
        <v>131</v>
      </c>
      <c r="F68" s="114">
        <v>148</v>
      </c>
      <c r="G68" s="114">
        <v>151</v>
      </c>
      <c r="H68" s="114">
        <v>148</v>
      </c>
      <c r="I68" s="140">
        <v>143</v>
      </c>
      <c r="J68" s="115">
        <v>-12</v>
      </c>
      <c r="K68" s="116">
        <v>-8.3916083916083917</v>
      </c>
    </row>
    <row r="69" spans="1:11" ht="14.1" customHeight="1" x14ac:dyDescent="0.2">
      <c r="A69" s="306">
        <v>83</v>
      </c>
      <c r="B69" s="307" t="s">
        <v>304</v>
      </c>
      <c r="C69" s="308"/>
      <c r="D69" s="113">
        <v>2.8720626631853787</v>
      </c>
      <c r="E69" s="115">
        <v>429</v>
      </c>
      <c r="F69" s="114">
        <v>432</v>
      </c>
      <c r="G69" s="114">
        <v>430</v>
      </c>
      <c r="H69" s="114">
        <v>427</v>
      </c>
      <c r="I69" s="140">
        <v>416</v>
      </c>
      <c r="J69" s="115">
        <v>13</v>
      </c>
      <c r="K69" s="116">
        <v>3.125</v>
      </c>
    </row>
    <row r="70" spans="1:11" ht="14.1" customHeight="1" x14ac:dyDescent="0.2">
      <c r="A70" s="306" t="s">
        <v>305</v>
      </c>
      <c r="B70" s="307" t="s">
        <v>306</v>
      </c>
      <c r="C70" s="308"/>
      <c r="D70" s="113">
        <v>1.0376916382138315</v>
      </c>
      <c r="E70" s="115">
        <v>155</v>
      </c>
      <c r="F70" s="114">
        <v>160</v>
      </c>
      <c r="G70" s="114">
        <v>153</v>
      </c>
      <c r="H70" s="114">
        <v>152</v>
      </c>
      <c r="I70" s="140">
        <v>141</v>
      </c>
      <c r="J70" s="115">
        <v>14</v>
      </c>
      <c r="K70" s="116">
        <v>9.9290780141843964</v>
      </c>
    </row>
    <row r="71" spans="1:11" ht="14.1" customHeight="1" x14ac:dyDescent="0.2">
      <c r="A71" s="306"/>
      <c r="B71" s="307" t="s">
        <v>307</v>
      </c>
      <c r="C71" s="308"/>
      <c r="D71" s="113">
        <v>0.52219321148825071</v>
      </c>
      <c r="E71" s="115">
        <v>78</v>
      </c>
      <c r="F71" s="114">
        <v>83</v>
      </c>
      <c r="G71" s="114">
        <v>75</v>
      </c>
      <c r="H71" s="114">
        <v>77</v>
      </c>
      <c r="I71" s="140">
        <v>70</v>
      </c>
      <c r="J71" s="115">
        <v>8</v>
      </c>
      <c r="K71" s="116">
        <v>11.428571428571429</v>
      </c>
    </row>
    <row r="72" spans="1:11" ht="14.1" customHeight="1" x14ac:dyDescent="0.2">
      <c r="A72" s="306">
        <v>84</v>
      </c>
      <c r="B72" s="307" t="s">
        <v>308</v>
      </c>
      <c r="C72" s="308"/>
      <c r="D72" s="113">
        <v>1.3657360915846555</v>
      </c>
      <c r="E72" s="115">
        <v>204</v>
      </c>
      <c r="F72" s="114">
        <v>212</v>
      </c>
      <c r="G72" s="114">
        <v>228</v>
      </c>
      <c r="H72" s="114">
        <v>231</v>
      </c>
      <c r="I72" s="140">
        <v>258</v>
      </c>
      <c r="J72" s="115">
        <v>-54</v>
      </c>
      <c r="K72" s="116">
        <v>-20.930232558139537</v>
      </c>
    </row>
    <row r="73" spans="1:11" ht="14.1" customHeight="1" x14ac:dyDescent="0.2">
      <c r="A73" s="306" t="s">
        <v>309</v>
      </c>
      <c r="B73" s="307" t="s">
        <v>310</v>
      </c>
      <c r="C73" s="308"/>
      <c r="D73" s="113">
        <v>0.21423311240543616</v>
      </c>
      <c r="E73" s="115">
        <v>32</v>
      </c>
      <c r="F73" s="114">
        <v>33</v>
      </c>
      <c r="G73" s="114">
        <v>36</v>
      </c>
      <c r="H73" s="114">
        <v>42</v>
      </c>
      <c r="I73" s="140">
        <v>44</v>
      </c>
      <c r="J73" s="115">
        <v>-12</v>
      </c>
      <c r="K73" s="116">
        <v>-27.272727272727273</v>
      </c>
    </row>
    <row r="74" spans="1:11" ht="14.1" customHeight="1" x14ac:dyDescent="0.2">
      <c r="A74" s="306" t="s">
        <v>311</v>
      </c>
      <c r="B74" s="307" t="s">
        <v>312</v>
      </c>
      <c r="C74" s="308"/>
      <c r="D74" s="113">
        <v>3.3473923813349397E-2</v>
      </c>
      <c r="E74" s="115">
        <v>5</v>
      </c>
      <c r="F74" s="114">
        <v>6</v>
      </c>
      <c r="G74" s="114">
        <v>5</v>
      </c>
      <c r="H74" s="114">
        <v>3</v>
      </c>
      <c r="I74" s="140">
        <v>7</v>
      </c>
      <c r="J74" s="115">
        <v>-2</v>
      </c>
      <c r="K74" s="116">
        <v>-28.571428571428573</v>
      </c>
    </row>
    <row r="75" spans="1:11" ht="14.1" customHeight="1" x14ac:dyDescent="0.2">
      <c r="A75" s="306" t="s">
        <v>313</v>
      </c>
      <c r="B75" s="307" t="s">
        <v>314</v>
      </c>
      <c r="C75" s="308"/>
      <c r="D75" s="113" t="s">
        <v>513</v>
      </c>
      <c r="E75" s="115" t="s">
        <v>513</v>
      </c>
      <c r="F75" s="114" t="s">
        <v>513</v>
      </c>
      <c r="G75" s="114" t="s">
        <v>513</v>
      </c>
      <c r="H75" s="114">
        <v>0</v>
      </c>
      <c r="I75" s="140">
        <v>0</v>
      </c>
      <c r="J75" s="115" t="s">
        <v>513</v>
      </c>
      <c r="K75" s="116" t="s">
        <v>513</v>
      </c>
    </row>
    <row r="76" spans="1:11" ht="14.1" customHeight="1" x14ac:dyDescent="0.2">
      <c r="A76" s="306">
        <v>91</v>
      </c>
      <c r="B76" s="307" t="s">
        <v>315</v>
      </c>
      <c r="C76" s="308"/>
      <c r="D76" s="113" t="s">
        <v>513</v>
      </c>
      <c r="E76" s="115" t="s">
        <v>513</v>
      </c>
      <c r="F76" s="114" t="s">
        <v>513</v>
      </c>
      <c r="G76" s="114" t="s">
        <v>513</v>
      </c>
      <c r="H76" s="114">
        <v>9</v>
      </c>
      <c r="I76" s="140">
        <v>9</v>
      </c>
      <c r="J76" s="115" t="s">
        <v>513</v>
      </c>
      <c r="K76" s="116" t="s">
        <v>513</v>
      </c>
    </row>
    <row r="77" spans="1:11" ht="14.1" customHeight="1" x14ac:dyDescent="0.2">
      <c r="A77" s="306">
        <v>92</v>
      </c>
      <c r="B77" s="307" t="s">
        <v>316</v>
      </c>
      <c r="C77" s="308"/>
      <c r="D77" s="113">
        <v>0.32134966860815423</v>
      </c>
      <c r="E77" s="115">
        <v>48</v>
      </c>
      <c r="F77" s="114">
        <v>44</v>
      </c>
      <c r="G77" s="114">
        <v>39</v>
      </c>
      <c r="H77" s="114">
        <v>41</v>
      </c>
      <c r="I77" s="140">
        <v>43</v>
      </c>
      <c r="J77" s="115">
        <v>5</v>
      </c>
      <c r="K77" s="116">
        <v>11.627906976744185</v>
      </c>
    </row>
    <row r="78" spans="1:11" ht="14.1" customHeight="1" x14ac:dyDescent="0.2">
      <c r="A78" s="306">
        <v>93</v>
      </c>
      <c r="B78" s="307" t="s">
        <v>317</v>
      </c>
      <c r="C78" s="308"/>
      <c r="D78" s="113">
        <v>0.10711655620271808</v>
      </c>
      <c r="E78" s="115">
        <v>16</v>
      </c>
      <c r="F78" s="114">
        <v>16</v>
      </c>
      <c r="G78" s="114">
        <v>16</v>
      </c>
      <c r="H78" s="114">
        <v>17</v>
      </c>
      <c r="I78" s="140">
        <v>18</v>
      </c>
      <c r="J78" s="115">
        <v>-2</v>
      </c>
      <c r="K78" s="116">
        <v>-11.111111111111111</v>
      </c>
    </row>
    <row r="79" spans="1:11" ht="14.1" customHeight="1" x14ac:dyDescent="0.2">
      <c r="A79" s="306">
        <v>94</v>
      </c>
      <c r="B79" s="307" t="s">
        <v>318</v>
      </c>
      <c r="C79" s="308"/>
      <c r="D79" s="113">
        <v>1.0176072839258219</v>
      </c>
      <c r="E79" s="115">
        <v>152</v>
      </c>
      <c r="F79" s="114">
        <v>170</v>
      </c>
      <c r="G79" s="114">
        <v>161</v>
      </c>
      <c r="H79" s="114">
        <v>159</v>
      </c>
      <c r="I79" s="140">
        <v>152</v>
      </c>
      <c r="J79" s="115">
        <v>0</v>
      </c>
      <c r="K79" s="116">
        <v>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3.3005288879962511</v>
      </c>
      <c r="E81" s="143">
        <v>493</v>
      </c>
      <c r="F81" s="144">
        <v>515</v>
      </c>
      <c r="G81" s="144">
        <v>517</v>
      </c>
      <c r="H81" s="144">
        <v>529</v>
      </c>
      <c r="I81" s="145">
        <v>514</v>
      </c>
      <c r="J81" s="143">
        <v>-21</v>
      </c>
      <c r="K81" s="146">
        <v>-4.0856031128404666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4113</v>
      </c>
      <c r="G12" s="536">
        <v>3865</v>
      </c>
      <c r="H12" s="536">
        <v>6168</v>
      </c>
      <c r="I12" s="536">
        <v>3917</v>
      </c>
      <c r="J12" s="537">
        <v>3984</v>
      </c>
      <c r="K12" s="538">
        <v>129</v>
      </c>
      <c r="L12" s="349">
        <v>3.2379518072289155</v>
      </c>
    </row>
    <row r="13" spans="1:17" s="110" customFormat="1" ht="15" customHeight="1" x14ac:dyDescent="0.2">
      <c r="A13" s="350" t="s">
        <v>344</v>
      </c>
      <c r="B13" s="351" t="s">
        <v>345</v>
      </c>
      <c r="C13" s="347"/>
      <c r="D13" s="347"/>
      <c r="E13" s="348"/>
      <c r="F13" s="536">
        <v>2291</v>
      </c>
      <c r="G13" s="536">
        <v>1774</v>
      </c>
      <c r="H13" s="536">
        <v>3588</v>
      </c>
      <c r="I13" s="536">
        <v>2252</v>
      </c>
      <c r="J13" s="537">
        <v>2220</v>
      </c>
      <c r="K13" s="538">
        <v>71</v>
      </c>
      <c r="L13" s="349">
        <v>3.1981981981981984</v>
      </c>
    </row>
    <row r="14" spans="1:17" s="110" customFormat="1" ht="22.5" customHeight="1" x14ac:dyDescent="0.2">
      <c r="A14" s="350"/>
      <c r="B14" s="351" t="s">
        <v>346</v>
      </c>
      <c r="C14" s="347"/>
      <c r="D14" s="347"/>
      <c r="E14" s="348"/>
      <c r="F14" s="536">
        <v>1822</v>
      </c>
      <c r="G14" s="536">
        <v>2091</v>
      </c>
      <c r="H14" s="536">
        <v>2580</v>
      </c>
      <c r="I14" s="536">
        <v>1665</v>
      </c>
      <c r="J14" s="537">
        <v>1764</v>
      </c>
      <c r="K14" s="538">
        <v>58</v>
      </c>
      <c r="L14" s="349">
        <v>3.2879818594104306</v>
      </c>
    </row>
    <row r="15" spans="1:17" s="110" customFormat="1" ht="15" customHeight="1" x14ac:dyDescent="0.2">
      <c r="A15" s="350" t="s">
        <v>347</v>
      </c>
      <c r="B15" s="351" t="s">
        <v>108</v>
      </c>
      <c r="C15" s="347"/>
      <c r="D15" s="347"/>
      <c r="E15" s="348"/>
      <c r="F15" s="536">
        <v>928</v>
      </c>
      <c r="G15" s="536">
        <v>933</v>
      </c>
      <c r="H15" s="536">
        <v>2484</v>
      </c>
      <c r="I15" s="536">
        <v>1042</v>
      </c>
      <c r="J15" s="537">
        <v>933</v>
      </c>
      <c r="K15" s="538">
        <v>-5</v>
      </c>
      <c r="L15" s="349">
        <v>-0.53590568060021437</v>
      </c>
    </row>
    <row r="16" spans="1:17" s="110" customFormat="1" ht="15" customHeight="1" x14ac:dyDescent="0.2">
      <c r="A16" s="350"/>
      <c r="B16" s="351" t="s">
        <v>109</v>
      </c>
      <c r="C16" s="347"/>
      <c r="D16" s="347"/>
      <c r="E16" s="348"/>
      <c r="F16" s="536">
        <v>2709</v>
      </c>
      <c r="G16" s="536">
        <v>2503</v>
      </c>
      <c r="H16" s="536">
        <v>3162</v>
      </c>
      <c r="I16" s="536">
        <v>2466</v>
      </c>
      <c r="J16" s="537">
        <v>2613</v>
      </c>
      <c r="K16" s="538">
        <v>96</v>
      </c>
      <c r="L16" s="349">
        <v>3.6739380022962114</v>
      </c>
    </row>
    <row r="17" spans="1:12" s="110" customFormat="1" ht="15" customHeight="1" x14ac:dyDescent="0.2">
      <c r="A17" s="350"/>
      <c r="B17" s="351" t="s">
        <v>110</v>
      </c>
      <c r="C17" s="347"/>
      <c r="D17" s="347"/>
      <c r="E17" s="348"/>
      <c r="F17" s="536">
        <v>420</v>
      </c>
      <c r="G17" s="536">
        <v>388</v>
      </c>
      <c r="H17" s="536">
        <v>466</v>
      </c>
      <c r="I17" s="536">
        <v>366</v>
      </c>
      <c r="J17" s="537">
        <v>390</v>
      </c>
      <c r="K17" s="538">
        <v>30</v>
      </c>
      <c r="L17" s="349">
        <v>7.6923076923076925</v>
      </c>
    </row>
    <row r="18" spans="1:12" s="110" customFormat="1" ht="15" customHeight="1" x14ac:dyDescent="0.2">
      <c r="A18" s="350"/>
      <c r="B18" s="351" t="s">
        <v>111</v>
      </c>
      <c r="C18" s="347"/>
      <c r="D18" s="347"/>
      <c r="E18" s="348"/>
      <c r="F18" s="536">
        <v>56</v>
      </c>
      <c r="G18" s="536">
        <v>41</v>
      </c>
      <c r="H18" s="536">
        <v>56</v>
      </c>
      <c r="I18" s="536">
        <v>43</v>
      </c>
      <c r="J18" s="537">
        <v>48</v>
      </c>
      <c r="K18" s="538">
        <v>8</v>
      </c>
      <c r="L18" s="349">
        <v>16.666666666666668</v>
      </c>
    </row>
    <row r="19" spans="1:12" s="110" customFormat="1" ht="15" customHeight="1" x14ac:dyDescent="0.2">
      <c r="A19" s="118" t="s">
        <v>113</v>
      </c>
      <c r="B19" s="119" t="s">
        <v>181</v>
      </c>
      <c r="C19" s="347"/>
      <c r="D19" s="347"/>
      <c r="E19" s="348"/>
      <c r="F19" s="536">
        <v>2672</v>
      </c>
      <c r="G19" s="536">
        <v>2395</v>
      </c>
      <c r="H19" s="536">
        <v>4649</v>
      </c>
      <c r="I19" s="536">
        <v>2644</v>
      </c>
      <c r="J19" s="537">
        <v>2623</v>
      </c>
      <c r="K19" s="538">
        <v>49</v>
      </c>
      <c r="L19" s="349">
        <v>1.8680899733130003</v>
      </c>
    </row>
    <row r="20" spans="1:12" s="110" customFormat="1" ht="15" customHeight="1" x14ac:dyDescent="0.2">
      <c r="A20" s="118"/>
      <c r="B20" s="119" t="s">
        <v>182</v>
      </c>
      <c r="C20" s="347"/>
      <c r="D20" s="347"/>
      <c r="E20" s="348"/>
      <c r="F20" s="536">
        <v>1441</v>
      </c>
      <c r="G20" s="536">
        <v>1470</v>
      </c>
      <c r="H20" s="536">
        <v>1519</v>
      </c>
      <c r="I20" s="536">
        <v>1273</v>
      </c>
      <c r="J20" s="537">
        <v>1361</v>
      </c>
      <c r="K20" s="538">
        <v>80</v>
      </c>
      <c r="L20" s="349">
        <v>5.8780308596620134</v>
      </c>
    </row>
    <row r="21" spans="1:12" s="110" customFormat="1" ht="15" customHeight="1" x14ac:dyDescent="0.2">
      <c r="A21" s="118" t="s">
        <v>113</v>
      </c>
      <c r="B21" s="119" t="s">
        <v>116</v>
      </c>
      <c r="C21" s="347"/>
      <c r="D21" s="347"/>
      <c r="E21" s="348"/>
      <c r="F21" s="536">
        <v>3354</v>
      </c>
      <c r="G21" s="536">
        <v>3039</v>
      </c>
      <c r="H21" s="536">
        <v>5239</v>
      </c>
      <c r="I21" s="536">
        <v>3107</v>
      </c>
      <c r="J21" s="537">
        <v>3281</v>
      </c>
      <c r="K21" s="538">
        <v>73</v>
      </c>
      <c r="L21" s="349">
        <v>2.2249314233465407</v>
      </c>
    </row>
    <row r="22" spans="1:12" s="110" customFormat="1" ht="15" customHeight="1" x14ac:dyDescent="0.2">
      <c r="A22" s="118"/>
      <c r="B22" s="119" t="s">
        <v>117</v>
      </c>
      <c r="C22" s="347"/>
      <c r="D22" s="347"/>
      <c r="E22" s="348"/>
      <c r="F22" s="536">
        <v>759</v>
      </c>
      <c r="G22" s="536">
        <v>826</v>
      </c>
      <c r="H22" s="536">
        <v>928</v>
      </c>
      <c r="I22" s="536">
        <v>807</v>
      </c>
      <c r="J22" s="537">
        <v>700</v>
      </c>
      <c r="K22" s="538">
        <v>59</v>
      </c>
      <c r="L22" s="349">
        <v>8.4285714285714288</v>
      </c>
    </row>
    <row r="23" spans="1:12" s="110" customFormat="1" ht="15" customHeight="1" x14ac:dyDescent="0.2">
      <c r="A23" s="352" t="s">
        <v>347</v>
      </c>
      <c r="B23" s="353" t="s">
        <v>193</v>
      </c>
      <c r="C23" s="354"/>
      <c r="D23" s="354"/>
      <c r="E23" s="355"/>
      <c r="F23" s="539">
        <v>79</v>
      </c>
      <c r="G23" s="539">
        <v>280</v>
      </c>
      <c r="H23" s="539">
        <v>1331</v>
      </c>
      <c r="I23" s="539">
        <v>62</v>
      </c>
      <c r="J23" s="540">
        <v>88</v>
      </c>
      <c r="K23" s="541">
        <v>-9</v>
      </c>
      <c r="L23" s="356">
        <v>-10.227272727272727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33.299999999999997</v>
      </c>
      <c r="G25" s="542">
        <v>39.4</v>
      </c>
      <c r="H25" s="542">
        <v>37.200000000000003</v>
      </c>
      <c r="I25" s="542">
        <v>41.4</v>
      </c>
      <c r="J25" s="542">
        <v>35.4</v>
      </c>
      <c r="K25" s="543" t="s">
        <v>349</v>
      </c>
      <c r="L25" s="364">
        <v>-2.1000000000000014</v>
      </c>
    </row>
    <row r="26" spans="1:12" s="110" customFormat="1" ht="15" customHeight="1" x14ac:dyDescent="0.2">
      <c r="A26" s="365" t="s">
        <v>105</v>
      </c>
      <c r="B26" s="366" t="s">
        <v>345</v>
      </c>
      <c r="C26" s="362"/>
      <c r="D26" s="362"/>
      <c r="E26" s="363"/>
      <c r="F26" s="542">
        <v>31.9</v>
      </c>
      <c r="G26" s="542">
        <v>39.799999999999997</v>
      </c>
      <c r="H26" s="542">
        <v>34.700000000000003</v>
      </c>
      <c r="I26" s="542">
        <v>41.6</v>
      </c>
      <c r="J26" s="544">
        <v>35.4</v>
      </c>
      <c r="K26" s="543" t="s">
        <v>349</v>
      </c>
      <c r="L26" s="364">
        <v>-3.5</v>
      </c>
    </row>
    <row r="27" spans="1:12" s="110" customFormat="1" ht="15" customHeight="1" x14ac:dyDescent="0.2">
      <c r="A27" s="365"/>
      <c r="B27" s="366" t="s">
        <v>346</v>
      </c>
      <c r="C27" s="362"/>
      <c r="D27" s="362"/>
      <c r="E27" s="363"/>
      <c r="F27" s="542">
        <v>35</v>
      </c>
      <c r="G27" s="542">
        <v>39.1</v>
      </c>
      <c r="H27" s="542">
        <v>40.4</v>
      </c>
      <c r="I27" s="542">
        <v>41.2</v>
      </c>
      <c r="J27" s="542">
        <v>35.200000000000003</v>
      </c>
      <c r="K27" s="543" t="s">
        <v>349</v>
      </c>
      <c r="L27" s="364">
        <v>-0.20000000000000284</v>
      </c>
    </row>
    <row r="28" spans="1:12" s="110" customFormat="1" ht="15" customHeight="1" x14ac:dyDescent="0.2">
      <c r="A28" s="365" t="s">
        <v>113</v>
      </c>
      <c r="B28" s="366" t="s">
        <v>108</v>
      </c>
      <c r="C28" s="362"/>
      <c r="D28" s="362"/>
      <c r="E28" s="363"/>
      <c r="F28" s="542">
        <v>44.5</v>
      </c>
      <c r="G28" s="542">
        <v>51</v>
      </c>
      <c r="H28" s="542">
        <v>48.8</v>
      </c>
      <c r="I28" s="542">
        <v>53.5</v>
      </c>
      <c r="J28" s="542">
        <v>48</v>
      </c>
      <c r="K28" s="543" t="s">
        <v>349</v>
      </c>
      <c r="L28" s="364">
        <v>-3.5</v>
      </c>
    </row>
    <row r="29" spans="1:12" s="110" customFormat="1" ht="11.25" x14ac:dyDescent="0.2">
      <c r="A29" s="365"/>
      <c r="B29" s="366" t="s">
        <v>109</v>
      </c>
      <c r="C29" s="362"/>
      <c r="D29" s="362"/>
      <c r="E29" s="363"/>
      <c r="F29" s="542">
        <v>31.1</v>
      </c>
      <c r="G29" s="542">
        <v>38.1</v>
      </c>
      <c r="H29" s="542">
        <v>34.4</v>
      </c>
      <c r="I29" s="542">
        <v>38.1</v>
      </c>
      <c r="J29" s="544">
        <v>32.5</v>
      </c>
      <c r="K29" s="543" t="s">
        <v>349</v>
      </c>
      <c r="L29" s="364">
        <v>-1.3999999999999986</v>
      </c>
    </row>
    <row r="30" spans="1:12" s="110" customFormat="1" ht="15" customHeight="1" x14ac:dyDescent="0.2">
      <c r="A30" s="365"/>
      <c r="B30" s="366" t="s">
        <v>110</v>
      </c>
      <c r="C30" s="362"/>
      <c r="D30" s="362"/>
      <c r="E30" s="363"/>
      <c r="F30" s="542">
        <v>22.7</v>
      </c>
      <c r="G30" s="542">
        <v>27.6</v>
      </c>
      <c r="H30" s="542">
        <v>26.9</v>
      </c>
      <c r="I30" s="542">
        <v>31.7</v>
      </c>
      <c r="J30" s="542">
        <v>26.9</v>
      </c>
      <c r="K30" s="543" t="s">
        <v>349</v>
      </c>
      <c r="L30" s="364">
        <v>-4.1999999999999993</v>
      </c>
    </row>
    <row r="31" spans="1:12" s="110" customFormat="1" ht="15" customHeight="1" x14ac:dyDescent="0.2">
      <c r="A31" s="365"/>
      <c r="B31" s="366" t="s">
        <v>111</v>
      </c>
      <c r="C31" s="362"/>
      <c r="D31" s="362"/>
      <c r="E31" s="363"/>
      <c r="F31" s="542">
        <v>50</v>
      </c>
      <c r="G31" s="542">
        <v>36.6</v>
      </c>
      <c r="H31" s="542">
        <v>55.4</v>
      </c>
      <c r="I31" s="542">
        <v>37.200000000000003</v>
      </c>
      <c r="J31" s="542">
        <v>39.6</v>
      </c>
      <c r="K31" s="543" t="s">
        <v>349</v>
      </c>
      <c r="L31" s="364">
        <v>10.399999999999999</v>
      </c>
    </row>
    <row r="32" spans="1:12" s="110" customFormat="1" ht="15" customHeight="1" x14ac:dyDescent="0.2">
      <c r="A32" s="367" t="s">
        <v>113</v>
      </c>
      <c r="B32" s="368" t="s">
        <v>181</v>
      </c>
      <c r="C32" s="362"/>
      <c r="D32" s="362"/>
      <c r="E32" s="363"/>
      <c r="F32" s="542">
        <v>30.4</v>
      </c>
      <c r="G32" s="542">
        <v>39.9</v>
      </c>
      <c r="H32" s="542">
        <v>34.6</v>
      </c>
      <c r="I32" s="542">
        <v>42.4</v>
      </c>
      <c r="J32" s="544">
        <v>34.5</v>
      </c>
      <c r="K32" s="543" t="s">
        <v>349</v>
      </c>
      <c r="L32" s="364">
        <v>-4.1000000000000014</v>
      </c>
    </row>
    <row r="33" spans="1:12" s="110" customFormat="1" ht="15" customHeight="1" x14ac:dyDescent="0.2">
      <c r="A33" s="367"/>
      <c r="B33" s="368" t="s">
        <v>182</v>
      </c>
      <c r="C33" s="362"/>
      <c r="D33" s="362"/>
      <c r="E33" s="363"/>
      <c r="F33" s="542">
        <v>38.299999999999997</v>
      </c>
      <c r="G33" s="542">
        <v>38.700000000000003</v>
      </c>
      <c r="H33" s="542">
        <v>42.6</v>
      </c>
      <c r="I33" s="542">
        <v>39.4</v>
      </c>
      <c r="J33" s="542">
        <v>36.9</v>
      </c>
      <c r="K33" s="543" t="s">
        <v>349</v>
      </c>
      <c r="L33" s="364">
        <v>1.3999999999999986</v>
      </c>
    </row>
    <row r="34" spans="1:12" s="369" customFormat="1" ht="15" customHeight="1" x14ac:dyDescent="0.2">
      <c r="A34" s="367" t="s">
        <v>113</v>
      </c>
      <c r="B34" s="368" t="s">
        <v>116</v>
      </c>
      <c r="C34" s="362"/>
      <c r="D34" s="362"/>
      <c r="E34" s="363"/>
      <c r="F34" s="542">
        <v>31.5</v>
      </c>
      <c r="G34" s="542">
        <v>37</v>
      </c>
      <c r="H34" s="542">
        <v>35.700000000000003</v>
      </c>
      <c r="I34" s="542">
        <v>39.4</v>
      </c>
      <c r="J34" s="542">
        <v>33.700000000000003</v>
      </c>
      <c r="K34" s="543" t="s">
        <v>349</v>
      </c>
      <c r="L34" s="364">
        <v>-2.2000000000000028</v>
      </c>
    </row>
    <row r="35" spans="1:12" s="369" customFormat="1" ht="11.25" x14ac:dyDescent="0.2">
      <c r="A35" s="370"/>
      <c r="B35" s="371" t="s">
        <v>117</v>
      </c>
      <c r="C35" s="372"/>
      <c r="D35" s="372"/>
      <c r="E35" s="373"/>
      <c r="F35" s="545">
        <v>41.1</v>
      </c>
      <c r="G35" s="545">
        <v>48.3</v>
      </c>
      <c r="H35" s="545">
        <v>44.7</v>
      </c>
      <c r="I35" s="545">
        <v>48.9</v>
      </c>
      <c r="J35" s="546">
        <v>43.1</v>
      </c>
      <c r="K35" s="547" t="s">
        <v>349</v>
      </c>
      <c r="L35" s="374">
        <v>-2</v>
      </c>
    </row>
    <row r="36" spans="1:12" s="369" customFormat="1" ht="15.95" customHeight="1" x14ac:dyDescent="0.2">
      <c r="A36" s="375" t="s">
        <v>350</v>
      </c>
      <c r="B36" s="376"/>
      <c r="C36" s="377"/>
      <c r="D36" s="376"/>
      <c r="E36" s="378"/>
      <c r="F36" s="548">
        <v>3995</v>
      </c>
      <c r="G36" s="548">
        <v>3544</v>
      </c>
      <c r="H36" s="548">
        <v>4585</v>
      </c>
      <c r="I36" s="548">
        <v>3824</v>
      </c>
      <c r="J36" s="548">
        <v>3847</v>
      </c>
      <c r="K36" s="549">
        <v>148</v>
      </c>
      <c r="L36" s="380">
        <v>3.8471536262022354</v>
      </c>
    </row>
    <row r="37" spans="1:12" s="369" customFormat="1" ht="15.95" customHeight="1" x14ac:dyDescent="0.2">
      <c r="A37" s="381"/>
      <c r="B37" s="382" t="s">
        <v>113</v>
      </c>
      <c r="C37" s="382" t="s">
        <v>351</v>
      </c>
      <c r="D37" s="382"/>
      <c r="E37" s="383"/>
      <c r="F37" s="548">
        <v>1329</v>
      </c>
      <c r="G37" s="548">
        <v>1397</v>
      </c>
      <c r="H37" s="548">
        <v>1705</v>
      </c>
      <c r="I37" s="548">
        <v>1583</v>
      </c>
      <c r="J37" s="548">
        <v>1360</v>
      </c>
      <c r="K37" s="549">
        <v>-31</v>
      </c>
      <c r="L37" s="380">
        <v>-2.2794117647058822</v>
      </c>
    </row>
    <row r="38" spans="1:12" s="369" customFormat="1" ht="15.95" customHeight="1" x14ac:dyDescent="0.2">
      <c r="A38" s="381"/>
      <c r="B38" s="384" t="s">
        <v>105</v>
      </c>
      <c r="C38" s="384" t="s">
        <v>106</v>
      </c>
      <c r="D38" s="385"/>
      <c r="E38" s="383"/>
      <c r="F38" s="548">
        <v>2227</v>
      </c>
      <c r="G38" s="548">
        <v>1647</v>
      </c>
      <c r="H38" s="548">
        <v>2619</v>
      </c>
      <c r="I38" s="548">
        <v>2204</v>
      </c>
      <c r="J38" s="550">
        <v>2142</v>
      </c>
      <c r="K38" s="549">
        <v>85</v>
      </c>
      <c r="L38" s="380">
        <v>3.9682539682539684</v>
      </c>
    </row>
    <row r="39" spans="1:12" s="369" customFormat="1" ht="15.95" customHeight="1" x14ac:dyDescent="0.2">
      <c r="A39" s="381"/>
      <c r="B39" s="385"/>
      <c r="C39" s="382" t="s">
        <v>352</v>
      </c>
      <c r="D39" s="385"/>
      <c r="E39" s="383"/>
      <c r="F39" s="548">
        <v>711</v>
      </c>
      <c r="G39" s="548">
        <v>656</v>
      </c>
      <c r="H39" s="548">
        <v>910</v>
      </c>
      <c r="I39" s="548">
        <v>916</v>
      </c>
      <c r="J39" s="548">
        <v>759</v>
      </c>
      <c r="K39" s="549">
        <v>-48</v>
      </c>
      <c r="L39" s="380">
        <v>-6.3241106719367588</v>
      </c>
    </row>
    <row r="40" spans="1:12" s="369" customFormat="1" ht="15.95" customHeight="1" x14ac:dyDescent="0.2">
      <c r="A40" s="381"/>
      <c r="B40" s="384"/>
      <c r="C40" s="384" t="s">
        <v>107</v>
      </c>
      <c r="D40" s="385"/>
      <c r="E40" s="383"/>
      <c r="F40" s="548">
        <v>1768</v>
      </c>
      <c r="G40" s="548">
        <v>1897</v>
      </c>
      <c r="H40" s="548">
        <v>1966</v>
      </c>
      <c r="I40" s="548">
        <v>1620</v>
      </c>
      <c r="J40" s="548">
        <v>1705</v>
      </c>
      <c r="K40" s="549">
        <v>63</v>
      </c>
      <c r="L40" s="380">
        <v>3.6950146627565981</v>
      </c>
    </row>
    <row r="41" spans="1:12" s="369" customFormat="1" ht="24" customHeight="1" x14ac:dyDescent="0.2">
      <c r="A41" s="381"/>
      <c r="B41" s="385"/>
      <c r="C41" s="382" t="s">
        <v>352</v>
      </c>
      <c r="D41" s="385"/>
      <c r="E41" s="383"/>
      <c r="F41" s="548">
        <v>618</v>
      </c>
      <c r="G41" s="548">
        <v>741</v>
      </c>
      <c r="H41" s="548">
        <v>795</v>
      </c>
      <c r="I41" s="548">
        <v>667</v>
      </c>
      <c r="J41" s="550">
        <v>601</v>
      </c>
      <c r="K41" s="549">
        <v>17</v>
      </c>
      <c r="L41" s="380">
        <v>2.8286189683860234</v>
      </c>
    </row>
    <row r="42" spans="1:12" s="110" customFormat="1" ht="15" customHeight="1" x14ac:dyDescent="0.2">
      <c r="A42" s="381"/>
      <c r="B42" s="384" t="s">
        <v>113</v>
      </c>
      <c r="C42" s="384" t="s">
        <v>353</v>
      </c>
      <c r="D42" s="385"/>
      <c r="E42" s="383"/>
      <c r="F42" s="548">
        <v>831</v>
      </c>
      <c r="G42" s="548">
        <v>677</v>
      </c>
      <c r="H42" s="548">
        <v>1057</v>
      </c>
      <c r="I42" s="548">
        <v>979</v>
      </c>
      <c r="J42" s="548">
        <v>823</v>
      </c>
      <c r="K42" s="549">
        <v>8</v>
      </c>
      <c r="L42" s="380">
        <v>0.97205346294046169</v>
      </c>
    </row>
    <row r="43" spans="1:12" s="110" customFormat="1" ht="15" customHeight="1" x14ac:dyDescent="0.2">
      <c r="A43" s="381"/>
      <c r="B43" s="385"/>
      <c r="C43" s="382" t="s">
        <v>352</v>
      </c>
      <c r="D43" s="385"/>
      <c r="E43" s="383"/>
      <c r="F43" s="548">
        <v>370</v>
      </c>
      <c r="G43" s="548">
        <v>345</v>
      </c>
      <c r="H43" s="548">
        <v>516</v>
      </c>
      <c r="I43" s="548">
        <v>524</v>
      </c>
      <c r="J43" s="548">
        <v>395</v>
      </c>
      <c r="K43" s="549">
        <v>-25</v>
      </c>
      <c r="L43" s="380">
        <v>-6.3291139240506329</v>
      </c>
    </row>
    <row r="44" spans="1:12" s="110" customFormat="1" ht="15" customHeight="1" x14ac:dyDescent="0.2">
      <c r="A44" s="381"/>
      <c r="B44" s="384"/>
      <c r="C44" s="366" t="s">
        <v>109</v>
      </c>
      <c r="D44" s="385"/>
      <c r="E44" s="383"/>
      <c r="F44" s="548">
        <v>2689</v>
      </c>
      <c r="G44" s="548">
        <v>2438</v>
      </c>
      <c r="H44" s="548">
        <v>3007</v>
      </c>
      <c r="I44" s="548">
        <v>2436</v>
      </c>
      <c r="J44" s="550">
        <v>2586</v>
      </c>
      <c r="K44" s="549">
        <v>103</v>
      </c>
      <c r="L44" s="380">
        <v>3.982985305491106</v>
      </c>
    </row>
    <row r="45" spans="1:12" s="110" customFormat="1" ht="15" customHeight="1" x14ac:dyDescent="0.2">
      <c r="A45" s="381"/>
      <c r="B45" s="385"/>
      <c r="C45" s="382" t="s">
        <v>352</v>
      </c>
      <c r="D45" s="385"/>
      <c r="E45" s="383"/>
      <c r="F45" s="548">
        <v>836</v>
      </c>
      <c r="G45" s="548">
        <v>930</v>
      </c>
      <c r="H45" s="548">
        <v>1033</v>
      </c>
      <c r="I45" s="548">
        <v>927</v>
      </c>
      <c r="J45" s="548">
        <v>841</v>
      </c>
      <c r="K45" s="549">
        <v>-5</v>
      </c>
      <c r="L45" s="380">
        <v>-0.59453032104637338</v>
      </c>
    </row>
    <row r="46" spans="1:12" s="110" customFormat="1" ht="15" customHeight="1" x14ac:dyDescent="0.2">
      <c r="A46" s="381"/>
      <c r="B46" s="384"/>
      <c r="C46" s="366" t="s">
        <v>110</v>
      </c>
      <c r="D46" s="385"/>
      <c r="E46" s="383"/>
      <c r="F46" s="548">
        <v>419</v>
      </c>
      <c r="G46" s="548">
        <v>388</v>
      </c>
      <c r="H46" s="548">
        <v>465</v>
      </c>
      <c r="I46" s="548">
        <v>366</v>
      </c>
      <c r="J46" s="548">
        <v>390</v>
      </c>
      <c r="K46" s="549">
        <v>29</v>
      </c>
      <c r="L46" s="380">
        <v>7.4358974358974361</v>
      </c>
    </row>
    <row r="47" spans="1:12" s="110" customFormat="1" ht="15" customHeight="1" x14ac:dyDescent="0.2">
      <c r="A47" s="381"/>
      <c r="B47" s="385"/>
      <c r="C47" s="382" t="s">
        <v>352</v>
      </c>
      <c r="D47" s="385"/>
      <c r="E47" s="383"/>
      <c r="F47" s="548">
        <v>95</v>
      </c>
      <c r="G47" s="548">
        <v>107</v>
      </c>
      <c r="H47" s="548">
        <v>125</v>
      </c>
      <c r="I47" s="548">
        <v>116</v>
      </c>
      <c r="J47" s="550">
        <v>105</v>
      </c>
      <c r="K47" s="549">
        <v>-10</v>
      </c>
      <c r="L47" s="380">
        <v>-9.5238095238095237</v>
      </c>
    </row>
    <row r="48" spans="1:12" s="110" customFormat="1" ht="15" customHeight="1" x14ac:dyDescent="0.2">
      <c r="A48" s="381"/>
      <c r="B48" s="385"/>
      <c r="C48" s="366" t="s">
        <v>111</v>
      </c>
      <c r="D48" s="386"/>
      <c r="E48" s="387"/>
      <c r="F48" s="548">
        <v>56</v>
      </c>
      <c r="G48" s="548">
        <v>41</v>
      </c>
      <c r="H48" s="548">
        <v>56</v>
      </c>
      <c r="I48" s="548">
        <v>43</v>
      </c>
      <c r="J48" s="548">
        <v>48</v>
      </c>
      <c r="K48" s="549">
        <v>8</v>
      </c>
      <c r="L48" s="380">
        <v>16.666666666666668</v>
      </c>
    </row>
    <row r="49" spans="1:12" s="110" customFormat="1" ht="15" customHeight="1" x14ac:dyDescent="0.2">
      <c r="A49" s="381"/>
      <c r="B49" s="385"/>
      <c r="C49" s="382" t="s">
        <v>352</v>
      </c>
      <c r="D49" s="385"/>
      <c r="E49" s="383"/>
      <c r="F49" s="548">
        <v>28</v>
      </c>
      <c r="G49" s="548">
        <v>15</v>
      </c>
      <c r="H49" s="548">
        <v>31</v>
      </c>
      <c r="I49" s="548">
        <v>16</v>
      </c>
      <c r="J49" s="548">
        <v>19</v>
      </c>
      <c r="K49" s="549">
        <v>9</v>
      </c>
      <c r="L49" s="380">
        <v>47.368421052631582</v>
      </c>
    </row>
    <row r="50" spans="1:12" s="110" customFormat="1" ht="15" customHeight="1" x14ac:dyDescent="0.2">
      <c r="A50" s="381"/>
      <c r="B50" s="384" t="s">
        <v>113</v>
      </c>
      <c r="C50" s="382" t="s">
        <v>181</v>
      </c>
      <c r="D50" s="385"/>
      <c r="E50" s="383"/>
      <c r="F50" s="548">
        <v>2557</v>
      </c>
      <c r="G50" s="548">
        <v>2090</v>
      </c>
      <c r="H50" s="548">
        <v>3110</v>
      </c>
      <c r="I50" s="548">
        <v>2555</v>
      </c>
      <c r="J50" s="550">
        <v>2492</v>
      </c>
      <c r="K50" s="549">
        <v>65</v>
      </c>
      <c r="L50" s="380">
        <v>2.6083467094703048</v>
      </c>
    </row>
    <row r="51" spans="1:12" s="110" customFormat="1" ht="15" customHeight="1" x14ac:dyDescent="0.2">
      <c r="A51" s="381"/>
      <c r="B51" s="385"/>
      <c r="C51" s="382" t="s">
        <v>352</v>
      </c>
      <c r="D51" s="385"/>
      <c r="E51" s="383"/>
      <c r="F51" s="548">
        <v>778</v>
      </c>
      <c r="G51" s="548">
        <v>834</v>
      </c>
      <c r="H51" s="548">
        <v>1077</v>
      </c>
      <c r="I51" s="548">
        <v>1083</v>
      </c>
      <c r="J51" s="548">
        <v>860</v>
      </c>
      <c r="K51" s="549">
        <v>-82</v>
      </c>
      <c r="L51" s="380">
        <v>-9.5348837209302317</v>
      </c>
    </row>
    <row r="52" spans="1:12" s="110" customFormat="1" ht="15" customHeight="1" x14ac:dyDescent="0.2">
      <c r="A52" s="381"/>
      <c r="B52" s="384"/>
      <c r="C52" s="382" t="s">
        <v>182</v>
      </c>
      <c r="D52" s="385"/>
      <c r="E52" s="383"/>
      <c r="F52" s="548">
        <v>1438</v>
      </c>
      <c r="G52" s="548">
        <v>1454</v>
      </c>
      <c r="H52" s="548">
        <v>1475</v>
      </c>
      <c r="I52" s="548">
        <v>1269</v>
      </c>
      <c r="J52" s="548">
        <v>1355</v>
      </c>
      <c r="K52" s="549">
        <v>83</v>
      </c>
      <c r="L52" s="380">
        <v>6.1254612546125458</v>
      </c>
    </row>
    <row r="53" spans="1:12" s="269" customFormat="1" ht="11.25" customHeight="1" x14ac:dyDescent="0.2">
      <c r="A53" s="381"/>
      <c r="B53" s="385"/>
      <c r="C53" s="382" t="s">
        <v>352</v>
      </c>
      <c r="D53" s="385"/>
      <c r="E53" s="383"/>
      <c r="F53" s="548">
        <v>551</v>
      </c>
      <c r="G53" s="548">
        <v>563</v>
      </c>
      <c r="H53" s="548">
        <v>628</v>
      </c>
      <c r="I53" s="548">
        <v>500</v>
      </c>
      <c r="J53" s="550">
        <v>500</v>
      </c>
      <c r="K53" s="549">
        <v>51</v>
      </c>
      <c r="L53" s="380">
        <v>10.199999999999999</v>
      </c>
    </row>
    <row r="54" spans="1:12" s="151" customFormat="1" ht="12.75" customHeight="1" x14ac:dyDescent="0.2">
      <c r="A54" s="381"/>
      <c r="B54" s="384" t="s">
        <v>113</v>
      </c>
      <c r="C54" s="384" t="s">
        <v>116</v>
      </c>
      <c r="D54" s="385"/>
      <c r="E54" s="383"/>
      <c r="F54" s="548">
        <v>3263</v>
      </c>
      <c r="G54" s="548">
        <v>2771</v>
      </c>
      <c r="H54" s="548">
        <v>3817</v>
      </c>
      <c r="I54" s="548">
        <v>3032</v>
      </c>
      <c r="J54" s="548">
        <v>3162</v>
      </c>
      <c r="K54" s="549">
        <v>101</v>
      </c>
      <c r="L54" s="380">
        <v>3.194180898165718</v>
      </c>
    </row>
    <row r="55" spans="1:12" ht="11.25" x14ac:dyDescent="0.2">
      <c r="A55" s="381"/>
      <c r="B55" s="385"/>
      <c r="C55" s="382" t="s">
        <v>352</v>
      </c>
      <c r="D55" s="385"/>
      <c r="E55" s="383"/>
      <c r="F55" s="548">
        <v>1028</v>
      </c>
      <c r="G55" s="548">
        <v>1024</v>
      </c>
      <c r="H55" s="548">
        <v>1362</v>
      </c>
      <c r="I55" s="548">
        <v>1196</v>
      </c>
      <c r="J55" s="548">
        <v>1066</v>
      </c>
      <c r="K55" s="549">
        <v>-38</v>
      </c>
      <c r="L55" s="380">
        <v>-3.5647279549718576</v>
      </c>
    </row>
    <row r="56" spans="1:12" ht="14.25" customHeight="1" x14ac:dyDescent="0.2">
      <c r="A56" s="381"/>
      <c r="B56" s="385"/>
      <c r="C56" s="384" t="s">
        <v>117</v>
      </c>
      <c r="D56" s="385"/>
      <c r="E56" s="383"/>
      <c r="F56" s="548">
        <v>732</v>
      </c>
      <c r="G56" s="548">
        <v>773</v>
      </c>
      <c r="H56" s="548">
        <v>768</v>
      </c>
      <c r="I56" s="548">
        <v>789</v>
      </c>
      <c r="J56" s="548">
        <v>682</v>
      </c>
      <c r="K56" s="549">
        <v>50</v>
      </c>
      <c r="L56" s="380">
        <v>7.3313782991202343</v>
      </c>
    </row>
    <row r="57" spans="1:12" ht="18.75" customHeight="1" x14ac:dyDescent="0.2">
      <c r="A57" s="388"/>
      <c r="B57" s="389"/>
      <c r="C57" s="390" t="s">
        <v>352</v>
      </c>
      <c r="D57" s="389"/>
      <c r="E57" s="391"/>
      <c r="F57" s="551">
        <v>301</v>
      </c>
      <c r="G57" s="552">
        <v>373</v>
      </c>
      <c r="H57" s="552">
        <v>343</v>
      </c>
      <c r="I57" s="552">
        <v>386</v>
      </c>
      <c r="J57" s="552">
        <v>294</v>
      </c>
      <c r="K57" s="553">
        <f t="shared" ref="K57" si="0">IF(OR(F57=".",J57=".")=TRUE,".",IF(OR(F57="*",J57="*")=TRUE,"*",IF(AND(F57="-",J57="-")=TRUE,"-",IF(AND(ISNUMBER(J57),ISNUMBER(F57))=TRUE,IF(F57-J57=0,0,F57-J57),IF(ISNUMBER(F57)=TRUE,F57,-J57)))))</f>
        <v>7</v>
      </c>
      <c r="L57" s="392">
        <f t="shared" ref="L57" si="1">IF(K57 =".",".",IF(K57 ="*","*",IF(K57="-","-",IF(K57=0,0,IF(OR(J57="-",J57=".",F57="-",F57=".")=TRUE,"X",IF(J57=0,"0,0",IF(ABS(K57*100/J57)&gt;250,".X",(K57*100/J57))))))))</f>
        <v>2.3809523809523809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4113</v>
      </c>
      <c r="E11" s="114">
        <v>3865</v>
      </c>
      <c r="F11" s="114">
        <v>6168</v>
      </c>
      <c r="G11" s="114">
        <v>3917</v>
      </c>
      <c r="H11" s="140">
        <v>3984</v>
      </c>
      <c r="I11" s="115">
        <v>129</v>
      </c>
      <c r="J11" s="116">
        <v>3.2379518072289155</v>
      </c>
    </row>
    <row r="12" spans="1:15" s="110" customFormat="1" ht="24.95" customHeight="1" x14ac:dyDescent="0.2">
      <c r="A12" s="193" t="s">
        <v>132</v>
      </c>
      <c r="B12" s="194" t="s">
        <v>133</v>
      </c>
      <c r="C12" s="113">
        <v>1.6776075857038657</v>
      </c>
      <c r="D12" s="115">
        <v>69</v>
      </c>
      <c r="E12" s="114">
        <v>43</v>
      </c>
      <c r="F12" s="114">
        <v>111</v>
      </c>
      <c r="G12" s="114">
        <v>56</v>
      </c>
      <c r="H12" s="140">
        <v>61</v>
      </c>
      <c r="I12" s="115">
        <v>8</v>
      </c>
      <c r="J12" s="116">
        <v>13.114754098360656</v>
      </c>
    </row>
    <row r="13" spans="1:15" s="110" customFormat="1" ht="24.95" customHeight="1" x14ac:dyDescent="0.2">
      <c r="A13" s="193" t="s">
        <v>134</v>
      </c>
      <c r="B13" s="199" t="s">
        <v>214</v>
      </c>
      <c r="C13" s="113">
        <v>1.1427182105519085</v>
      </c>
      <c r="D13" s="115">
        <v>47</v>
      </c>
      <c r="E13" s="114">
        <v>10</v>
      </c>
      <c r="F13" s="114">
        <v>34</v>
      </c>
      <c r="G13" s="114">
        <v>20</v>
      </c>
      <c r="H13" s="140">
        <v>19</v>
      </c>
      <c r="I13" s="115">
        <v>28</v>
      </c>
      <c r="J13" s="116">
        <v>147.36842105263159</v>
      </c>
    </row>
    <row r="14" spans="1:15" s="287" customFormat="1" ht="24.95" customHeight="1" x14ac:dyDescent="0.2">
      <c r="A14" s="193" t="s">
        <v>215</v>
      </c>
      <c r="B14" s="199" t="s">
        <v>137</v>
      </c>
      <c r="C14" s="113">
        <v>21.517140773158278</v>
      </c>
      <c r="D14" s="115">
        <v>885</v>
      </c>
      <c r="E14" s="114">
        <v>982</v>
      </c>
      <c r="F14" s="114">
        <v>1816</v>
      </c>
      <c r="G14" s="114">
        <v>692</v>
      </c>
      <c r="H14" s="140">
        <v>777</v>
      </c>
      <c r="I14" s="115">
        <v>108</v>
      </c>
      <c r="J14" s="116">
        <v>13.8996138996139</v>
      </c>
      <c r="K14" s="110"/>
      <c r="L14" s="110"/>
      <c r="M14" s="110"/>
      <c r="N14" s="110"/>
      <c r="O14" s="110"/>
    </row>
    <row r="15" spans="1:15" s="110" customFormat="1" ht="24.95" customHeight="1" x14ac:dyDescent="0.2">
      <c r="A15" s="193" t="s">
        <v>216</v>
      </c>
      <c r="B15" s="199" t="s">
        <v>217</v>
      </c>
      <c r="C15" s="113">
        <v>6.8563092633114513</v>
      </c>
      <c r="D15" s="115">
        <v>282</v>
      </c>
      <c r="E15" s="114">
        <v>601</v>
      </c>
      <c r="F15" s="114">
        <v>196</v>
      </c>
      <c r="G15" s="114">
        <v>150</v>
      </c>
      <c r="H15" s="140">
        <v>183</v>
      </c>
      <c r="I15" s="115">
        <v>99</v>
      </c>
      <c r="J15" s="116">
        <v>54.098360655737707</v>
      </c>
    </row>
    <row r="16" spans="1:15" s="287" customFormat="1" ht="24.95" customHeight="1" x14ac:dyDescent="0.2">
      <c r="A16" s="193" t="s">
        <v>218</v>
      </c>
      <c r="B16" s="199" t="s">
        <v>141</v>
      </c>
      <c r="C16" s="113">
        <v>8.7284220763433016</v>
      </c>
      <c r="D16" s="115">
        <v>359</v>
      </c>
      <c r="E16" s="114">
        <v>189</v>
      </c>
      <c r="F16" s="114">
        <v>950</v>
      </c>
      <c r="G16" s="114">
        <v>240</v>
      </c>
      <c r="H16" s="140">
        <v>318</v>
      </c>
      <c r="I16" s="115">
        <v>41</v>
      </c>
      <c r="J16" s="116">
        <v>12.89308176100629</v>
      </c>
      <c r="K16" s="110"/>
      <c r="L16" s="110"/>
      <c r="M16" s="110"/>
      <c r="N16" s="110"/>
      <c r="O16" s="110"/>
    </row>
    <row r="17" spans="1:15" s="110" customFormat="1" ht="24.95" customHeight="1" x14ac:dyDescent="0.2">
      <c r="A17" s="193" t="s">
        <v>142</v>
      </c>
      <c r="B17" s="199" t="s">
        <v>220</v>
      </c>
      <c r="C17" s="113">
        <v>5.9324094335035253</v>
      </c>
      <c r="D17" s="115">
        <v>244</v>
      </c>
      <c r="E17" s="114">
        <v>192</v>
      </c>
      <c r="F17" s="114">
        <v>670</v>
      </c>
      <c r="G17" s="114">
        <v>302</v>
      </c>
      <c r="H17" s="140">
        <v>276</v>
      </c>
      <c r="I17" s="115">
        <v>-32</v>
      </c>
      <c r="J17" s="116">
        <v>-11.594202898550725</v>
      </c>
    </row>
    <row r="18" spans="1:15" s="287" customFormat="1" ht="24.95" customHeight="1" x14ac:dyDescent="0.2">
      <c r="A18" s="201" t="s">
        <v>144</v>
      </c>
      <c r="B18" s="202" t="s">
        <v>145</v>
      </c>
      <c r="C18" s="113">
        <v>6.8563092633114513</v>
      </c>
      <c r="D18" s="115">
        <v>282</v>
      </c>
      <c r="E18" s="114">
        <v>149</v>
      </c>
      <c r="F18" s="114">
        <v>401</v>
      </c>
      <c r="G18" s="114">
        <v>241</v>
      </c>
      <c r="H18" s="140">
        <v>296</v>
      </c>
      <c r="I18" s="115">
        <v>-14</v>
      </c>
      <c r="J18" s="116">
        <v>-4.7297297297297298</v>
      </c>
      <c r="K18" s="110"/>
      <c r="L18" s="110"/>
      <c r="M18" s="110"/>
      <c r="N18" s="110"/>
      <c r="O18" s="110"/>
    </row>
    <row r="19" spans="1:15" s="110" customFormat="1" ht="24.95" customHeight="1" x14ac:dyDescent="0.2">
      <c r="A19" s="193" t="s">
        <v>146</v>
      </c>
      <c r="B19" s="199" t="s">
        <v>147</v>
      </c>
      <c r="C19" s="113">
        <v>9.4335035254072448</v>
      </c>
      <c r="D19" s="115">
        <v>388</v>
      </c>
      <c r="E19" s="114">
        <v>356</v>
      </c>
      <c r="F19" s="114">
        <v>617</v>
      </c>
      <c r="G19" s="114">
        <v>395</v>
      </c>
      <c r="H19" s="140">
        <v>443</v>
      </c>
      <c r="I19" s="115">
        <v>-55</v>
      </c>
      <c r="J19" s="116">
        <v>-12.415349887133182</v>
      </c>
    </row>
    <row r="20" spans="1:15" s="287" customFormat="1" ht="24.95" customHeight="1" x14ac:dyDescent="0.2">
      <c r="A20" s="193" t="s">
        <v>148</v>
      </c>
      <c r="B20" s="199" t="s">
        <v>149</v>
      </c>
      <c r="C20" s="113">
        <v>4.5951859956236323</v>
      </c>
      <c r="D20" s="115">
        <v>189</v>
      </c>
      <c r="E20" s="114">
        <v>178</v>
      </c>
      <c r="F20" s="114">
        <v>198</v>
      </c>
      <c r="G20" s="114">
        <v>221</v>
      </c>
      <c r="H20" s="140">
        <v>190</v>
      </c>
      <c r="I20" s="115">
        <v>-1</v>
      </c>
      <c r="J20" s="116">
        <v>-0.52631578947368418</v>
      </c>
      <c r="K20" s="110"/>
      <c r="L20" s="110"/>
      <c r="M20" s="110"/>
      <c r="N20" s="110"/>
      <c r="O20" s="110"/>
    </row>
    <row r="21" spans="1:15" s="110" customFormat="1" ht="24.95" customHeight="1" x14ac:dyDescent="0.2">
      <c r="A21" s="201" t="s">
        <v>150</v>
      </c>
      <c r="B21" s="202" t="s">
        <v>151</v>
      </c>
      <c r="C21" s="113">
        <v>8.0476537806953559</v>
      </c>
      <c r="D21" s="115">
        <v>331</v>
      </c>
      <c r="E21" s="114">
        <v>291</v>
      </c>
      <c r="F21" s="114">
        <v>437</v>
      </c>
      <c r="G21" s="114">
        <v>440</v>
      </c>
      <c r="H21" s="140">
        <v>342</v>
      </c>
      <c r="I21" s="115">
        <v>-11</v>
      </c>
      <c r="J21" s="116">
        <v>-3.2163742690058479</v>
      </c>
    </row>
    <row r="22" spans="1:15" s="110" customFormat="1" ht="24.95" customHeight="1" x14ac:dyDescent="0.2">
      <c r="A22" s="201" t="s">
        <v>152</v>
      </c>
      <c r="B22" s="199" t="s">
        <v>153</v>
      </c>
      <c r="C22" s="113">
        <v>0.53488937515195722</v>
      </c>
      <c r="D22" s="115">
        <v>22</v>
      </c>
      <c r="E22" s="114">
        <v>5</v>
      </c>
      <c r="F22" s="114">
        <v>21</v>
      </c>
      <c r="G22" s="114">
        <v>22</v>
      </c>
      <c r="H22" s="140">
        <v>8</v>
      </c>
      <c r="I22" s="115">
        <v>14</v>
      </c>
      <c r="J22" s="116">
        <v>175</v>
      </c>
    </row>
    <row r="23" spans="1:15" s="110" customFormat="1" ht="24.95" customHeight="1" x14ac:dyDescent="0.2">
      <c r="A23" s="193" t="s">
        <v>154</v>
      </c>
      <c r="B23" s="199" t="s">
        <v>155</v>
      </c>
      <c r="C23" s="113">
        <v>0.82664721614393388</v>
      </c>
      <c r="D23" s="115">
        <v>34</v>
      </c>
      <c r="E23" s="114">
        <v>22</v>
      </c>
      <c r="F23" s="114">
        <v>38</v>
      </c>
      <c r="G23" s="114">
        <v>23</v>
      </c>
      <c r="H23" s="140">
        <v>26</v>
      </c>
      <c r="I23" s="115">
        <v>8</v>
      </c>
      <c r="J23" s="116">
        <v>30.76923076923077</v>
      </c>
    </row>
    <row r="24" spans="1:15" s="110" customFormat="1" ht="24.95" customHeight="1" x14ac:dyDescent="0.2">
      <c r="A24" s="193" t="s">
        <v>156</v>
      </c>
      <c r="B24" s="199" t="s">
        <v>221</v>
      </c>
      <c r="C24" s="113">
        <v>3.9630440068076829</v>
      </c>
      <c r="D24" s="115">
        <v>163</v>
      </c>
      <c r="E24" s="114">
        <v>97</v>
      </c>
      <c r="F24" s="114">
        <v>146</v>
      </c>
      <c r="G24" s="114">
        <v>129</v>
      </c>
      <c r="H24" s="140">
        <v>104</v>
      </c>
      <c r="I24" s="115">
        <v>59</v>
      </c>
      <c r="J24" s="116">
        <v>56.730769230769234</v>
      </c>
    </row>
    <row r="25" spans="1:15" s="110" customFormat="1" ht="24.95" customHeight="1" x14ac:dyDescent="0.2">
      <c r="A25" s="193" t="s">
        <v>222</v>
      </c>
      <c r="B25" s="204" t="s">
        <v>159</v>
      </c>
      <c r="C25" s="113">
        <v>4.1575492341356677</v>
      </c>
      <c r="D25" s="115">
        <v>171</v>
      </c>
      <c r="E25" s="114">
        <v>138</v>
      </c>
      <c r="F25" s="114">
        <v>213</v>
      </c>
      <c r="G25" s="114">
        <v>148</v>
      </c>
      <c r="H25" s="140">
        <v>170</v>
      </c>
      <c r="I25" s="115">
        <v>1</v>
      </c>
      <c r="J25" s="116">
        <v>0.58823529411764708</v>
      </c>
    </row>
    <row r="26" spans="1:15" s="110" customFormat="1" ht="24.95" customHeight="1" x14ac:dyDescent="0.2">
      <c r="A26" s="201">
        <v>782.78300000000002</v>
      </c>
      <c r="B26" s="203" t="s">
        <v>160</v>
      </c>
      <c r="C26" s="113">
        <v>7.5127644055433986</v>
      </c>
      <c r="D26" s="115">
        <v>309</v>
      </c>
      <c r="E26" s="114">
        <v>137</v>
      </c>
      <c r="F26" s="114">
        <v>334</v>
      </c>
      <c r="G26" s="114">
        <v>548</v>
      </c>
      <c r="H26" s="140">
        <v>402</v>
      </c>
      <c r="I26" s="115">
        <v>-93</v>
      </c>
      <c r="J26" s="116">
        <v>-23.134328358208954</v>
      </c>
    </row>
    <row r="27" spans="1:15" s="110" customFormat="1" ht="24.95" customHeight="1" x14ac:dyDescent="0.2">
      <c r="A27" s="193" t="s">
        <v>161</v>
      </c>
      <c r="B27" s="199" t="s">
        <v>162</v>
      </c>
      <c r="C27" s="113">
        <v>1.6776075857038657</v>
      </c>
      <c r="D27" s="115">
        <v>69</v>
      </c>
      <c r="E27" s="114">
        <v>62</v>
      </c>
      <c r="F27" s="114">
        <v>138</v>
      </c>
      <c r="G27" s="114">
        <v>78</v>
      </c>
      <c r="H27" s="140">
        <v>78</v>
      </c>
      <c r="I27" s="115">
        <v>-9</v>
      </c>
      <c r="J27" s="116">
        <v>-11.538461538461538</v>
      </c>
    </row>
    <row r="28" spans="1:15" s="110" customFormat="1" ht="24.95" customHeight="1" x14ac:dyDescent="0.2">
      <c r="A28" s="193" t="s">
        <v>163</v>
      </c>
      <c r="B28" s="199" t="s">
        <v>164</v>
      </c>
      <c r="C28" s="113">
        <v>3.3065888645757355</v>
      </c>
      <c r="D28" s="115">
        <v>136</v>
      </c>
      <c r="E28" s="114">
        <v>76</v>
      </c>
      <c r="F28" s="114">
        <v>269</v>
      </c>
      <c r="G28" s="114">
        <v>84</v>
      </c>
      <c r="H28" s="140">
        <v>147</v>
      </c>
      <c r="I28" s="115">
        <v>-11</v>
      </c>
      <c r="J28" s="116">
        <v>-7.4829931972789119</v>
      </c>
    </row>
    <row r="29" spans="1:15" s="110" customFormat="1" ht="24.95" customHeight="1" x14ac:dyDescent="0.2">
      <c r="A29" s="193">
        <v>86</v>
      </c>
      <c r="B29" s="199" t="s">
        <v>165</v>
      </c>
      <c r="C29" s="113">
        <v>11.184050571359105</v>
      </c>
      <c r="D29" s="115">
        <v>460</v>
      </c>
      <c r="E29" s="114">
        <v>570</v>
      </c>
      <c r="F29" s="114">
        <v>564</v>
      </c>
      <c r="G29" s="114">
        <v>377</v>
      </c>
      <c r="H29" s="140">
        <v>426</v>
      </c>
      <c r="I29" s="115">
        <v>34</v>
      </c>
      <c r="J29" s="116">
        <v>7.981220657276995</v>
      </c>
    </row>
    <row r="30" spans="1:15" s="110" customFormat="1" ht="24.95" customHeight="1" x14ac:dyDescent="0.2">
      <c r="A30" s="193">
        <v>87.88</v>
      </c>
      <c r="B30" s="204" t="s">
        <v>166</v>
      </c>
      <c r="C30" s="113">
        <v>10.114271821055191</v>
      </c>
      <c r="D30" s="115">
        <v>416</v>
      </c>
      <c r="E30" s="114">
        <v>552</v>
      </c>
      <c r="F30" s="114">
        <v>557</v>
      </c>
      <c r="G30" s="114">
        <v>290</v>
      </c>
      <c r="H30" s="140">
        <v>358</v>
      </c>
      <c r="I30" s="115">
        <v>58</v>
      </c>
      <c r="J30" s="116">
        <v>16.201117318435752</v>
      </c>
    </row>
    <row r="31" spans="1:15" s="110" customFormat="1" ht="24.95" customHeight="1" x14ac:dyDescent="0.2">
      <c r="A31" s="193" t="s">
        <v>167</v>
      </c>
      <c r="B31" s="199" t="s">
        <v>168</v>
      </c>
      <c r="C31" s="113">
        <v>3.4524677850717236</v>
      </c>
      <c r="D31" s="115">
        <v>142</v>
      </c>
      <c r="E31" s="114">
        <v>197</v>
      </c>
      <c r="F31" s="114">
        <v>274</v>
      </c>
      <c r="G31" s="114">
        <v>153</v>
      </c>
      <c r="H31" s="140">
        <v>137</v>
      </c>
      <c r="I31" s="115">
        <v>5</v>
      </c>
      <c r="J31" s="116">
        <v>3.6496350364963503</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1.6776075857038657</v>
      </c>
      <c r="D34" s="115">
        <v>69</v>
      </c>
      <c r="E34" s="114">
        <v>43</v>
      </c>
      <c r="F34" s="114">
        <v>111</v>
      </c>
      <c r="G34" s="114">
        <v>56</v>
      </c>
      <c r="H34" s="140">
        <v>61</v>
      </c>
      <c r="I34" s="115">
        <v>8</v>
      </c>
      <c r="J34" s="116">
        <v>13.114754098360656</v>
      </c>
    </row>
    <row r="35" spans="1:10" s="110" customFormat="1" ht="24.95" customHeight="1" x14ac:dyDescent="0.2">
      <c r="A35" s="292" t="s">
        <v>171</v>
      </c>
      <c r="B35" s="293" t="s">
        <v>172</v>
      </c>
      <c r="C35" s="113">
        <v>29.516168247021639</v>
      </c>
      <c r="D35" s="115">
        <v>1214</v>
      </c>
      <c r="E35" s="114">
        <v>1141</v>
      </c>
      <c r="F35" s="114">
        <v>2251</v>
      </c>
      <c r="G35" s="114">
        <v>953</v>
      </c>
      <c r="H35" s="140">
        <v>1092</v>
      </c>
      <c r="I35" s="115">
        <v>122</v>
      </c>
      <c r="J35" s="116">
        <v>11.172161172161172</v>
      </c>
    </row>
    <row r="36" spans="1:10" s="110" customFormat="1" ht="24.95" customHeight="1" x14ac:dyDescent="0.2">
      <c r="A36" s="294" t="s">
        <v>173</v>
      </c>
      <c r="B36" s="295" t="s">
        <v>174</v>
      </c>
      <c r="C36" s="125">
        <v>68.806224167274493</v>
      </c>
      <c r="D36" s="143">
        <v>2830</v>
      </c>
      <c r="E36" s="144">
        <v>2681</v>
      </c>
      <c r="F36" s="144">
        <v>3806</v>
      </c>
      <c r="G36" s="144">
        <v>2908</v>
      </c>
      <c r="H36" s="145">
        <v>2831</v>
      </c>
      <c r="I36" s="143">
        <v>-1</v>
      </c>
      <c r="J36" s="146">
        <v>-3.5323207347227131E-2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4113</v>
      </c>
      <c r="F11" s="264">
        <v>3865</v>
      </c>
      <c r="G11" s="264">
        <v>6168</v>
      </c>
      <c r="H11" s="264">
        <v>3917</v>
      </c>
      <c r="I11" s="265">
        <v>3984</v>
      </c>
      <c r="J11" s="263">
        <v>129</v>
      </c>
      <c r="K11" s="266">
        <v>3.2379518072289155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27.473863360077804</v>
      </c>
      <c r="E13" s="115">
        <v>1130</v>
      </c>
      <c r="F13" s="114">
        <v>1024</v>
      </c>
      <c r="G13" s="114">
        <v>1385</v>
      </c>
      <c r="H13" s="114">
        <v>1304</v>
      </c>
      <c r="I13" s="140">
        <v>1092</v>
      </c>
      <c r="J13" s="115">
        <v>38</v>
      </c>
      <c r="K13" s="116">
        <v>3.4798534798534799</v>
      </c>
    </row>
    <row r="14" spans="1:15" ht="15.95" customHeight="1" x14ac:dyDescent="0.2">
      <c r="A14" s="306" t="s">
        <v>230</v>
      </c>
      <c r="B14" s="307"/>
      <c r="C14" s="308"/>
      <c r="D14" s="113">
        <v>55.555555555555557</v>
      </c>
      <c r="E14" s="115">
        <v>2285</v>
      </c>
      <c r="F14" s="114">
        <v>2341</v>
      </c>
      <c r="G14" s="114">
        <v>3875</v>
      </c>
      <c r="H14" s="114">
        <v>2141</v>
      </c>
      <c r="I14" s="140">
        <v>2265</v>
      </c>
      <c r="J14" s="115">
        <v>20</v>
      </c>
      <c r="K14" s="116">
        <v>0.88300220750551872</v>
      </c>
    </row>
    <row r="15" spans="1:15" ht="15.95" customHeight="1" x14ac:dyDescent="0.2">
      <c r="A15" s="306" t="s">
        <v>231</v>
      </c>
      <c r="B15" s="307"/>
      <c r="C15" s="308"/>
      <c r="D15" s="113">
        <v>8.2907853148553361</v>
      </c>
      <c r="E15" s="115">
        <v>341</v>
      </c>
      <c r="F15" s="114">
        <v>224</v>
      </c>
      <c r="G15" s="114">
        <v>437</v>
      </c>
      <c r="H15" s="114">
        <v>236</v>
      </c>
      <c r="I15" s="140">
        <v>293</v>
      </c>
      <c r="J15" s="115">
        <v>48</v>
      </c>
      <c r="K15" s="116">
        <v>16.382252559726961</v>
      </c>
    </row>
    <row r="16" spans="1:15" ht="15.95" customHeight="1" x14ac:dyDescent="0.2">
      <c r="A16" s="306" t="s">
        <v>232</v>
      </c>
      <c r="B16" s="307"/>
      <c r="C16" s="308"/>
      <c r="D16" s="113">
        <v>7.707269632871383</v>
      </c>
      <c r="E16" s="115">
        <v>317</v>
      </c>
      <c r="F16" s="114">
        <v>248</v>
      </c>
      <c r="G16" s="114">
        <v>366</v>
      </c>
      <c r="H16" s="114">
        <v>219</v>
      </c>
      <c r="I16" s="140">
        <v>307</v>
      </c>
      <c r="J16" s="115">
        <v>10</v>
      </c>
      <c r="K16" s="116">
        <v>3.2573289902280131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1.288597131047897</v>
      </c>
      <c r="E18" s="115">
        <v>53</v>
      </c>
      <c r="F18" s="114">
        <v>45</v>
      </c>
      <c r="G18" s="114">
        <v>111</v>
      </c>
      <c r="H18" s="114">
        <v>53</v>
      </c>
      <c r="I18" s="140">
        <v>67</v>
      </c>
      <c r="J18" s="115">
        <v>-14</v>
      </c>
      <c r="K18" s="116">
        <v>-20.895522388059703</v>
      </c>
    </row>
    <row r="19" spans="1:11" ht="14.1" customHeight="1" x14ac:dyDescent="0.2">
      <c r="A19" s="306" t="s">
        <v>235</v>
      </c>
      <c r="B19" s="307" t="s">
        <v>236</v>
      </c>
      <c r="C19" s="308"/>
      <c r="D19" s="113">
        <v>0.63214198881594941</v>
      </c>
      <c r="E19" s="115">
        <v>26</v>
      </c>
      <c r="F19" s="114">
        <v>36</v>
      </c>
      <c r="G19" s="114">
        <v>81</v>
      </c>
      <c r="H19" s="114">
        <v>29</v>
      </c>
      <c r="I19" s="140">
        <v>44</v>
      </c>
      <c r="J19" s="115">
        <v>-18</v>
      </c>
      <c r="K19" s="116">
        <v>-40.909090909090907</v>
      </c>
    </row>
    <row r="20" spans="1:11" ht="14.1" customHeight="1" x14ac:dyDescent="0.2">
      <c r="A20" s="306">
        <v>12</v>
      </c>
      <c r="B20" s="307" t="s">
        <v>237</v>
      </c>
      <c r="C20" s="308"/>
      <c r="D20" s="113">
        <v>1.0697787503039144</v>
      </c>
      <c r="E20" s="115">
        <v>44</v>
      </c>
      <c r="F20" s="114">
        <v>17</v>
      </c>
      <c r="G20" s="114">
        <v>46</v>
      </c>
      <c r="H20" s="114">
        <v>40</v>
      </c>
      <c r="I20" s="140">
        <v>51</v>
      </c>
      <c r="J20" s="115">
        <v>-7</v>
      </c>
      <c r="K20" s="116">
        <v>-13.725490196078431</v>
      </c>
    </row>
    <row r="21" spans="1:11" ht="14.1" customHeight="1" x14ac:dyDescent="0.2">
      <c r="A21" s="306">
        <v>21</v>
      </c>
      <c r="B21" s="307" t="s">
        <v>238</v>
      </c>
      <c r="C21" s="308"/>
      <c r="D21" s="113" t="s">
        <v>513</v>
      </c>
      <c r="E21" s="115" t="s">
        <v>513</v>
      </c>
      <c r="F21" s="114">
        <v>4</v>
      </c>
      <c r="G21" s="114">
        <v>7</v>
      </c>
      <c r="H21" s="114">
        <v>7</v>
      </c>
      <c r="I21" s="140">
        <v>8</v>
      </c>
      <c r="J21" s="115" t="s">
        <v>513</v>
      </c>
      <c r="K21" s="116" t="s">
        <v>513</v>
      </c>
    </row>
    <row r="22" spans="1:11" ht="14.1" customHeight="1" x14ac:dyDescent="0.2">
      <c r="A22" s="306">
        <v>22</v>
      </c>
      <c r="B22" s="307" t="s">
        <v>239</v>
      </c>
      <c r="C22" s="308"/>
      <c r="D22" s="113">
        <v>2.1395575006078289</v>
      </c>
      <c r="E22" s="115">
        <v>88</v>
      </c>
      <c r="F22" s="114">
        <v>64</v>
      </c>
      <c r="G22" s="114">
        <v>166</v>
      </c>
      <c r="H22" s="114">
        <v>94</v>
      </c>
      <c r="I22" s="140">
        <v>96</v>
      </c>
      <c r="J22" s="115">
        <v>-8</v>
      </c>
      <c r="K22" s="116">
        <v>-8.3333333333333339</v>
      </c>
    </row>
    <row r="23" spans="1:11" ht="14.1" customHeight="1" x14ac:dyDescent="0.2">
      <c r="A23" s="306">
        <v>23</v>
      </c>
      <c r="B23" s="307" t="s">
        <v>240</v>
      </c>
      <c r="C23" s="308"/>
      <c r="D23" s="113">
        <v>0.94821298322392411</v>
      </c>
      <c r="E23" s="115">
        <v>39</v>
      </c>
      <c r="F23" s="114">
        <v>23</v>
      </c>
      <c r="G23" s="114">
        <v>56</v>
      </c>
      <c r="H23" s="114">
        <v>42</v>
      </c>
      <c r="I23" s="140">
        <v>31</v>
      </c>
      <c r="J23" s="115">
        <v>8</v>
      </c>
      <c r="K23" s="116">
        <v>25.806451612903224</v>
      </c>
    </row>
    <row r="24" spans="1:11" ht="14.1" customHeight="1" x14ac:dyDescent="0.2">
      <c r="A24" s="306">
        <v>24</v>
      </c>
      <c r="B24" s="307" t="s">
        <v>241</v>
      </c>
      <c r="C24" s="308"/>
      <c r="D24" s="113">
        <v>5.2273279844395821</v>
      </c>
      <c r="E24" s="115">
        <v>215</v>
      </c>
      <c r="F24" s="114">
        <v>90</v>
      </c>
      <c r="G24" s="114">
        <v>432</v>
      </c>
      <c r="H24" s="114">
        <v>273</v>
      </c>
      <c r="I24" s="140">
        <v>201</v>
      </c>
      <c r="J24" s="115">
        <v>14</v>
      </c>
      <c r="K24" s="116">
        <v>6.9651741293532341</v>
      </c>
    </row>
    <row r="25" spans="1:11" ht="14.1" customHeight="1" x14ac:dyDescent="0.2">
      <c r="A25" s="306">
        <v>25</v>
      </c>
      <c r="B25" s="307" t="s">
        <v>242</v>
      </c>
      <c r="C25" s="308"/>
      <c r="D25" s="113">
        <v>5.6892778993435451</v>
      </c>
      <c r="E25" s="115">
        <v>234</v>
      </c>
      <c r="F25" s="114">
        <v>123</v>
      </c>
      <c r="G25" s="114">
        <v>686</v>
      </c>
      <c r="H25" s="114">
        <v>262</v>
      </c>
      <c r="I25" s="140">
        <v>278</v>
      </c>
      <c r="J25" s="115">
        <v>-44</v>
      </c>
      <c r="K25" s="116">
        <v>-15.827338129496402</v>
      </c>
    </row>
    <row r="26" spans="1:11" ht="14.1" customHeight="1" x14ac:dyDescent="0.2">
      <c r="A26" s="306">
        <v>26</v>
      </c>
      <c r="B26" s="307" t="s">
        <v>243</v>
      </c>
      <c r="C26" s="308"/>
      <c r="D26" s="113">
        <v>1.6776075857038657</v>
      </c>
      <c r="E26" s="115">
        <v>69</v>
      </c>
      <c r="F26" s="114">
        <v>38</v>
      </c>
      <c r="G26" s="114">
        <v>171</v>
      </c>
      <c r="H26" s="114">
        <v>66</v>
      </c>
      <c r="I26" s="140">
        <v>76</v>
      </c>
      <c r="J26" s="115">
        <v>-7</v>
      </c>
      <c r="K26" s="116">
        <v>-9.2105263157894743</v>
      </c>
    </row>
    <row r="27" spans="1:11" ht="14.1" customHeight="1" x14ac:dyDescent="0.2">
      <c r="A27" s="306">
        <v>27</v>
      </c>
      <c r="B27" s="307" t="s">
        <v>244</v>
      </c>
      <c r="C27" s="308"/>
      <c r="D27" s="113">
        <v>1.7748601993678581</v>
      </c>
      <c r="E27" s="115">
        <v>73</v>
      </c>
      <c r="F27" s="114">
        <v>42</v>
      </c>
      <c r="G27" s="114">
        <v>126</v>
      </c>
      <c r="H27" s="114">
        <v>51</v>
      </c>
      <c r="I27" s="140">
        <v>57</v>
      </c>
      <c r="J27" s="115">
        <v>16</v>
      </c>
      <c r="K27" s="116">
        <v>28.07017543859649</v>
      </c>
    </row>
    <row r="28" spans="1:11" ht="14.1" customHeight="1" x14ac:dyDescent="0.2">
      <c r="A28" s="306">
        <v>28</v>
      </c>
      <c r="B28" s="307" t="s">
        <v>245</v>
      </c>
      <c r="C28" s="308"/>
      <c r="D28" s="113">
        <v>0.12156576707999027</v>
      </c>
      <c r="E28" s="115">
        <v>5</v>
      </c>
      <c r="F28" s="114">
        <v>4</v>
      </c>
      <c r="G28" s="114">
        <v>10</v>
      </c>
      <c r="H28" s="114">
        <v>8</v>
      </c>
      <c r="I28" s="140">
        <v>10</v>
      </c>
      <c r="J28" s="115">
        <v>-5</v>
      </c>
      <c r="K28" s="116">
        <v>-50</v>
      </c>
    </row>
    <row r="29" spans="1:11" ht="14.1" customHeight="1" x14ac:dyDescent="0.2">
      <c r="A29" s="306">
        <v>29</v>
      </c>
      <c r="B29" s="307" t="s">
        <v>246</v>
      </c>
      <c r="C29" s="308"/>
      <c r="D29" s="113">
        <v>5.8594699732555311</v>
      </c>
      <c r="E29" s="115">
        <v>241</v>
      </c>
      <c r="F29" s="114">
        <v>353</v>
      </c>
      <c r="G29" s="114">
        <v>264</v>
      </c>
      <c r="H29" s="114">
        <v>191</v>
      </c>
      <c r="I29" s="140">
        <v>227</v>
      </c>
      <c r="J29" s="115">
        <v>14</v>
      </c>
      <c r="K29" s="116">
        <v>6.1674008810572687</v>
      </c>
    </row>
    <row r="30" spans="1:11" ht="14.1" customHeight="1" x14ac:dyDescent="0.2">
      <c r="A30" s="306" t="s">
        <v>247</v>
      </c>
      <c r="B30" s="307" t="s">
        <v>248</v>
      </c>
      <c r="C30" s="308"/>
      <c r="D30" s="113">
        <v>3.160709944079747</v>
      </c>
      <c r="E30" s="115">
        <v>130</v>
      </c>
      <c r="F30" s="114">
        <v>238</v>
      </c>
      <c r="G30" s="114">
        <v>79</v>
      </c>
      <c r="H30" s="114">
        <v>56</v>
      </c>
      <c r="I30" s="140">
        <v>107</v>
      </c>
      <c r="J30" s="115">
        <v>23</v>
      </c>
      <c r="K30" s="116">
        <v>21.495327102803738</v>
      </c>
    </row>
    <row r="31" spans="1:11" ht="14.1" customHeight="1" x14ac:dyDescent="0.2">
      <c r="A31" s="306" t="s">
        <v>249</v>
      </c>
      <c r="B31" s="307" t="s">
        <v>250</v>
      </c>
      <c r="C31" s="308"/>
      <c r="D31" s="113" t="s">
        <v>513</v>
      </c>
      <c r="E31" s="115" t="s">
        <v>513</v>
      </c>
      <c r="F31" s="114" t="s">
        <v>513</v>
      </c>
      <c r="G31" s="114">
        <v>185</v>
      </c>
      <c r="H31" s="114">
        <v>135</v>
      </c>
      <c r="I31" s="140">
        <v>120</v>
      </c>
      <c r="J31" s="115" t="s">
        <v>513</v>
      </c>
      <c r="K31" s="116" t="s">
        <v>513</v>
      </c>
    </row>
    <row r="32" spans="1:11" ht="14.1" customHeight="1" x14ac:dyDescent="0.2">
      <c r="A32" s="306">
        <v>31</v>
      </c>
      <c r="B32" s="307" t="s">
        <v>251</v>
      </c>
      <c r="C32" s="308"/>
      <c r="D32" s="113">
        <v>0.55920252856795527</v>
      </c>
      <c r="E32" s="115">
        <v>23</v>
      </c>
      <c r="F32" s="114">
        <v>10</v>
      </c>
      <c r="G32" s="114">
        <v>26</v>
      </c>
      <c r="H32" s="114">
        <v>29</v>
      </c>
      <c r="I32" s="140">
        <v>14</v>
      </c>
      <c r="J32" s="115">
        <v>9</v>
      </c>
      <c r="K32" s="116">
        <v>64.285714285714292</v>
      </c>
    </row>
    <row r="33" spans="1:11" ht="14.1" customHeight="1" x14ac:dyDescent="0.2">
      <c r="A33" s="306">
        <v>32</v>
      </c>
      <c r="B33" s="307" t="s">
        <v>252</v>
      </c>
      <c r="C33" s="308"/>
      <c r="D33" s="113">
        <v>2.3826890347678096</v>
      </c>
      <c r="E33" s="115">
        <v>98</v>
      </c>
      <c r="F33" s="114">
        <v>54</v>
      </c>
      <c r="G33" s="114">
        <v>126</v>
      </c>
      <c r="H33" s="114">
        <v>98</v>
      </c>
      <c r="I33" s="140">
        <v>74</v>
      </c>
      <c r="J33" s="115">
        <v>24</v>
      </c>
      <c r="K33" s="116">
        <v>32.432432432432435</v>
      </c>
    </row>
    <row r="34" spans="1:11" ht="14.1" customHeight="1" x14ac:dyDescent="0.2">
      <c r="A34" s="306">
        <v>33</v>
      </c>
      <c r="B34" s="307" t="s">
        <v>253</v>
      </c>
      <c r="C34" s="308"/>
      <c r="D34" s="113">
        <v>2.3826890347678096</v>
      </c>
      <c r="E34" s="115">
        <v>98</v>
      </c>
      <c r="F34" s="114">
        <v>55</v>
      </c>
      <c r="G34" s="114">
        <v>134</v>
      </c>
      <c r="H34" s="114">
        <v>98</v>
      </c>
      <c r="I34" s="140">
        <v>111</v>
      </c>
      <c r="J34" s="115">
        <v>-13</v>
      </c>
      <c r="K34" s="116">
        <v>-11.711711711711711</v>
      </c>
    </row>
    <row r="35" spans="1:11" ht="14.1" customHeight="1" x14ac:dyDescent="0.2">
      <c r="A35" s="306">
        <v>34</v>
      </c>
      <c r="B35" s="307" t="s">
        <v>254</v>
      </c>
      <c r="C35" s="308"/>
      <c r="D35" s="113">
        <v>2.285436421103817</v>
      </c>
      <c r="E35" s="115">
        <v>94</v>
      </c>
      <c r="F35" s="114">
        <v>50</v>
      </c>
      <c r="G35" s="114">
        <v>135</v>
      </c>
      <c r="H35" s="114">
        <v>69</v>
      </c>
      <c r="I35" s="140">
        <v>105</v>
      </c>
      <c r="J35" s="115">
        <v>-11</v>
      </c>
      <c r="K35" s="116">
        <v>-10.476190476190476</v>
      </c>
    </row>
    <row r="36" spans="1:11" ht="14.1" customHeight="1" x14ac:dyDescent="0.2">
      <c r="A36" s="306">
        <v>41</v>
      </c>
      <c r="B36" s="307" t="s">
        <v>255</v>
      </c>
      <c r="C36" s="308"/>
      <c r="D36" s="113">
        <v>0.46194991490396303</v>
      </c>
      <c r="E36" s="115">
        <v>19</v>
      </c>
      <c r="F36" s="114">
        <v>11</v>
      </c>
      <c r="G36" s="114">
        <v>16</v>
      </c>
      <c r="H36" s="114">
        <v>12</v>
      </c>
      <c r="I36" s="140">
        <v>10</v>
      </c>
      <c r="J36" s="115">
        <v>9</v>
      </c>
      <c r="K36" s="116">
        <v>90</v>
      </c>
    </row>
    <row r="37" spans="1:11" ht="14.1" customHeight="1" x14ac:dyDescent="0.2">
      <c r="A37" s="306">
        <v>42</v>
      </c>
      <c r="B37" s="307" t="s">
        <v>256</v>
      </c>
      <c r="C37" s="308"/>
      <c r="D37" s="113" t="s">
        <v>513</v>
      </c>
      <c r="E37" s="115" t="s">
        <v>513</v>
      </c>
      <c r="F37" s="114" t="s">
        <v>513</v>
      </c>
      <c r="G37" s="114" t="s">
        <v>513</v>
      </c>
      <c r="H37" s="114">
        <v>0</v>
      </c>
      <c r="I37" s="140">
        <v>4</v>
      </c>
      <c r="J37" s="115" t="s">
        <v>513</v>
      </c>
      <c r="K37" s="116" t="s">
        <v>513</v>
      </c>
    </row>
    <row r="38" spans="1:11" ht="14.1" customHeight="1" x14ac:dyDescent="0.2">
      <c r="A38" s="306">
        <v>43</v>
      </c>
      <c r="B38" s="307" t="s">
        <v>257</v>
      </c>
      <c r="C38" s="308"/>
      <c r="D38" s="113">
        <v>0.46194991490396303</v>
      </c>
      <c r="E38" s="115">
        <v>19</v>
      </c>
      <c r="F38" s="114">
        <v>16</v>
      </c>
      <c r="G38" s="114">
        <v>55</v>
      </c>
      <c r="H38" s="114">
        <v>23</v>
      </c>
      <c r="I38" s="140">
        <v>21</v>
      </c>
      <c r="J38" s="115">
        <v>-2</v>
      </c>
      <c r="K38" s="116">
        <v>-9.5238095238095237</v>
      </c>
    </row>
    <row r="39" spans="1:11" ht="14.1" customHeight="1" x14ac:dyDescent="0.2">
      <c r="A39" s="306">
        <v>51</v>
      </c>
      <c r="B39" s="307" t="s">
        <v>258</v>
      </c>
      <c r="C39" s="308"/>
      <c r="D39" s="113">
        <v>7.4884512521274011</v>
      </c>
      <c r="E39" s="115">
        <v>308</v>
      </c>
      <c r="F39" s="114">
        <v>276</v>
      </c>
      <c r="G39" s="114">
        <v>416</v>
      </c>
      <c r="H39" s="114">
        <v>376</v>
      </c>
      <c r="I39" s="140">
        <v>320</v>
      </c>
      <c r="J39" s="115">
        <v>-12</v>
      </c>
      <c r="K39" s="116">
        <v>-3.75</v>
      </c>
    </row>
    <row r="40" spans="1:11" ht="14.1" customHeight="1" x14ac:dyDescent="0.2">
      <c r="A40" s="306" t="s">
        <v>259</v>
      </c>
      <c r="B40" s="307" t="s">
        <v>260</v>
      </c>
      <c r="C40" s="308"/>
      <c r="D40" s="113">
        <v>6.9292487235594455</v>
      </c>
      <c r="E40" s="115">
        <v>285</v>
      </c>
      <c r="F40" s="114">
        <v>259</v>
      </c>
      <c r="G40" s="114">
        <v>393</v>
      </c>
      <c r="H40" s="114">
        <v>363</v>
      </c>
      <c r="I40" s="140">
        <v>306</v>
      </c>
      <c r="J40" s="115">
        <v>-21</v>
      </c>
      <c r="K40" s="116">
        <v>-6.8627450980392153</v>
      </c>
    </row>
    <row r="41" spans="1:11" ht="14.1" customHeight="1" x14ac:dyDescent="0.2">
      <c r="A41" s="306"/>
      <c r="B41" s="307" t="s">
        <v>261</v>
      </c>
      <c r="C41" s="308"/>
      <c r="D41" s="113">
        <v>6.1512278142475081</v>
      </c>
      <c r="E41" s="115">
        <v>253</v>
      </c>
      <c r="F41" s="114">
        <v>197</v>
      </c>
      <c r="G41" s="114">
        <v>324</v>
      </c>
      <c r="H41" s="114">
        <v>325</v>
      </c>
      <c r="I41" s="140">
        <v>259</v>
      </c>
      <c r="J41" s="115">
        <v>-6</v>
      </c>
      <c r="K41" s="116">
        <v>-2.3166023166023164</v>
      </c>
    </row>
    <row r="42" spans="1:11" ht="14.1" customHeight="1" x14ac:dyDescent="0.2">
      <c r="A42" s="306">
        <v>52</v>
      </c>
      <c r="B42" s="307" t="s">
        <v>262</v>
      </c>
      <c r="C42" s="308"/>
      <c r="D42" s="113">
        <v>4.9112569900316068</v>
      </c>
      <c r="E42" s="115">
        <v>202</v>
      </c>
      <c r="F42" s="114">
        <v>138</v>
      </c>
      <c r="G42" s="114">
        <v>192</v>
      </c>
      <c r="H42" s="114">
        <v>213</v>
      </c>
      <c r="I42" s="140">
        <v>178</v>
      </c>
      <c r="J42" s="115">
        <v>24</v>
      </c>
      <c r="K42" s="116">
        <v>13.48314606741573</v>
      </c>
    </row>
    <row r="43" spans="1:11" ht="14.1" customHeight="1" x14ac:dyDescent="0.2">
      <c r="A43" s="306" t="s">
        <v>263</v>
      </c>
      <c r="B43" s="307" t="s">
        <v>264</v>
      </c>
      <c r="C43" s="308"/>
      <c r="D43" s="113">
        <v>3.9387308533916849</v>
      </c>
      <c r="E43" s="115">
        <v>162</v>
      </c>
      <c r="F43" s="114">
        <v>116</v>
      </c>
      <c r="G43" s="114">
        <v>155</v>
      </c>
      <c r="H43" s="114">
        <v>167</v>
      </c>
      <c r="I43" s="140">
        <v>138</v>
      </c>
      <c r="J43" s="115">
        <v>24</v>
      </c>
      <c r="K43" s="116">
        <v>17.391304347826086</v>
      </c>
    </row>
    <row r="44" spans="1:11" ht="14.1" customHeight="1" x14ac:dyDescent="0.2">
      <c r="A44" s="306">
        <v>53</v>
      </c>
      <c r="B44" s="307" t="s">
        <v>265</v>
      </c>
      <c r="C44" s="308"/>
      <c r="D44" s="113">
        <v>0.85096036955993193</v>
      </c>
      <c r="E44" s="115">
        <v>35</v>
      </c>
      <c r="F44" s="114">
        <v>27</v>
      </c>
      <c r="G44" s="114">
        <v>33</v>
      </c>
      <c r="H44" s="114">
        <v>35</v>
      </c>
      <c r="I44" s="140">
        <v>21</v>
      </c>
      <c r="J44" s="115">
        <v>14</v>
      </c>
      <c r="K44" s="116">
        <v>66.666666666666671</v>
      </c>
    </row>
    <row r="45" spans="1:11" ht="14.1" customHeight="1" x14ac:dyDescent="0.2">
      <c r="A45" s="306" t="s">
        <v>266</v>
      </c>
      <c r="B45" s="307" t="s">
        <v>267</v>
      </c>
      <c r="C45" s="308"/>
      <c r="D45" s="113">
        <v>0.82664721614393388</v>
      </c>
      <c r="E45" s="115">
        <v>34</v>
      </c>
      <c r="F45" s="114">
        <v>25</v>
      </c>
      <c r="G45" s="114">
        <v>33</v>
      </c>
      <c r="H45" s="114">
        <v>35</v>
      </c>
      <c r="I45" s="140">
        <v>20</v>
      </c>
      <c r="J45" s="115">
        <v>14</v>
      </c>
      <c r="K45" s="116">
        <v>70</v>
      </c>
    </row>
    <row r="46" spans="1:11" ht="14.1" customHeight="1" x14ac:dyDescent="0.2">
      <c r="A46" s="306">
        <v>54</v>
      </c>
      <c r="B46" s="307" t="s">
        <v>268</v>
      </c>
      <c r="C46" s="308"/>
      <c r="D46" s="113">
        <v>4.1818623875516652</v>
      </c>
      <c r="E46" s="115">
        <v>172</v>
      </c>
      <c r="F46" s="114">
        <v>225</v>
      </c>
      <c r="G46" s="114">
        <v>235</v>
      </c>
      <c r="H46" s="114">
        <v>133</v>
      </c>
      <c r="I46" s="140">
        <v>134</v>
      </c>
      <c r="J46" s="115">
        <v>38</v>
      </c>
      <c r="K46" s="116">
        <v>28.35820895522388</v>
      </c>
    </row>
    <row r="47" spans="1:11" ht="14.1" customHeight="1" x14ac:dyDescent="0.2">
      <c r="A47" s="306">
        <v>61</v>
      </c>
      <c r="B47" s="307" t="s">
        <v>269</v>
      </c>
      <c r="C47" s="308"/>
      <c r="D47" s="113">
        <v>1.9936785801118404</v>
      </c>
      <c r="E47" s="115">
        <v>82</v>
      </c>
      <c r="F47" s="114">
        <v>33</v>
      </c>
      <c r="G47" s="114">
        <v>79</v>
      </c>
      <c r="H47" s="114">
        <v>65</v>
      </c>
      <c r="I47" s="140">
        <v>66</v>
      </c>
      <c r="J47" s="115">
        <v>16</v>
      </c>
      <c r="K47" s="116">
        <v>24.242424242424242</v>
      </c>
    </row>
    <row r="48" spans="1:11" ht="14.1" customHeight="1" x14ac:dyDescent="0.2">
      <c r="A48" s="306">
        <v>62</v>
      </c>
      <c r="B48" s="307" t="s">
        <v>270</v>
      </c>
      <c r="C48" s="308"/>
      <c r="D48" s="113">
        <v>6.1269146608315097</v>
      </c>
      <c r="E48" s="115">
        <v>252</v>
      </c>
      <c r="F48" s="114">
        <v>489</v>
      </c>
      <c r="G48" s="114">
        <v>372</v>
      </c>
      <c r="H48" s="114">
        <v>291</v>
      </c>
      <c r="I48" s="140">
        <v>257</v>
      </c>
      <c r="J48" s="115">
        <v>-5</v>
      </c>
      <c r="K48" s="116">
        <v>-1.9455252918287937</v>
      </c>
    </row>
    <row r="49" spans="1:11" ht="14.1" customHeight="1" x14ac:dyDescent="0.2">
      <c r="A49" s="306">
        <v>63</v>
      </c>
      <c r="B49" s="307" t="s">
        <v>271</v>
      </c>
      <c r="C49" s="308"/>
      <c r="D49" s="113">
        <v>5.275954291271578</v>
      </c>
      <c r="E49" s="115">
        <v>217</v>
      </c>
      <c r="F49" s="114">
        <v>225</v>
      </c>
      <c r="G49" s="114">
        <v>309</v>
      </c>
      <c r="H49" s="114">
        <v>305</v>
      </c>
      <c r="I49" s="140">
        <v>251</v>
      </c>
      <c r="J49" s="115">
        <v>-34</v>
      </c>
      <c r="K49" s="116">
        <v>-13.545816733067729</v>
      </c>
    </row>
    <row r="50" spans="1:11" ht="14.1" customHeight="1" x14ac:dyDescent="0.2">
      <c r="A50" s="306" t="s">
        <v>272</v>
      </c>
      <c r="B50" s="307" t="s">
        <v>273</v>
      </c>
      <c r="C50" s="308"/>
      <c r="D50" s="113">
        <v>1.4587892049598834</v>
      </c>
      <c r="E50" s="115">
        <v>60</v>
      </c>
      <c r="F50" s="114">
        <v>62</v>
      </c>
      <c r="G50" s="114">
        <v>116</v>
      </c>
      <c r="H50" s="114">
        <v>84</v>
      </c>
      <c r="I50" s="140">
        <v>96</v>
      </c>
      <c r="J50" s="115">
        <v>-36</v>
      </c>
      <c r="K50" s="116">
        <v>-37.5</v>
      </c>
    </row>
    <row r="51" spans="1:11" ht="14.1" customHeight="1" x14ac:dyDescent="0.2">
      <c r="A51" s="306" t="s">
        <v>274</v>
      </c>
      <c r="B51" s="307" t="s">
        <v>275</v>
      </c>
      <c r="C51" s="308"/>
      <c r="D51" s="113">
        <v>3.62265985898371</v>
      </c>
      <c r="E51" s="115">
        <v>149</v>
      </c>
      <c r="F51" s="114">
        <v>161</v>
      </c>
      <c r="G51" s="114">
        <v>184</v>
      </c>
      <c r="H51" s="114">
        <v>207</v>
      </c>
      <c r="I51" s="140">
        <v>146</v>
      </c>
      <c r="J51" s="115">
        <v>3</v>
      </c>
      <c r="K51" s="116">
        <v>2.0547945205479454</v>
      </c>
    </row>
    <row r="52" spans="1:11" ht="14.1" customHeight="1" x14ac:dyDescent="0.2">
      <c r="A52" s="306">
        <v>71</v>
      </c>
      <c r="B52" s="307" t="s">
        <v>276</v>
      </c>
      <c r="C52" s="308"/>
      <c r="D52" s="113">
        <v>7.4641380987114028</v>
      </c>
      <c r="E52" s="115">
        <v>307</v>
      </c>
      <c r="F52" s="114">
        <v>174</v>
      </c>
      <c r="G52" s="114">
        <v>383</v>
      </c>
      <c r="H52" s="114">
        <v>241</v>
      </c>
      <c r="I52" s="140">
        <v>282</v>
      </c>
      <c r="J52" s="115">
        <v>25</v>
      </c>
      <c r="K52" s="116">
        <v>8.8652482269503547</v>
      </c>
    </row>
    <row r="53" spans="1:11" ht="14.1" customHeight="1" x14ac:dyDescent="0.2">
      <c r="A53" s="306" t="s">
        <v>277</v>
      </c>
      <c r="B53" s="307" t="s">
        <v>278</v>
      </c>
      <c r="C53" s="308"/>
      <c r="D53" s="113">
        <v>2.3097495745198153</v>
      </c>
      <c r="E53" s="115">
        <v>95</v>
      </c>
      <c r="F53" s="114">
        <v>56</v>
      </c>
      <c r="G53" s="114">
        <v>155</v>
      </c>
      <c r="H53" s="114">
        <v>77</v>
      </c>
      <c r="I53" s="140">
        <v>85</v>
      </c>
      <c r="J53" s="115">
        <v>10</v>
      </c>
      <c r="K53" s="116">
        <v>11.764705882352942</v>
      </c>
    </row>
    <row r="54" spans="1:11" ht="14.1" customHeight="1" x14ac:dyDescent="0.2">
      <c r="A54" s="306" t="s">
        <v>279</v>
      </c>
      <c r="B54" s="307" t="s">
        <v>280</v>
      </c>
      <c r="C54" s="308"/>
      <c r="D54" s="113">
        <v>4.4006807682956479</v>
      </c>
      <c r="E54" s="115">
        <v>181</v>
      </c>
      <c r="F54" s="114">
        <v>103</v>
      </c>
      <c r="G54" s="114">
        <v>198</v>
      </c>
      <c r="H54" s="114">
        <v>134</v>
      </c>
      <c r="I54" s="140">
        <v>163</v>
      </c>
      <c r="J54" s="115">
        <v>18</v>
      </c>
      <c r="K54" s="116">
        <v>11.042944785276074</v>
      </c>
    </row>
    <row r="55" spans="1:11" ht="14.1" customHeight="1" x14ac:dyDescent="0.2">
      <c r="A55" s="306">
        <v>72</v>
      </c>
      <c r="B55" s="307" t="s">
        <v>281</v>
      </c>
      <c r="C55" s="308"/>
      <c r="D55" s="113">
        <v>1.7505470459518599</v>
      </c>
      <c r="E55" s="115">
        <v>72</v>
      </c>
      <c r="F55" s="114">
        <v>44</v>
      </c>
      <c r="G55" s="114">
        <v>67</v>
      </c>
      <c r="H55" s="114">
        <v>43</v>
      </c>
      <c r="I55" s="140">
        <v>51</v>
      </c>
      <c r="J55" s="115">
        <v>21</v>
      </c>
      <c r="K55" s="116">
        <v>41.176470588235297</v>
      </c>
    </row>
    <row r="56" spans="1:11" ht="14.1" customHeight="1" x14ac:dyDescent="0.2">
      <c r="A56" s="306" t="s">
        <v>282</v>
      </c>
      <c r="B56" s="307" t="s">
        <v>283</v>
      </c>
      <c r="C56" s="308"/>
      <c r="D56" s="113">
        <v>0.55920252856795527</v>
      </c>
      <c r="E56" s="115">
        <v>23</v>
      </c>
      <c r="F56" s="114">
        <v>16</v>
      </c>
      <c r="G56" s="114">
        <v>33</v>
      </c>
      <c r="H56" s="114">
        <v>13</v>
      </c>
      <c r="I56" s="140">
        <v>27</v>
      </c>
      <c r="J56" s="115">
        <v>-4</v>
      </c>
      <c r="K56" s="116">
        <v>-14.814814814814815</v>
      </c>
    </row>
    <row r="57" spans="1:11" ht="14.1" customHeight="1" x14ac:dyDescent="0.2">
      <c r="A57" s="306" t="s">
        <v>284</v>
      </c>
      <c r="B57" s="307" t="s">
        <v>285</v>
      </c>
      <c r="C57" s="308"/>
      <c r="D57" s="113">
        <v>0.85096036955993193</v>
      </c>
      <c r="E57" s="115">
        <v>35</v>
      </c>
      <c r="F57" s="114">
        <v>18</v>
      </c>
      <c r="G57" s="114">
        <v>17</v>
      </c>
      <c r="H57" s="114">
        <v>19</v>
      </c>
      <c r="I57" s="140">
        <v>20</v>
      </c>
      <c r="J57" s="115">
        <v>15</v>
      </c>
      <c r="K57" s="116">
        <v>75</v>
      </c>
    </row>
    <row r="58" spans="1:11" ht="14.1" customHeight="1" x14ac:dyDescent="0.2">
      <c r="A58" s="306">
        <v>73</v>
      </c>
      <c r="B58" s="307" t="s">
        <v>286</v>
      </c>
      <c r="C58" s="308"/>
      <c r="D58" s="113">
        <v>2.0179917335278388</v>
      </c>
      <c r="E58" s="115">
        <v>83</v>
      </c>
      <c r="F58" s="114">
        <v>61</v>
      </c>
      <c r="G58" s="114">
        <v>98</v>
      </c>
      <c r="H58" s="114">
        <v>67</v>
      </c>
      <c r="I58" s="140">
        <v>59</v>
      </c>
      <c r="J58" s="115">
        <v>24</v>
      </c>
      <c r="K58" s="116">
        <v>40.677966101694913</v>
      </c>
    </row>
    <row r="59" spans="1:11" ht="14.1" customHeight="1" x14ac:dyDescent="0.2">
      <c r="A59" s="306" t="s">
        <v>287</v>
      </c>
      <c r="B59" s="307" t="s">
        <v>288</v>
      </c>
      <c r="C59" s="308"/>
      <c r="D59" s="113">
        <v>1.6289812788718696</v>
      </c>
      <c r="E59" s="115">
        <v>67</v>
      </c>
      <c r="F59" s="114">
        <v>50</v>
      </c>
      <c r="G59" s="114">
        <v>77</v>
      </c>
      <c r="H59" s="114">
        <v>62</v>
      </c>
      <c r="I59" s="140">
        <v>53</v>
      </c>
      <c r="J59" s="115">
        <v>14</v>
      </c>
      <c r="K59" s="116">
        <v>26.415094339622641</v>
      </c>
    </row>
    <row r="60" spans="1:11" ht="14.1" customHeight="1" x14ac:dyDescent="0.2">
      <c r="A60" s="306">
        <v>81</v>
      </c>
      <c r="B60" s="307" t="s">
        <v>289</v>
      </c>
      <c r="C60" s="308"/>
      <c r="D60" s="113">
        <v>9.2389982980792613</v>
      </c>
      <c r="E60" s="115">
        <v>380</v>
      </c>
      <c r="F60" s="114">
        <v>604</v>
      </c>
      <c r="G60" s="114">
        <v>526</v>
      </c>
      <c r="H60" s="114">
        <v>349</v>
      </c>
      <c r="I60" s="140">
        <v>349</v>
      </c>
      <c r="J60" s="115">
        <v>31</v>
      </c>
      <c r="K60" s="116">
        <v>8.8825214899713458</v>
      </c>
    </row>
    <row r="61" spans="1:11" ht="14.1" customHeight="1" x14ac:dyDescent="0.2">
      <c r="A61" s="306" t="s">
        <v>290</v>
      </c>
      <c r="B61" s="307" t="s">
        <v>291</v>
      </c>
      <c r="C61" s="308"/>
      <c r="D61" s="113">
        <v>1.9450522732798443</v>
      </c>
      <c r="E61" s="115">
        <v>80</v>
      </c>
      <c r="F61" s="114">
        <v>52</v>
      </c>
      <c r="G61" s="114">
        <v>130</v>
      </c>
      <c r="H61" s="114">
        <v>83</v>
      </c>
      <c r="I61" s="140">
        <v>86</v>
      </c>
      <c r="J61" s="115">
        <v>-6</v>
      </c>
      <c r="K61" s="116">
        <v>-6.9767441860465116</v>
      </c>
    </row>
    <row r="62" spans="1:11" ht="14.1" customHeight="1" x14ac:dyDescent="0.2">
      <c r="A62" s="306" t="s">
        <v>292</v>
      </c>
      <c r="B62" s="307" t="s">
        <v>293</v>
      </c>
      <c r="C62" s="308"/>
      <c r="D62" s="113">
        <v>3.8414782397276928</v>
      </c>
      <c r="E62" s="115">
        <v>158</v>
      </c>
      <c r="F62" s="114">
        <v>403</v>
      </c>
      <c r="G62" s="114">
        <v>234</v>
      </c>
      <c r="H62" s="114">
        <v>142</v>
      </c>
      <c r="I62" s="140">
        <v>148</v>
      </c>
      <c r="J62" s="115">
        <v>10</v>
      </c>
      <c r="K62" s="116">
        <v>6.756756756756757</v>
      </c>
    </row>
    <row r="63" spans="1:11" ht="14.1" customHeight="1" x14ac:dyDescent="0.2">
      <c r="A63" s="306"/>
      <c r="B63" s="307" t="s">
        <v>294</v>
      </c>
      <c r="C63" s="308"/>
      <c r="D63" s="113">
        <v>3.3552151714077314</v>
      </c>
      <c r="E63" s="115">
        <v>138</v>
      </c>
      <c r="F63" s="114">
        <v>369</v>
      </c>
      <c r="G63" s="114">
        <v>193</v>
      </c>
      <c r="H63" s="114">
        <v>125</v>
      </c>
      <c r="I63" s="140">
        <v>124</v>
      </c>
      <c r="J63" s="115">
        <v>14</v>
      </c>
      <c r="K63" s="116">
        <v>11.290322580645162</v>
      </c>
    </row>
    <row r="64" spans="1:11" ht="14.1" customHeight="1" x14ac:dyDescent="0.2">
      <c r="A64" s="306" t="s">
        <v>295</v>
      </c>
      <c r="B64" s="307" t="s">
        <v>296</v>
      </c>
      <c r="C64" s="308"/>
      <c r="D64" s="113">
        <v>1.5803549720398735</v>
      </c>
      <c r="E64" s="115">
        <v>65</v>
      </c>
      <c r="F64" s="114">
        <v>63</v>
      </c>
      <c r="G64" s="114">
        <v>69</v>
      </c>
      <c r="H64" s="114">
        <v>41</v>
      </c>
      <c r="I64" s="140">
        <v>44</v>
      </c>
      <c r="J64" s="115">
        <v>21</v>
      </c>
      <c r="K64" s="116">
        <v>47.727272727272727</v>
      </c>
    </row>
    <row r="65" spans="1:11" ht="14.1" customHeight="1" x14ac:dyDescent="0.2">
      <c r="A65" s="306" t="s">
        <v>297</v>
      </c>
      <c r="B65" s="307" t="s">
        <v>298</v>
      </c>
      <c r="C65" s="308"/>
      <c r="D65" s="113">
        <v>0.9968392900559202</v>
      </c>
      <c r="E65" s="115">
        <v>41</v>
      </c>
      <c r="F65" s="114">
        <v>43</v>
      </c>
      <c r="G65" s="114">
        <v>48</v>
      </c>
      <c r="H65" s="114">
        <v>44</v>
      </c>
      <c r="I65" s="140">
        <v>35</v>
      </c>
      <c r="J65" s="115">
        <v>6</v>
      </c>
      <c r="K65" s="116">
        <v>17.142857142857142</v>
      </c>
    </row>
    <row r="66" spans="1:11" ht="14.1" customHeight="1" x14ac:dyDescent="0.2">
      <c r="A66" s="306">
        <v>82</v>
      </c>
      <c r="B66" s="307" t="s">
        <v>299</v>
      </c>
      <c r="C66" s="308"/>
      <c r="D66" s="113">
        <v>5.1300753707755895</v>
      </c>
      <c r="E66" s="115">
        <v>211</v>
      </c>
      <c r="F66" s="114">
        <v>281</v>
      </c>
      <c r="G66" s="114">
        <v>288</v>
      </c>
      <c r="H66" s="114">
        <v>135</v>
      </c>
      <c r="I66" s="140">
        <v>168</v>
      </c>
      <c r="J66" s="115">
        <v>43</v>
      </c>
      <c r="K66" s="116">
        <v>25.595238095238095</v>
      </c>
    </row>
    <row r="67" spans="1:11" ht="14.1" customHeight="1" x14ac:dyDescent="0.2">
      <c r="A67" s="306" t="s">
        <v>300</v>
      </c>
      <c r="B67" s="307" t="s">
        <v>301</v>
      </c>
      <c r="C67" s="308"/>
      <c r="D67" s="113">
        <v>3.7928519328956964</v>
      </c>
      <c r="E67" s="115">
        <v>156</v>
      </c>
      <c r="F67" s="114">
        <v>251</v>
      </c>
      <c r="G67" s="114">
        <v>215</v>
      </c>
      <c r="H67" s="114">
        <v>110</v>
      </c>
      <c r="I67" s="140">
        <v>132</v>
      </c>
      <c r="J67" s="115">
        <v>24</v>
      </c>
      <c r="K67" s="116">
        <v>18.181818181818183</v>
      </c>
    </row>
    <row r="68" spans="1:11" ht="14.1" customHeight="1" x14ac:dyDescent="0.2">
      <c r="A68" s="306" t="s">
        <v>302</v>
      </c>
      <c r="B68" s="307" t="s">
        <v>303</v>
      </c>
      <c r="C68" s="308"/>
      <c r="D68" s="113">
        <v>0.89958667639192802</v>
      </c>
      <c r="E68" s="115">
        <v>37</v>
      </c>
      <c r="F68" s="114">
        <v>13</v>
      </c>
      <c r="G68" s="114">
        <v>44</v>
      </c>
      <c r="H68" s="114">
        <v>18</v>
      </c>
      <c r="I68" s="140">
        <v>15</v>
      </c>
      <c r="J68" s="115">
        <v>22</v>
      </c>
      <c r="K68" s="116">
        <v>146.66666666666666</v>
      </c>
    </row>
    <row r="69" spans="1:11" ht="14.1" customHeight="1" x14ac:dyDescent="0.2">
      <c r="A69" s="306">
        <v>83</v>
      </c>
      <c r="B69" s="307" t="s">
        <v>304</v>
      </c>
      <c r="C69" s="308"/>
      <c r="D69" s="113">
        <v>5.1057622173595911</v>
      </c>
      <c r="E69" s="115">
        <v>210</v>
      </c>
      <c r="F69" s="114">
        <v>166</v>
      </c>
      <c r="G69" s="114">
        <v>310</v>
      </c>
      <c r="H69" s="114">
        <v>143</v>
      </c>
      <c r="I69" s="140">
        <v>245</v>
      </c>
      <c r="J69" s="115">
        <v>-35</v>
      </c>
      <c r="K69" s="116">
        <v>-14.285714285714286</v>
      </c>
    </row>
    <row r="70" spans="1:11" ht="14.1" customHeight="1" x14ac:dyDescent="0.2">
      <c r="A70" s="306" t="s">
        <v>305</v>
      </c>
      <c r="B70" s="307" t="s">
        <v>306</v>
      </c>
      <c r="C70" s="308"/>
      <c r="D70" s="113">
        <v>4.1332360807196693</v>
      </c>
      <c r="E70" s="115">
        <v>170</v>
      </c>
      <c r="F70" s="114">
        <v>122</v>
      </c>
      <c r="G70" s="114">
        <v>263</v>
      </c>
      <c r="H70" s="114">
        <v>95</v>
      </c>
      <c r="I70" s="140">
        <v>187</v>
      </c>
      <c r="J70" s="115">
        <v>-17</v>
      </c>
      <c r="K70" s="116">
        <v>-9.0909090909090917</v>
      </c>
    </row>
    <row r="71" spans="1:11" ht="14.1" customHeight="1" x14ac:dyDescent="0.2">
      <c r="A71" s="306"/>
      <c r="B71" s="307" t="s">
        <v>307</v>
      </c>
      <c r="C71" s="308"/>
      <c r="D71" s="113">
        <v>2.3826890347678096</v>
      </c>
      <c r="E71" s="115">
        <v>98</v>
      </c>
      <c r="F71" s="114">
        <v>69</v>
      </c>
      <c r="G71" s="114">
        <v>180</v>
      </c>
      <c r="H71" s="114">
        <v>53</v>
      </c>
      <c r="I71" s="140">
        <v>107</v>
      </c>
      <c r="J71" s="115">
        <v>-9</v>
      </c>
      <c r="K71" s="116">
        <v>-8.4112149532710276</v>
      </c>
    </row>
    <row r="72" spans="1:11" ht="14.1" customHeight="1" x14ac:dyDescent="0.2">
      <c r="A72" s="306">
        <v>84</v>
      </c>
      <c r="B72" s="307" t="s">
        <v>308</v>
      </c>
      <c r="C72" s="308"/>
      <c r="D72" s="113">
        <v>1.9936785801118404</v>
      </c>
      <c r="E72" s="115">
        <v>82</v>
      </c>
      <c r="F72" s="114">
        <v>40</v>
      </c>
      <c r="G72" s="114">
        <v>131</v>
      </c>
      <c r="H72" s="114">
        <v>37</v>
      </c>
      <c r="I72" s="140">
        <v>78</v>
      </c>
      <c r="J72" s="115">
        <v>4</v>
      </c>
      <c r="K72" s="116">
        <v>5.1282051282051286</v>
      </c>
    </row>
    <row r="73" spans="1:11" ht="14.1" customHeight="1" x14ac:dyDescent="0.2">
      <c r="A73" s="306" t="s">
        <v>309</v>
      </c>
      <c r="B73" s="307" t="s">
        <v>310</v>
      </c>
      <c r="C73" s="308"/>
      <c r="D73" s="113">
        <v>1.0940919037199124</v>
      </c>
      <c r="E73" s="115">
        <v>45</v>
      </c>
      <c r="F73" s="114">
        <v>22</v>
      </c>
      <c r="G73" s="114">
        <v>87</v>
      </c>
      <c r="H73" s="114">
        <v>14</v>
      </c>
      <c r="I73" s="140">
        <v>42</v>
      </c>
      <c r="J73" s="115">
        <v>3</v>
      </c>
      <c r="K73" s="116">
        <v>7.1428571428571432</v>
      </c>
    </row>
    <row r="74" spans="1:11" ht="14.1" customHeight="1" x14ac:dyDescent="0.2">
      <c r="A74" s="306" t="s">
        <v>311</v>
      </c>
      <c r="B74" s="307" t="s">
        <v>312</v>
      </c>
      <c r="C74" s="308"/>
      <c r="D74" s="113">
        <v>0.34038414782397275</v>
      </c>
      <c r="E74" s="115">
        <v>14</v>
      </c>
      <c r="F74" s="114">
        <v>7</v>
      </c>
      <c r="G74" s="114">
        <v>23</v>
      </c>
      <c r="H74" s="114">
        <v>11</v>
      </c>
      <c r="I74" s="140">
        <v>16</v>
      </c>
      <c r="J74" s="115">
        <v>-2</v>
      </c>
      <c r="K74" s="116">
        <v>-12.5</v>
      </c>
    </row>
    <row r="75" spans="1:11" ht="14.1" customHeight="1" x14ac:dyDescent="0.2">
      <c r="A75" s="306" t="s">
        <v>313</v>
      </c>
      <c r="B75" s="307" t="s">
        <v>314</v>
      </c>
      <c r="C75" s="308"/>
      <c r="D75" s="113" t="s">
        <v>513</v>
      </c>
      <c r="E75" s="115" t="s">
        <v>513</v>
      </c>
      <c r="F75" s="114">
        <v>0</v>
      </c>
      <c r="G75" s="114">
        <v>4</v>
      </c>
      <c r="H75" s="114" t="s">
        <v>513</v>
      </c>
      <c r="I75" s="140">
        <v>0</v>
      </c>
      <c r="J75" s="115" t="s">
        <v>513</v>
      </c>
      <c r="K75" s="116" t="s">
        <v>513</v>
      </c>
    </row>
    <row r="76" spans="1:11" ht="14.1" customHeight="1" x14ac:dyDescent="0.2">
      <c r="A76" s="306">
        <v>91</v>
      </c>
      <c r="B76" s="307" t="s">
        <v>315</v>
      </c>
      <c r="C76" s="308"/>
      <c r="D76" s="113">
        <v>0.17019207391198637</v>
      </c>
      <c r="E76" s="115">
        <v>7</v>
      </c>
      <c r="F76" s="114" t="s">
        <v>513</v>
      </c>
      <c r="G76" s="114" t="s">
        <v>513</v>
      </c>
      <c r="H76" s="114">
        <v>3</v>
      </c>
      <c r="I76" s="140">
        <v>9</v>
      </c>
      <c r="J76" s="115">
        <v>-2</v>
      </c>
      <c r="K76" s="116">
        <v>-22.222222222222221</v>
      </c>
    </row>
    <row r="77" spans="1:11" ht="14.1" customHeight="1" x14ac:dyDescent="0.2">
      <c r="A77" s="306">
        <v>92</v>
      </c>
      <c r="B77" s="307" t="s">
        <v>316</v>
      </c>
      <c r="C77" s="308"/>
      <c r="D77" s="113">
        <v>0.7293946024799417</v>
      </c>
      <c r="E77" s="115">
        <v>30</v>
      </c>
      <c r="F77" s="114">
        <v>39</v>
      </c>
      <c r="G77" s="114">
        <v>28</v>
      </c>
      <c r="H77" s="114">
        <v>33</v>
      </c>
      <c r="I77" s="140">
        <v>31</v>
      </c>
      <c r="J77" s="115">
        <v>-1</v>
      </c>
      <c r="K77" s="116">
        <v>-3.225806451612903</v>
      </c>
    </row>
    <row r="78" spans="1:11" ht="14.1" customHeight="1" x14ac:dyDescent="0.2">
      <c r="A78" s="306">
        <v>93</v>
      </c>
      <c r="B78" s="307" t="s">
        <v>317</v>
      </c>
      <c r="C78" s="308"/>
      <c r="D78" s="113">
        <v>9.7252613663992224E-2</v>
      </c>
      <c r="E78" s="115">
        <v>4</v>
      </c>
      <c r="F78" s="114" t="s">
        <v>513</v>
      </c>
      <c r="G78" s="114">
        <v>12</v>
      </c>
      <c r="H78" s="114">
        <v>3</v>
      </c>
      <c r="I78" s="140">
        <v>9</v>
      </c>
      <c r="J78" s="115">
        <v>-5</v>
      </c>
      <c r="K78" s="116">
        <v>-55.555555555555557</v>
      </c>
    </row>
    <row r="79" spans="1:11" ht="14.1" customHeight="1" x14ac:dyDescent="0.2">
      <c r="A79" s="306">
        <v>94</v>
      </c>
      <c r="B79" s="307" t="s">
        <v>318</v>
      </c>
      <c r="C79" s="308"/>
      <c r="D79" s="113">
        <v>7.2939460247994164E-2</v>
      </c>
      <c r="E79" s="115">
        <v>3</v>
      </c>
      <c r="F79" s="114">
        <v>11</v>
      </c>
      <c r="G79" s="114">
        <v>9</v>
      </c>
      <c r="H79" s="114">
        <v>12</v>
      </c>
      <c r="I79" s="140">
        <v>8</v>
      </c>
      <c r="J79" s="115">
        <v>-5</v>
      </c>
      <c r="K79" s="116">
        <v>-62.5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0.97252613663992216</v>
      </c>
      <c r="E81" s="143">
        <v>40</v>
      </c>
      <c r="F81" s="144">
        <v>28</v>
      </c>
      <c r="G81" s="144">
        <v>105</v>
      </c>
      <c r="H81" s="144">
        <v>17</v>
      </c>
      <c r="I81" s="145">
        <v>27</v>
      </c>
      <c r="J81" s="143">
        <v>13</v>
      </c>
      <c r="K81" s="146">
        <v>48.148148148148145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4449</v>
      </c>
      <c r="E11" s="114">
        <v>4368</v>
      </c>
      <c r="F11" s="114">
        <v>5089</v>
      </c>
      <c r="G11" s="114">
        <v>3780</v>
      </c>
      <c r="H11" s="140">
        <v>4225</v>
      </c>
      <c r="I11" s="115">
        <v>224</v>
      </c>
      <c r="J11" s="116">
        <v>5.3017751479289945</v>
      </c>
    </row>
    <row r="12" spans="1:15" s="110" customFormat="1" ht="24.95" customHeight="1" x14ac:dyDescent="0.2">
      <c r="A12" s="193" t="s">
        <v>132</v>
      </c>
      <c r="B12" s="194" t="s">
        <v>133</v>
      </c>
      <c r="C12" s="113">
        <v>1.3261407057765791</v>
      </c>
      <c r="D12" s="115">
        <v>59</v>
      </c>
      <c r="E12" s="114">
        <v>62</v>
      </c>
      <c r="F12" s="114">
        <v>99</v>
      </c>
      <c r="G12" s="114">
        <v>47</v>
      </c>
      <c r="H12" s="140">
        <v>57</v>
      </c>
      <c r="I12" s="115">
        <v>2</v>
      </c>
      <c r="J12" s="116">
        <v>3.5087719298245612</v>
      </c>
    </row>
    <row r="13" spans="1:15" s="110" customFormat="1" ht="24.95" customHeight="1" x14ac:dyDescent="0.2">
      <c r="A13" s="193" t="s">
        <v>134</v>
      </c>
      <c r="B13" s="199" t="s">
        <v>214</v>
      </c>
      <c r="C13" s="113">
        <v>1.2587098224320072</v>
      </c>
      <c r="D13" s="115">
        <v>56</v>
      </c>
      <c r="E13" s="114">
        <v>10</v>
      </c>
      <c r="F13" s="114">
        <v>17</v>
      </c>
      <c r="G13" s="114">
        <v>21</v>
      </c>
      <c r="H13" s="140">
        <v>24</v>
      </c>
      <c r="I13" s="115">
        <v>32</v>
      </c>
      <c r="J13" s="116">
        <v>133.33333333333334</v>
      </c>
    </row>
    <row r="14" spans="1:15" s="287" customFormat="1" ht="24.95" customHeight="1" x14ac:dyDescent="0.2">
      <c r="A14" s="193" t="s">
        <v>215</v>
      </c>
      <c r="B14" s="199" t="s">
        <v>137</v>
      </c>
      <c r="C14" s="113">
        <v>22.791638570465274</v>
      </c>
      <c r="D14" s="115">
        <v>1014</v>
      </c>
      <c r="E14" s="114">
        <v>1051</v>
      </c>
      <c r="F14" s="114">
        <v>1545</v>
      </c>
      <c r="G14" s="114">
        <v>798</v>
      </c>
      <c r="H14" s="140">
        <v>881</v>
      </c>
      <c r="I14" s="115">
        <v>133</v>
      </c>
      <c r="J14" s="116">
        <v>15.096481271282633</v>
      </c>
      <c r="K14" s="110"/>
      <c r="L14" s="110"/>
      <c r="M14" s="110"/>
      <c r="N14" s="110"/>
      <c r="O14" s="110"/>
    </row>
    <row r="15" spans="1:15" s="110" customFormat="1" ht="24.95" customHeight="1" x14ac:dyDescent="0.2">
      <c r="A15" s="193" t="s">
        <v>216</v>
      </c>
      <c r="B15" s="199" t="s">
        <v>217</v>
      </c>
      <c r="C15" s="113">
        <v>7.2600584400988986</v>
      </c>
      <c r="D15" s="115">
        <v>323</v>
      </c>
      <c r="E15" s="114">
        <v>541</v>
      </c>
      <c r="F15" s="114">
        <v>178</v>
      </c>
      <c r="G15" s="114">
        <v>183</v>
      </c>
      <c r="H15" s="140">
        <v>248</v>
      </c>
      <c r="I15" s="115">
        <v>75</v>
      </c>
      <c r="J15" s="116">
        <v>30.241935483870968</v>
      </c>
    </row>
    <row r="16" spans="1:15" s="287" customFormat="1" ht="24.95" customHeight="1" x14ac:dyDescent="0.2">
      <c r="A16" s="193" t="s">
        <v>218</v>
      </c>
      <c r="B16" s="199" t="s">
        <v>141</v>
      </c>
      <c r="C16" s="113">
        <v>8.8334457181389077</v>
      </c>
      <c r="D16" s="115">
        <v>393</v>
      </c>
      <c r="E16" s="114">
        <v>232</v>
      </c>
      <c r="F16" s="114">
        <v>698</v>
      </c>
      <c r="G16" s="114">
        <v>314</v>
      </c>
      <c r="H16" s="140">
        <v>350</v>
      </c>
      <c r="I16" s="115">
        <v>43</v>
      </c>
      <c r="J16" s="116">
        <v>12.285714285714286</v>
      </c>
      <c r="K16" s="110"/>
      <c r="L16" s="110"/>
      <c r="M16" s="110"/>
      <c r="N16" s="110"/>
      <c r="O16" s="110"/>
    </row>
    <row r="17" spans="1:15" s="110" customFormat="1" ht="24.95" customHeight="1" x14ac:dyDescent="0.2">
      <c r="A17" s="193" t="s">
        <v>142</v>
      </c>
      <c r="B17" s="199" t="s">
        <v>220</v>
      </c>
      <c r="C17" s="113">
        <v>6.6981344122274669</v>
      </c>
      <c r="D17" s="115">
        <v>298</v>
      </c>
      <c r="E17" s="114">
        <v>278</v>
      </c>
      <c r="F17" s="114">
        <v>669</v>
      </c>
      <c r="G17" s="114">
        <v>301</v>
      </c>
      <c r="H17" s="140">
        <v>283</v>
      </c>
      <c r="I17" s="115">
        <v>15</v>
      </c>
      <c r="J17" s="116">
        <v>5.3003533568904597</v>
      </c>
    </row>
    <row r="18" spans="1:15" s="287" customFormat="1" ht="24.95" customHeight="1" x14ac:dyDescent="0.2">
      <c r="A18" s="201" t="s">
        <v>144</v>
      </c>
      <c r="B18" s="202" t="s">
        <v>145</v>
      </c>
      <c r="C18" s="113">
        <v>6.3834569566194652</v>
      </c>
      <c r="D18" s="115">
        <v>284</v>
      </c>
      <c r="E18" s="114">
        <v>266</v>
      </c>
      <c r="F18" s="114">
        <v>248</v>
      </c>
      <c r="G18" s="114">
        <v>230</v>
      </c>
      <c r="H18" s="140">
        <v>309</v>
      </c>
      <c r="I18" s="115">
        <v>-25</v>
      </c>
      <c r="J18" s="116">
        <v>-8.090614886731391</v>
      </c>
      <c r="K18" s="110"/>
      <c r="L18" s="110"/>
      <c r="M18" s="110"/>
      <c r="N18" s="110"/>
      <c r="O18" s="110"/>
    </row>
    <row r="19" spans="1:15" s="110" customFormat="1" ht="24.95" customHeight="1" x14ac:dyDescent="0.2">
      <c r="A19" s="193" t="s">
        <v>146</v>
      </c>
      <c r="B19" s="199" t="s">
        <v>147</v>
      </c>
      <c r="C19" s="113">
        <v>10.092155540570914</v>
      </c>
      <c r="D19" s="115">
        <v>449</v>
      </c>
      <c r="E19" s="114">
        <v>389</v>
      </c>
      <c r="F19" s="114">
        <v>487</v>
      </c>
      <c r="G19" s="114">
        <v>413</v>
      </c>
      <c r="H19" s="140">
        <v>485</v>
      </c>
      <c r="I19" s="115">
        <v>-36</v>
      </c>
      <c r="J19" s="116">
        <v>-7.4226804123711343</v>
      </c>
    </row>
    <row r="20" spans="1:15" s="287" customFormat="1" ht="24.95" customHeight="1" x14ac:dyDescent="0.2">
      <c r="A20" s="193" t="s">
        <v>148</v>
      </c>
      <c r="B20" s="199" t="s">
        <v>149</v>
      </c>
      <c r="C20" s="113">
        <v>4.4054843785120248</v>
      </c>
      <c r="D20" s="115">
        <v>196</v>
      </c>
      <c r="E20" s="114">
        <v>207</v>
      </c>
      <c r="F20" s="114">
        <v>209</v>
      </c>
      <c r="G20" s="114">
        <v>180</v>
      </c>
      <c r="H20" s="140">
        <v>189</v>
      </c>
      <c r="I20" s="115">
        <v>7</v>
      </c>
      <c r="J20" s="116">
        <v>3.7037037037037037</v>
      </c>
      <c r="K20" s="110"/>
      <c r="L20" s="110"/>
      <c r="M20" s="110"/>
      <c r="N20" s="110"/>
      <c r="O20" s="110"/>
    </row>
    <row r="21" spans="1:15" s="110" customFormat="1" ht="24.95" customHeight="1" x14ac:dyDescent="0.2">
      <c r="A21" s="201" t="s">
        <v>150</v>
      </c>
      <c r="B21" s="202" t="s">
        <v>151</v>
      </c>
      <c r="C21" s="113">
        <v>8.9907844459429089</v>
      </c>
      <c r="D21" s="115">
        <v>400</v>
      </c>
      <c r="E21" s="114">
        <v>417</v>
      </c>
      <c r="F21" s="114">
        <v>392</v>
      </c>
      <c r="G21" s="114">
        <v>360</v>
      </c>
      <c r="H21" s="140">
        <v>326</v>
      </c>
      <c r="I21" s="115">
        <v>74</v>
      </c>
      <c r="J21" s="116">
        <v>22.699386503067483</v>
      </c>
    </row>
    <row r="22" spans="1:15" s="110" customFormat="1" ht="24.95" customHeight="1" x14ac:dyDescent="0.2">
      <c r="A22" s="201" t="s">
        <v>152</v>
      </c>
      <c r="B22" s="199" t="s">
        <v>153</v>
      </c>
      <c r="C22" s="113">
        <v>0.40458530006743088</v>
      </c>
      <c r="D22" s="115">
        <v>18</v>
      </c>
      <c r="E22" s="114">
        <v>13</v>
      </c>
      <c r="F22" s="114">
        <v>15</v>
      </c>
      <c r="G22" s="114">
        <v>20</v>
      </c>
      <c r="H22" s="140">
        <v>17</v>
      </c>
      <c r="I22" s="115">
        <v>1</v>
      </c>
      <c r="J22" s="116">
        <v>5.882352941176471</v>
      </c>
    </row>
    <row r="23" spans="1:15" s="110" customFormat="1" ht="24.95" customHeight="1" x14ac:dyDescent="0.2">
      <c r="A23" s="193" t="s">
        <v>154</v>
      </c>
      <c r="B23" s="199" t="s">
        <v>155</v>
      </c>
      <c r="C23" s="113">
        <v>0.98898628905371999</v>
      </c>
      <c r="D23" s="115">
        <v>44</v>
      </c>
      <c r="E23" s="114">
        <v>25</v>
      </c>
      <c r="F23" s="114">
        <v>32</v>
      </c>
      <c r="G23" s="114">
        <v>26</v>
      </c>
      <c r="H23" s="140">
        <v>48</v>
      </c>
      <c r="I23" s="115">
        <v>-4</v>
      </c>
      <c r="J23" s="116">
        <v>-8.3333333333333339</v>
      </c>
    </row>
    <row r="24" spans="1:15" s="110" customFormat="1" ht="24.95" customHeight="1" x14ac:dyDescent="0.2">
      <c r="A24" s="193" t="s">
        <v>156</v>
      </c>
      <c r="B24" s="199" t="s">
        <v>221</v>
      </c>
      <c r="C24" s="113">
        <v>3.5738368172623063</v>
      </c>
      <c r="D24" s="115">
        <v>159</v>
      </c>
      <c r="E24" s="114">
        <v>87</v>
      </c>
      <c r="F24" s="114">
        <v>107</v>
      </c>
      <c r="G24" s="114">
        <v>95</v>
      </c>
      <c r="H24" s="140">
        <v>134</v>
      </c>
      <c r="I24" s="115">
        <v>25</v>
      </c>
      <c r="J24" s="116">
        <v>18.656716417910449</v>
      </c>
    </row>
    <row r="25" spans="1:15" s="110" customFormat="1" ht="24.95" customHeight="1" x14ac:dyDescent="0.2">
      <c r="A25" s="193" t="s">
        <v>222</v>
      </c>
      <c r="B25" s="204" t="s">
        <v>159</v>
      </c>
      <c r="C25" s="113">
        <v>4.7875927174645989</v>
      </c>
      <c r="D25" s="115">
        <v>213</v>
      </c>
      <c r="E25" s="114">
        <v>171</v>
      </c>
      <c r="F25" s="114">
        <v>140</v>
      </c>
      <c r="G25" s="114">
        <v>148</v>
      </c>
      <c r="H25" s="140">
        <v>191</v>
      </c>
      <c r="I25" s="115">
        <v>22</v>
      </c>
      <c r="J25" s="116">
        <v>11.518324607329843</v>
      </c>
    </row>
    <row r="26" spans="1:15" s="110" customFormat="1" ht="24.95" customHeight="1" x14ac:dyDescent="0.2">
      <c r="A26" s="201">
        <v>782.78300000000002</v>
      </c>
      <c r="B26" s="203" t="s">
        <v>160</v>
      </c>
      <c r="C26" s="113">
        <v>6.9229040233760397</v>
      </c>
      <c r="D26" s="115">
        <v>308</v>
      </c>
      <c r="E26" s="114">
        <v>396</v>
      </c>
      <c r="F26" s="114">
        <v>390</v>
      </c>
      <c r="G26" s="114">
        <v>376</v>
      </c>
      <c r="H26" s="140">
        <v>333</v>
      </c>
      <c r="I26" s="115">
        <v>-25</v>
      </c>
      <c r="J26" s="116">
        <v>-7.5075075075075075</v>
      </c>
    </row>
    <row r="27" spans="1:15" s="110" customFormat="1" ht="24.95" customHeight="1" x14ac:dyDescent="0.2">
      <c r="A27" s="193" t="s">
        <v>161</v>
      </c>
      <c r="B27" s="199" t="s">
        <v>162</v>
      </c>
      <c r="C27" s="113">
        <v>1.5509103169251517</v>
      </c>
      <c r="D27" s="115">
        <v>69</v>
      </c>
      <c r="E27" s="114">
        <v>58</v>
      </c>
      <c r="F27" s="114">
        <v>95</v>
      </c>
      <c r="G27" s="114">
        <v>85</v>
      </c>
      <c r="H27" s="140">
        <v>66</v>
      </c>
      <c r="I27" s="115">
        <v>3</v>
      </c>
      <c r="J27" s="116">
        <v>4.5454545454545459</v>
      </c>
    </row>
    <row r="28" spans="1:15" s="110" customFormat="1" ht="24.95" customHeight="1" x14ac:dyDescent="0.2">
      <c r="A28" s="193" t="s">
        <v>163</v>
      </c>
      <c r="B28" s="199" t="s">
        <v>164</v>
      </c>
      <c r="C28" s="113">
        <v>2.8320971004720161</v>
      </c>
      <c r="D28" s="115">
        <v>126</v>
      </c>
      <c r="E28" s="114">
        <v>84</v>
      </c>
      <c r="F28" s="114">
        <v>150</v>
      </c>
      <c r="G28" s="114">
        <v>144</v>
      </c>
      <c r="H28" s="140">
        <v>128</v>
      </c>
      <c r="I28" s="115">
        <v>-2</v>
      </c>
      <c r="J28" s="116">
        <v>-1.5625</v>
      </c>
    </row>
    <row r="29" spans="1:15" s="110" customFormat="1" ht="24.95" customHeight="1" x14ac:dyDescent="0.2">
      <c r="A29" s="193">
        <v>86</v>
      </c>
      <c r="B29" s="199" t="s">
        <v>165</v>
      </c>
      <c r="C29" s="113">
        <v>10.159586423915487</v>
      </c>
      <c r="D29" s="115">
        <v>452</v>
      </c>
      <c r="E29" s="114">
        <v>443</v>
      </c>
      <c r="F29" s="114">
        <v>438</v>
      </c>
      <c r="G29" s="114">
        <v>378</v>
      </c>
      <c r="H29" s="140">
        <v>477</v>
      </c>
      <c r="I29" s="115">
        <v>-25</v>
      </c>
      <c r="J29" s="116">
        <v>-5.2410901467505244</v>
      </c>
    </row>
    <row r="30" spans="1:15" s="110" customFormat="1" ht="24.95" customHeight="1" x14ac:dyDescent="0.2">
      <c r="A30" s="193">
        <v>87.88</v>
      </c>
      <c r="B30" s="204" t="s">
        <v>166</v>
      </c>
      <c r="C30" s="113">
        <v>9.1256462126320521</v>
      </c>
      <c r="D30" s="115">
        <v>406</v>
      </c>
      <c r="E30" s="114">
        <v>495</v>
      </c>
      <c r="F30" s="114">
        <v>474</v>
      </c>
      <c r="G30" s="114">
        <v>327</v>
      </c>
      <c r="H30" s="140">
        <v>420</v>
      </c>
      <c r="I30" s="115">
        <v>-14</v>
      </c>
      <c r="J30" s="116">
        <v>-3.3333333333333335</v>
      </c>
    </row>
    <row r="31" spans="1:15" s="110" customFormat="1" ht="24.95" customHeight="1" x14ac:dyDescent="0.2">
      <c r="A31" s="193" t="s">
        <v>167</v>
      </c>
      <c r="B31" s="199" t="s">
        <v>168</v>
      </c>
      <c r="C31" s="113">
        <v>4.4054843785120248</v>
      </c>
      <c r="D31" s="115">
        <v>196</v>
      </c>
      <c r="E31" s="114">
        <v>194</v>
      </c>
      <c r="F31" s="114">
        <v>251</v>
      </c>
      <c r="G31" s="114">
        <v>131</v>
      </c>
      <c r="H31" s="140">
        <v>140</v>
      </c>
      <c r="I31" s="115">
        <v>56</v>
      </c>
      <c r="J31" s="116">
        <v>40</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1.3261407057765791</v>
      </c>
      <c r="D34" s="115">
        <v>59</v>
      </c>
      <c r="E34" s="114">
        <v>62</v>
      </c>
      <c r="F34" s="114">
        <v>99</v>
      </c>
      <c r="G34" s="114">
        <v>47</v>
      </c>
      <c r="H34" s="140">
        <v>57</v>
      </c>
      <c r="I34" s="115">
        <v>2</v>
      </c>
      <c r="J34" s="116">
        <v>3.5087719298245612</v>
      </c>
    </row>
    <row r="35" spans="1:10" s="110" customFormat="1" ht="24.95" customHeight="1" x14ac:dyDescent="0.2">
      <c r="A35" s="292" t="s">
        <v>171</v>
      </c>
      <c r="B35" s="293" t="s">
        <v>172</v>
      </c>
      <c r="C35" s="113">
        <v>30.433805349516746</v>
      </c>
      <c r="D35" s="115">
        <v>1354</v>
      </c>
      <c r="E35" s="114">
        <v>1327</v>
      </c>
      <c r="F35" s="114">
        <v>1810</v>
      </c>
      <c r="G35" s="114">
        <v>1049</v>
      </c>
      <c r="H35" s="140">
        <v>1214</v>
      </c>
      <c r="I35" s="115">
        <v>140</v>
      </c>
      <c r="J35" s="116">
        <v>11.532125205930807</v>
      </c>
    </row>
    <row r="36" spans="1:10" s="110" customFormat="1" ht="24.95" customHeight="1" x14ac:dyDescent="0.2">
      <c r="A36" s="294" t="s">
        <v>173</v>
      </c>
      <c r="B36" s="295" t="s">
        <v>174</v>
      </c>
      <c r="C36" s="125">
        <v>68.240053944706673</v>
      </c>
      <c r="D36" s="143">
        <v>3036</v>
      </c>
      <c r="E36" s="144">
        <v>2979</v>
      </c>
      <c r="F36" s="144">
        <v>3180</v>
      </c>
      <c r="G36" s="144">
        <v>2683</v>
      </c>
      <c r="H36" s="145">
        <v>2954</v>
      </c>
      <c r="I36" s="143">
        <v>82</v>
      </c>
      <c r="J36" s="146">
        <v>2.7758970886932972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4449</v>
      </c>
      <c r="F11" s="264">
        <v>4368</v>
      </c>
      <c r="G11" s="264">
        <v>5089</v>
      </c>
      <c r="H11" s="264">
        <v>3780</v>
      </c>
      <c r="I11" s="265">
        <v>4225</v>
      </c>
      <c r="J11" s="263">
        <v>224</v>
      </c>
      <c r="K11" s="266">
        <v>5.3017751479289945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26.657675882220722</v>
      </c>
      <c r="E13" s="115">
        <v>1186</v>
      </c>
      <c r="F13" s="114">
        <v>1253</v>
      </c>
      <c r="G13" s="114">
        <v>1238</v>
      </c>
      <c r="H13" s="114">
        <v>1067</v>
      </c>
      <c r="I13" s="140">
        <v>1052</v>
      </c>
      <c r="J13" s="115">
        <v>134</v>
      </c>
      <c r="K13" s="116">
        <v>12.737642585551331</v>
      </c>
    </row>
    <row r="14" spans="1:17" ht="15.95" customHeight="1" x14ac:dyDescent="0.2">
      <c r="A14" s="306" t="s">
        <v>230</v>
      </c>
      <c r="B14" s="307"/>
      <c r="C14" s="308"/>
      <c r="D14" s="113">
        <v>58.013036637446618</v>
      </c>
      <c r="E14" s="115">
        <v>2581</v>
      </c>
      <c r="F14" s="114">
        <v>2618</v>
      </c>
      <c r="G14" s="114">
        <v>3064</v>
      </c>
      <c r="H14" s="114">
        <v>2185</v>
      </c>
      <c r="I14" s="140">
        <v>2546</v>
      </c>
      <c r="J14" s="115">
        <v>35</v>
      </c>
      <c r="K14" s="116">
        <v>1.3747054202670856</v>
      </c>
    </row>
    <row r="15" spans="1:17" ht="15.95" customHeight="1" x14ac:dyDescent="0.2">
      <c r="A15" s="306" t="s">
        <v>231</v>
      </c>
      <c r="B15" s="307"/>
      <c r="C15" s="308"/>
      <c r="D15" s="113">
        <v>7.5747358957069002</v>
      </c>
      <c r="E15" s="115">
        <v>337</v>
      </c>
      <c r="F15" s="114">
        <v>239</v>
      </c>
      <c r="G15" s="114">
        <v>403</v>
      </c>
      <c r="H15" s="114">
        <v>245</v>
      </c>
      <c r="I15" s="140">
        <v>274</v>
      </c>
      <c r="J15" s="115">
        <v>63</v>
      </c>
      <c r="K15" s="116">
        <v>22.992700729927009</v>
      </c>
    </row>
    <row r="16" spans="1:17" ht="15.95" customHeight="1" x14ac:dyDescent="0.2">
      <c r="A16" s="306" t="s">
        <v>232</v>
      </c>
      <c r="B16" s="307"/>
      <c r="C16" s="308"/>
      <c r="D16" s="113">
        <v>7.2825354012137558</v>
      </c>
      <c r="E16" s="115">
        <v>324</v>
      </c>
      <c r="F16" s="114">
        <v>225</v>
      </c>
      <c r="G16" s="114">
        <v>318</v>
      </c>
      <c r="H16" s="114">
        <v>240</v>
      </c>
      <c r="I16" s="140">
        <v>314</v>
      </c>
      <c r="J16" s="115">
        <v>10</v>
      </c>
      <c r="K16" s="116">
        <v>3.1847133757961785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1.4610024724657227</v>
      </c>
      <c r="E18" s="115">
        <v>65</v>
      </c>
      <c r="F18" s="114">
        <v>54</v>
      </c>
      <c r="G18" s="114">
        <v>100</v>
      </c>
      <c r="H18" s="114">
        <v>53</v>
      </c>
      <c r="I18" s="140">
        <v>65</v>
      </c>
      <c r="J18" s="115">
        <v>0</v>
      </c>
      <c r="K18" s="116">
        <v>0</v>
      </c>
    </row>
    <row r="19" spans="1:11" ht="14.1" customHeight="1" x14ac:dyDescent="0.2">
      <c r="A19" s="306" t="s">
        <v>235</v>
      </c>
      <c r="B19" s="307" t="s">
        <v>236</v>
      </c>
      <c r="C19" s="308"/>
      <c r="D19" s="113">
        <v>0.98898628905371999</v>
      </c>
      <c r="E19" s="115">
        <v>44</v>
      </c>
      <c r="F19" s="114">
        <v>36</v>
      </c>
      <c r="G19" s="114">
        <v>76</v>
      </c>
      <c r="H19" s="114">
        <v>32</v>
      </c>
      <c r="I19" s="140">
        <v>48</v>
      </c>
      <c r="J19" s="115">
        <v>-4</v>
      </c>
      <c r="K19" s="116">
        <v>-8.3333333333333339</v>
      </c>
    </row>
    <row r="20" spans="1:11" ht="14.1" customHeight="1" x14ac:dyDescent="0.2">
      <c r="A20" s="306">
        <v>12</v>
      </c>
      <c r="B20" s="307" t="s">
        <v>237</v>
      </c>
      <c r="C20" s="308"/>
      <c r="D20" s="113">
        <v>0.83164756124971906</v>
      </c>
      <c r="E20" s="115">
        <v>37</v>
      </c>
      <c r="F20" s="114">
        <v>48</v>
      </c>
      <c r="G20" s="114">
        <v>35</v>
      </c>
      <c r="H20" s="114">
        <v>27</v>
      </c>
      <c r="I20" s="140">
        <v>33</v>
      </c>
      <c r="J20" s="115">
        <v>4</v>
      </c>
      <c r="K20" s="116">
        <v>12.121212121212121</v>
      </c>
    </row>
    <row r="21" spans="1:11" ht="14.1" customHeight="1" x14ac:dyDescent="0.2">
      <c r="A21" s="306">
        <v>21</v>
      </c>
      <c r="B21" s="307" t="s">
        <v>238</v>
      </c>
      <c r="C21" s="308"/>
      <c r="D21" s="113">
        <v>0.13486176668914363</v>
      </c>
      <c r="E21" s="115">
        <v>6</v>
      </c>
      <c r="F21" s="114">
        <v>7</v>
      </c>
      <c r="G21" s="114">
        <v>9</v>
      </c>
      <c r="H21" s="114">
        <v>7</v>
      </c>
      <c r="I21" s="140">
        <v>6</v>
      </c>
      <c r="J21" s="115">
        <v>0</v>
      </c>
      <c r="K21" s="116">
        <v>0</v>
      </c>
    </row>
    <row r="22" spans="1:11" ht="14.1" customHeight="1" x14ac:dyDescent="0.2">
      <c r="A22" s="306">
        <v>22</v>
      </c>
      <c r="B22" s="307" t="s">
        <v>239</v>
      </c>
      <c r="C22" s="308"/>
      <c r="D22" s="113">
        <v>2.0004495392222972</v>
      </c>
      <c r="E22" s="115">
        <v>89</v>
      </c>
      <c r="F22" s="114">
        <v>93</v>
      </c>
      <c r="G22" s="114">
        <v>125</v>
      </c>
      <c r="H22" s="114">
        <v>106</v>
      </c>
      <c r="I22" s="140">
        <v>96</v>
      </c>
      <c r="J22" s="115">
        <v>-7</v>
      </c>
      <c r="K22" s="116">
        <v>-7.291666666666667</v>
      </c>
    </row>
    <row r="23" spans="1:11" ht="14.1" customHeight="1" x14ac:dyDescent="0.2">
      <c r="A23" s="306">
        <v>23</v>
      </c>
      <c r="B23" s="307" t="s">
        <v>240</v>
      </c>
      <c r="C23" s="308"/>
      <c r="D23" s="113">
        <v>1.1013710946280062</v>
      </c>
      <c r="E23" s="115">
        <v>49</v>
      </c>
      <c r="F23" s="114">
        <v>35</v>
      </c>
      <c r="G23" s="114">
        <v>40</v>
      </c>
      <c r="H23" s="114">
        <v>55</v>
      </c>
      <c r="I23" s="140">
        <v>42</v>
      </c>
      <c r="J23" s="115">
        <v>7</v>
      </c>
      <c r="K23" s="116">
        <v>16.666666666666668</v>
      </c>
    </row>
    <row r="24" spans="1:11" ht="14.1" customHeight="1" x14ac:dyDescent="0.2">
      <c r="A24" s="306">
        <v>24</v>
      </c>
      <c r="B24" s="307" t="s">
        <v>241</v>
      </c>
      <c r="C24" s="308"/>
      <c r="D24" s="113">
        <v>5.3045628231063162</v>
      </c>
      <c r="E24" s="115">
        <v>236</v>
      </c>
      <c r="F24" s="114">
        <v>197</v>
      </c>
      <c r="G24" s="114">
        <v>449</v>
      </c>
      <c r="H24" s="114">
        <v>208</v>
      </c>
      <c r="I24" s="140">
        <v>204</v>
      </c>
      <c r="J24" s="115">
        <v>32</v>
      </c>
      <c r="K24" s="116">
        <v>15.686274509803921</v>
      </c>
    </row>
    <row r="25" spans="1:11" ht="14.1" customHeight="1" x14ac:dyDescent="0.2">
      <c r="A25" s="306">
        <v>25</v>
      </c>
      <c r="B25" s="307" t="s">
        <v>242</v>
      </c>
      <c r="C25" s="308"/>
      <c r="D25" s="113">
        <v>6.8105192178017528</v>
      </c>
      <c r="E25" s="115">
        <v>303</v>
      </c>
      <c r="F25" s="114">
        <v>247</v>
      </c>
      <c r="G25" s="114">
        <v>562</v>
      </c>
      <c r="H25" s="114">
        <v>237</v>
      </c>
      <c r="I25" s="140">
        <v>334</v>
      </c>
      <c r="J25" s="115">
        <v>-31</v>
      </c>
      <c r="K25" s="116">
        <v>-9.2814371257485035</v>
      </c>
    </row>
    <row r="26" spans="1:11" ht="14.1" customHeight="1" x14ac:dyDescent="0.2">
      <c r="A26" s="306">
        <v>26</v>
      </c>
      <c r="B26" s="307" t="s">
        <v>243</v>
      </c>
      <c r="C26" s="308"/>
      <c r="D26" s="113">
        <v>2.2476961114857272</v>
      </c>
      <c r="E26" s="115">
        <v>100</v>
      </c>
      <c r="F26" s="114">
        <v>56</v>
      </c>
      <c r="G26" s="114">
        <v>113</v>
      </c>
      <c r="H26" s="114">
        <v>75</v>
      </c>
      <c r="I26" s="140">
        <v>100</v>
      </c>
      <c r="J26" s="115">
        <v>0</v>
      </c>
      <c r="K26" s="116">
        <v>0</v>
      </c>
    </row>
    <row r="27" spans="1:11" ht="14.1" customHeight="1" x14ac:dyDescent="0.2">
      <c r="A27" s="306">
        <v>27</v>
      </c>
      <c r="B27" s="307" t="s">
        <v>244</v>
      </c>
      <c r="C27" s="308"/>
      <c r="D27" s="113">
        <v>1.3710946280062934</v>
      </c>
      <c r="E27" s="115">
        <v>61</v>
      </c>
      <c r="F27" s="114">
        <v>42</v>
      </c>
      <c r="G27" s="114">
        <v>106</v>
      </c>
      <c r="H27" s="114">
        <v>46</v>
      </c>
      <c r="I27" s="140">
        <v>52</v>
      </c>
      <c r="J27" s="115">
        <v>9</v>
      </c>
      <c r="K27" s="116">
        <v>17.307692307692307</v>
      </c>
    </row>
    <row r="28" spans="1:11" ht="14.1" customHeight="1" x14ac:dyDescent="0.2">
      <c r="A28" s="306">
        <v>28</v>
      </c>
      <c r="B28" s="307" t="s">
        <v>245</v>
      </c>
      <c r="C28" s="308"/>
      <c r="D28" s="113">
        <v>0.20229265003371544</v>
      </c>
      <c r="E28" s="115">
        <v>9</v>
      </c>
      <c r="F28" s="114">
        <v>9</v>
      </c>
      <c r="G28" s="114">
        <v>10</v>
      </c>
      <c r="H28" s="114">
        <v>9</v>
      </c>
      <c r="I28" s="140">
        <v>8</v>
      </c>
      <c r="J28" s="115">
        <v>1</v>
      </c>
      <c r="K28" s="116">
        <v>12.5</v>
      </c>
    </row>
    <row r="29" spans="1:11" ht="14.1" customHeight="1" x14ac:dyDescent="0.2">
      <c r="A29" s="306">
        <v>29</v>
      </c>
      <c r="B29" s="307" t="s">
        <v>246</v>
      </c>
      <c r="C29" s="308"/>
      <c r="D29" s="113">
        <v>6.8105192178017528</v>
      </c>
      <c r="E29" s="115">
        <v>303</v>
      </c>
      <c r="F29" s="114">
        <v>293</v>
      </c>
      <c r="G29" s="114">
        <v>223</v>
      </c>
      <c r="H29" s="114">
        <v>194</v>
      </c>
      <c r="I29" s="140">
        <v>219</v>
      </c>
      <c r="J29" s="115">
        <v>84</v>
      </c>
      <c r="K29" s="116">
        <v>38.356164383561641</v>
      </c>
    </row>
    <row r="30" spans="1:11" ht="14.1" customHeight="1" x14ac:dyDescent="0.2">
      <c r="A30" s="306" t="s">
        <v>247</v>
      </c>
      <c r="B30" s="307" t="s">
        <v>248</v>
      </c>
      <c r="C30" s="308"/>
      <c r="D30" s="113">
        <v>3.3490672061137334</v>
      </c>
      <c r="E30" s="115">
        <v>149</v>
      </c>
      <c r="F30" s="114">
        <v>148</v>
      </c>
      <c r="G30" s="114" t="s">
        <v>513</v>
      </c>
      <c r="H30" s="114">
        <v>67</v>
      </c>
      <c r="I30" s="140">
        <v>78</v>
      </c>
      <c r="J30" s="115">
        <v>71</v>
      </c>
      <c r="K30" s="116">
        <v>91.025641025641022</v>
      </c>
    </row>
    <row r="31" spans="1:11" ht="14.1" customHeight="1" x14ac:dyDescent="0.2">
      <c r="A31" s="306" t="s">
        <v>249</v>
      </c>
      <c r="B31" s="307" t="s">
        <v>250</v>
      </c>
      <c r="C31" s="308"/>
      <c r="D31" s="113">
        <v>3.4614520116880199</v>
      </c>
      <c r="E31" s="115">
        <v>154</v>
      </c>
      <c r="F31" s="114">
        <v>145</v>
      </c>
      <c r="G31" s="114">
        <v>154</v>
      </c>
      <c r="H31" s="114">
        <v>127</v>
      </c>
      <c r="I31" s="140">
        <v>141</v>
      </c>
      <c r="J31" s="115">
        <v>13</v>
      </c>
      <c r="K31" s="116">
        <v>9.2198581560283692</v>
      </c>
    </row>
    <row r="32" spans="1:11" ht="14.1" customHeight="1" x14ac:dyDescent="0.2">
      <c r="A32" s="306">
        <v>31</v>
      </c>
      <c r="B32" s="307" t="s">
        <v>251</v>
      </c>
      <c r="C32" s="308"/>
      <c r="D32" s="113">
        <v>0.35963137783771632</v>
      </c>
      <c r="E32" s="115">
        <v>16</v>
      </c>
      <c r="F32" s="114">
        <v>8</v>
      </c>
      <c r="G32" s="114">
        <v>22</v>
      </c>
      <c r="H32" s="114">
        <v>15</v>
      </c>
      <c r="I32" s="140">
        <v>9</v>
      </c>
      <c r="J32" s="115">
        <v>7</v>
      </c>
      <c r="K32" s="116">
        <v>77.777777777777771</v>
      </c>
    </row>
    <row r="33" spans="1:11" ht="14.1" customHeight="1" x14ac:dyDescent="0.2">
      <c r="A33" s="306">
        <v>32</v>
      </c>
      <c r="B33" s="307" t="s">
        <v>252</v>
      </c>
      <c r="C33" s="308"/>
      <c r="D33" s="113">
        <v>1.7532029669588671</v>
      </c>
      <c r="E33" s="115">
        <v>78</v>
      </c>
      <c r="F33" s="114">
        <v>110</v>
      </c>
      <c r="G33" s="114">
        <v>93</v>
      </c>
      <c r="H33" s="114">
        <v>99</v>
      </c>
      <c r="I33" s="140">
        <v>73</v>
      </c>
      <c r="J33" s="115">
        <v>5</v>
      </c>
      <c r="K33" s="116">
        <v>6.8493150684931505</v>
      </c>
    </row>
    <row r="34" spans="1:11" ht="14.1" customHeight="1" x14ac:dyDescent="0.2">
      <c r="A34" s="306">
        <v>33</v>
      </c>
      <c r="B34" s="307" t="s">
        <v>253</v>
      </c>
      <c r="C34" s="308"/>
      <c r="D34" s="113">
        <v>2.4050348392897281</v>
      </c>
      <c r="E34" s="115">
        <v>107</v>
      </c>
      <c r="F34" s="114">
        <v>98</v>
      </c>
      <c r="G34" s="114">
        <v>118</v>
      </c>
      <c r="H34" s="114">
        <v>70</v>
      </c>
      <c r="I34" s="140">
        <v>93</v>
      </c>
      <c r="J34" s="115">
        <v>14</v>
      </c>
      <c r="K34" s="116">
        <v>15.053763440860216</v>
      </c>
    </row>
    <row r="35" spans="1:11" ht="14.1" customHeight="1" x14ac:dyDescent="0.2">
      <c r="A35" s="306">
        <v>34</v>
      </c>
      <c r="B35" s="307" t="s">
        <v>254</v>
      </c>
      <c r="C35" s="308"/>
      <c r="D35" s="113">
        <v>2.1128343447965836</v>
      </c>
      <c r="E35" s="115">
        <v>94</v>
      </c>
      <c r="F35" s="114">
        <v>64</v>
      </c>
      <c r="G35" s="114">
        <v>79</v>
      </c>
      <c r="H35" s="114">
        <v>72</v>
      </c>
      <c r="I35" s="140">
        <v>120</v>
      </c>
      <c r="J35" s="115">
        <v>-26</v>
      </c>
      <c r="K35" s="116">
        <v>-21.666666666666668</v>
      </c>
    </row>
    <row r="36" spans="1:11" ht="14.1" customHeight="1" x14ac:dyDescent="0.2">
      <c r="A36" s="306">
        <v>41</v>
      </c>
      <c r="B36" s="307" t="s">
        <v>255</v>
      </c>
      <c r="C36" s="308"/>
      <c r="D36" s="113">
        <v>0.44953922229714544</v>
      </c>
      <c r="E36" s="115">
        <v>20</v>
      </c>
      <c r="F36" s="114">
        <v>19</v>
      </c>
      <c r="G36" s="114">
        <v>14</v>
      </c>
      <c r="H36" s="114">
        <v>12</v>
      </c>
      <c r="I36" s="140">
        <v>12</v>
      </c>
      <c r="J36" s="115">
        <v>8</v>
      </c>
      <c r="K36" s="116">
        <v>66.666666666666671</v>
      </c>
    </row>
    <row r="37" spans="1:11" ht="14.1" customHeight="1" x14ac:dyDescent="0.2">
      <c r="A37" s="306">
        <v>42</v>
      </c>
      <c r="B37" s="307" t="s">
        <v>256</v>
      </c>
      <c r="C37" s="308"/>
      <c r="D37" s="113">
        <v>6.7430883344571813E-2</v>
      </c>
      <c r="E37" s="115">
        <v>3</v>
      </c>
      <c r="F37" s="114" t="s">
        <v>513</v>
      </c>
      <c r="G37" s="114" t="s">
        <v>513</v>
      </c>
      <c r="H37" s="114" t="s">
        <v>513</v>
      </c>
      <c r="I37" s="140" t="s">
        <v>513</v>
      </c>
      <c r="J37" s="115" t="s">
        <v>513</v>
      </c>
      <c r="K37" s="116" t="s">
        <v>513</v>
      </c>
    </row>
    <row r="38" spans="1:11" ht="14.1" customHeight="1" x14ac:dyDescent="0.2">
      <c r="A38" s="306">
        <v>43</v>
      </c>
      <c r="B38" s="307" t="s">
        <v>257</v>
      </c>
      <c r="C38" s="308"/>
      <c r="D38" s="113">
        <v>0.58440098898628901</v>
      </c>
      <c r="E38" s="115">
        <v>26</v>
      </c>
      <c r="F38" s="114">
        <v>15</v>
      </c>
      <c r="G38" s="114">
        <v>22</v>
      </c>
      <c r="H38" s="114">
        <v>24</v>
      </c>
      <c r="I38" s="140">
        <v>28</v>
      </c>
      <c r="J38" s="115">
        <v>-2</v>
      </c>
      <c r="K38" s="116">
        <v>-7.1428571428571432</v>
      </c>
    </row>
    <row r="39" spans="1:11" ht="14.1" customHeight="1" x14ac:dyDescent="0.2">
      <c r="A39" s="306">
        <v>51</v>
      </c>
      <c r="B39" s="307" t="s">
        <v>258</v>
      </c>
      <c r="C39" s="308"/>
      <c r="D39" s="113">
        <v>8.2265677680377607</v>
      </c>
      <c r="E39" s="115">
        <v>366</v>
      </c>
      <c r="F39" s="114">
        <v>389</v>
      </c>
      <c r="G39" s="114">
        <v>346</v>
      </c>
      <c r="H39" s="114">
        <v>325</v>
      </c>
      <c r="I39" s="140">
        <v>387</v>
      </c>
      <c r="J39" s="115">
        <v>-21</v>
      </c>
      <c r="K39" s="116">
        <v>-5.4263565891472867</v>
      </c>
    </row>
    <row r="40" spans="1:11" ht="14.1" customHeight="1" x14ac:dyDescent="0.2">
      <c r="A40" s="306" t="s">
        <v>259</v>
      </c>
      <c r="B40" s="307" t="s">
        <v>260</v>
      </c>
      <c r="C40" s="308"/>
      <c r="D40" s="113">
        <v>7.552258934592043</v>
      </c>
      <c r="E40" s="115">
        <v>336</v>
      </c>
      <c r="F40" s="114">
        <v>379</v>
      </c>
      <c r="G40" s="114">
        <v>326</v>
      </c>
      <c r="H40" s="114">
        <v>313</v>
      </c>
      <c r="I40" s="140">
        <v>369</v>
      </c>
      <c r="J40" s="115">
        <v>-33</v>
      </c>
      <c r="K40" s="116">
        <v>-8.9430894308943092</v>
      </c>
    </row>
    <row r="41" spans="1:11" ht="14.1" customHeight="1" x14ac:dyDescent="0.2">
      <c r="A41" s="306"/>
      <c r="B41" s="307" t="s">
        <v>261</v>
      </c>
      <c r="C41" s="308"/>
      <c r="D41" s="113">
        <v>6.6756574511126097</v>
      </c>
      <c r="E41" s="115">
        <v>297</v>
      </c>
      <c r="F41" s="114">
        <v>322</v>
      </c>
      <c r="G41" s="114">
        <v>264</v>
      </c>
      <c r="H41" s="114">
        <v>271</v>
      </c>
      <c r="I41" s="140">
        <v>314</v>
      </c>
      <c r="J41" s="115">
        <v>-17</v>
      </c>
      <c r="K41" s="116">
        <v>-5.4140127388535033</v>
      </c>
    </row>
    <row r="42" spans="1:11" ht="14.1" customHeight="1" x14ac:dyDescent="0.2">
      <c r="A42" s="306">
        <v>52</v>
      </c>
      <c r="B42" s="307" t="s">
        <v>262</v>
      </c>
      <c r="C42" s="308"/>
      <c r="D42" s="113">
        <v>4.5403461452011689</v>
      </c>
      <c r="E42" s="115">
        <v>202</v>
      </c>
      <c r="F42" s="114">
        <v>186</v>
      </c>
      <c r="G42" s="114">
        <v>181</v>
      </c>
      <c r="H42" s="114">
        <v>168</v>
      </c>
      <c r="I42" s="140">
        <v>182</v>
      </c>
      <c r="J42" s="115">
        <v>20</v>
      </c>
      <c r="K42" s="116">
        <v>10.989010989010989</v>
      </c>
    </row>
    <row r="43" spans="1:11" ht="14.1" customHeight="1" x14ac:dyDescent="0.2">
      <c r="A43" s="306" t="s">
        <v>263</v>
      </c>
      <c r="B43" s="307" t="s">
        <v>264</v>
      </c>
      <c r="C43" s="308"/>
      <c r="D43" s="113">
        <v>3.7311755450663071</v>
      </c>
      <c r="E43" s="115">
        <v>166</v>
      </c>
      <c r="F43" s="114">
        <v>153</v>
      </c>
      <c r="G43" s="114">
        <v>145</v>
      </c>
      <c r="H43" s="114">
        <v>127</v>
      </c>
      <c r="I43" s="140">
        <v>140</v>
      </c>
      <c r="J43" s="115">
        <v>26</v>
      </c>
      <c r="K43" s="116">
        <v>18.571428571428573</v>
      </c>
    </row>
    <row r="44" spans="1:11" ht="14.1" customHeight="1" x14ac:dyDescent="0.2">
      <c r="A44" s="306">
        <v>53</v>
      </c>
      <c r="B44" s="307" t="s">
        <v>265</v>
      </c>
      <c r="C44" s="308"/>
      <c r="D44" s="113">
        <v>0.92155540570914807</v>
      </c>
      <c r="E44" s="115">
        <v>41</v>
      </c>
      <c r="F44" s="114">
        <v>43</v>
      </c>
      <c r="G44" s="114">
        <v>43</v>
      </c>
      <c r="H44" s="114">
        <v>31</v>
      </c>
      <c r="I44" s="140">
        <v>29</v>
      </c>
      <c r="J44" s="115">
        <v>12</v>
      </c>
      <c r="K44" s="116">
        <v>41.379310344827587</v>
      </c>
    </row>
    <row r="45" spans="1:11" ht="14.1" customHeight="1" x14ac:dyDescent="0.2">
      <c r="A45" s="306" t="s">
        <v>266</v>
      </c>
      <c r="B45" s="307" t="s">
        <v>267</v>
      </c>
      <c r="C45" s="308"/>
      <c r="D45" s="113">
        <v>0.89907844459429087</v>
      </c>
      <c r="E45" s="115">
        <v>40</v>
      </c>
      <c r="F45" s="114">
        <v>42</v>
      </c>
      <c r="G45" s="114">
        <v>43</v>
      </c>
      <c r="H45" s="114">
        <v>31</v>
      </c>
      <c r="I45" s="140">
        <v>28</v>
      </c>
      <c r="J45" s="115">
        <v>12</v>
      </c>
      <c r="K45" s="116">
        <v>42.857142857142854</v>
      </c>
    </row>
    <row r="46" spans="1:11" ht="14.1" customHeight="1" x14ac:dyDescent="0.2">
      <c r="A46" s="306">
        <v>54</v>
      </c>
      <c r="B46" s="307" t="s">
        <v>268</v>
      </c>
      <c r="C46" s="308"/>
      <c r="D46" s="113">
        <v>3.7311755450663071</v>
      </c>
      <c r="E46" s="115">
        <v>166</v>
      </c>
      <c r="F46" s="114">
        <v>210</v>
      </c>
      <c r="G46" s="114">
        <v>188</v>
      </c>
      <c r="H46" s="114">
        <v>132</v>
      </c>
      <c r="I46" s="140">
        <v>127</v>
      </c>
      <c r="J46" s="115">
        <v>39</v>
      </c>
      <c r="K46" s="116">
        <v>30.708661417322833</v>
      </c>
    </row>
    <row r="47" spans="1:11" ht="14.1" customHeight="1" x14ac:dyDescent="0.2">
      <c r="A47" s="306">
        <v>61</v>
      </c>
      <c r="B47" s="307" t="s">
        <v>269</v>
      </c>
      <c r="C47" s="308"/>
      <c r="D47" s="113">
        <v>1.5509103169251517</v>
      </c>
      <c r="E47" s="115">
        <v>69</v>
      </c>
      <c r="F47" s="114">
        <v>41</v>
      </c>
      <c r="G47" s="114">
        <v>75</v>
      </c>
      <c r="H47" s="114">
        <v>59</v>
      </c>
      <c r="I47" s="140">
        <v>64</v>
      </c>
      <c r="J47" s="115">
        <v>5</v>
      </c>
      <c r="K47" s="116">
        <v>7.8125</v>
      </c>
    </row>
    <row r="48" spans="1:11" ht="14.1" customHeight="1" x14ac:dyDescent="0.2">
      <c r="A48" s="306">
        <v>62</v>
      </c>
      <c r="B48" s="307" t="s">
        <v>270</v>
      </c>
      <c r="C48" s="308"/>
      <c r="D48" s="113">
        <v>6.6307035288828953</v>
      </c>
      <c r="E48" s="115">
        <v>295</v>
      </c>
      <c r="F48" s="114">
        <v>494</v>
      </c>
      <c r="G48" s="114">
        <v>345</v>
      </c>
      <c r="H48" s="114">
        <v>306</v>
      </c>
      <c r="I48" s="140">
        <v>295</v>
      </c>
      <c r="J48" s="115">
        <v>0</v>
      </c>
      <c r="K48" s="116">
        <v>0</v>
      </c>
    </row>
    <row r="49" spans="1:11" ht="14.1" customHeight="1" x14ac:dyDescent="0.2">
      <c r="A49" s="306">
        <v>63</v>
      </c>
      <c r="B49" s="307" t="s">
        <v>271</v>
      </c>
      <c r="C49" s="308"/>
      <c r="D49" s="113">
        <v>6.0238255787817483</v>
      </c>
      <c r="E49" s="115">
        <v>268</v>
      </c>
      <c r="F49" s="114">
        <v>283</v>
      </c>
      <c r="G49" s="114">
        <v>288</v>
      </c>
      <c r="H49" s="114">
        <v>242</v>
      </c>
      <c r="I49" s="140">
        <v>228</v>
      </c>
      <c r="J49" s="115">
        <v>40</v>
      </c>
      <c r="K49" s="116">
        <v>17.543859649122808</v>
      </c>
    </row>
    <row r="50" spans="1:11" ht="14.1" customHeight="1" x14ac:dyDescent="0.2">
      <c r="A50" s="306" t="s">
        <v>272</v>
      </c>
      <c r="B50" s="307" t="s">
        <v>273</v>
      </c>
      <c r="C50" s="308"/>
      <c r="D50" s="113">
        <v>2.2476961114857272</v>
      </c>
      <c r="E50" s="115">
        <v>100</v>
      </c>
      <c r="F50" s="114">
        <v>85</v>
      </c>
      <c r="G50" s="114">
        <v>95</v>
      </c>
      <c r="H50" s="114">
        <v>85</v>
      </c>
      <c r="I50" s="140">
        <v>76</v>
      </c>
      <c r="J50" s="115">
        <v>24</v>
      </c>
      <c r="K50" s="116">
        <v>31.578947368421051</v>
      </c>
    </row>
    <row r="51" spans="1:11" ht="14.1" customHeight="1" x14ac:dyDescent="0.2">
      <c r="A51" s="306" t="s">
        <v>274</v>
      </c>
      <c r="B51" s="307" t="s">
        <v>275</v>
      </c>
      <c r="C51" s="308"/>
      <c r="D51" s="113">
        <v>3.6187907394920207</v>
      </c>
      <c r="E51" s="115">
        <v>161</v>
      </c>
      <c r="F51" s="114">
        <v>188</v>
      </c>
      <c r="G51" s="114">
        <v>187</v>
      </c>
      <c r="H51" s="114">
        <v>146</v>
      </c>
      <c r="I51" s="140">
        <v>136</v>
      </c>
      <c r="J51" s="115">
        <v>25</v>
      </c>
      <c r="K51" s="116">
        <v>18.382352941176471</v>
      </c>
    </row>
    <row r="52" spans="1:11" ht="14.1" customHeight="1" x14ac:dyDescent="0.2">
      <c r="A52" s="306">
        <v>71</v>
      </c>
      <c r="B52" s="307" t="s">
        <v>276</v>
      </c>
      <c r="C52" s="308"/>
      <c r="D52" s="113">
        <v>7.2375814789840414</v>
      </c>
      <c r="E52" s="115">
        <v>322</v>
      </c>
      <c r="F52" s="114">
        <v>234</v>
      </c>
      <c r="G52" s="114">
        <v>294</v>
      </c>
      <c r="H52" s="114">
        <v>249</v>
      </c>
      <c r="I52" s="140">
        <v>318</v>
      </c>
      <c r="J52" s="115">
        <v>4</v>
      </c>
      <c r="K52" s="116">
        <v>1.2578616352201257</v>
      </c>
    </row>
    <row r="53" spans="1:11" ht="14.1" customHeight="1" x14ac:dyDescent="0.2">
      <c r="A53" s="306" t="s">
        <v>277</v>
      </c>
      <c r="B53" s="307" t="s">
        <v>278</v>
      </c>
      <c r="C53" s="308"/>
      <c r="D53" s="113">
        <v>2.4724657226342996</v>
      </c>
      <c r="E53" s="115">
        <v>110</v>
      </c>
      <c r="F53" s="114">
        <v>67</v>
      </c>
      <c r="G53" s="114">
        <v>111</v>
      </c>
      <c r="H53" s="114">
        <v>91</v>
      </c>
      <c r="I53" s="140">
        <v>93</v>
      </c>
      <c r="J53" s="115">
        <v>17</v>
      </c>
      <c r="K53" s="116">
        <v>18.27956989247312</v>
      </c>
    </row>
    <row r="54" spans="1:11" ht="14.1" customHeight="1" x14ac:dyDescent="0.2">
      <c r="A54" s="306" t="s">
        <v>279</v>
      </c>
      <c r="B54" s="307" t="s">
        <v>280</v>
      </c>
      <c r="C54" s="308"/>
      <c r="D54" s="113">
        <v>4.0458530006743088</v>
      </c>
      <c r="E54" s="115">
        <v>180</v>
      </c>
      <c r="F54" s="114">
        <v>144</v>
      </c>
      <c r="G54" s="114">
        <v>157</v>
      </c>
      <c r="H54" s="114">
        <v>137</v>
      </c>
      <c r="I54" s="140">
        <v>192</v>
      </c>
      <c r="J54" s="115">
        <v>-12</v>
      </c>
      <c r="K54" s="116">
        <v>-6.25</v>
      </c>
    </row>
    <row r="55" spans="1:11" ht="14.1" customHeight="1" x14ac:dyDescent="0.2">
      <c r="A55" s="306">
        <v>72</v>
      </c>
      <c r="B55" s="307" t="s">
        <v>281</v>
      </c>
      <c r="C55" s="308"/>
      <c r="D55" s="113">
        <v>1.9554956169925826</v>
      </c>
      <c r="E55" s="115">
        <v>87</v>
      </c>
      <c r="F55" s="114">
        <v>51</v>
      </c>
      <c r="G55" s="114">
        <v>54</v>
      </c>
      <c r="H55" s="114">
        <v>53</v>
      </c>
      <c r="I55" s="140">
        <v>63</v>
      </c>
      <c r="J55" s="115">
        <v>24</v>
      </c>
      <c r="K55" s="116">
        <v>38.095238095238095</v>
      </c>
    </row>
    <row r="56" spans="1:11" ht="14.1" customHeight="1" x14ac:dyDescent="0.2">
      <c r="A56" s="306" t="s">
        <v>282</v>
      </c>
      <c r="B56" s="307" t="s">
        <v>283</v>
      </c>
      <c r="C56" s="308"/>
      <c r="D56" s="113">
        <v>0.94403236682400538</v>
      </c>
      <c r="E56" s="115">
        <v>42</v>
      </c>
      <c r="F56" s="114">
        <v>19</v>
      </c>
      <c r="G56" s="114">
        <v>30</v>
      </c>
      <c r="H56" s="114">
        <v>26</v>
      </c>
      <c r="I56" s="140">
        <v>39</v>
      </c>
      <c r="J56" s="115">
        <v>3</v>
      </c>
      <c r="K56" s="116">
        <v>7.6923076923076925</v>
      </c>
    </row>
    <row r="57" spans="1:11" ht="14.1" customHeight="1" x14ac:dyDescent="0.2">
      <c r="A57" s="306" t="s">
        <v>284</v>
      </c>
      <c r="B57" s="307" t="s">
        <v>285</v>
      </c>
      <c r="C57" s="308"/>
      <c r="D57" s="113">
        <v>0.51697010564171719</v>
      </c>
      <c r="E57" s="115">
        <v>23</v>
      </c>
      <c r="F57" s="114">
        <v>20</v>
      </c>
      <c r="G57" s="114">
        <v>19</v>
      </c>
      <c r="H57" s="114">
        <v>13</v>
      </c>
      <c r="I57" s="140">
        <v>15</v>
      </c>
      <c r="J57" s="115">
        <v>8</v>
      </c>
      <c r="K57" s="116">
        <v>53.333333333333336</v>
      </c>
    </row>
    <row r="58" spans="1:11" ht="14.1" customHeight="1" x14ac:dyDescent="0.2">
      <c r="A58" s="306">
        <v>73</v>
      </c>
      <c r="B58" s="307" t="s">
        <v>286</v>
      </c>
      <c r="C58" s="308"/>
      <c r="D58" s="113">
        <v>1.5059563946954371</v>
      </c>
      <c r="E58" s="115">
        <v>67</v>
      </c>
      <c r="F58" s="114">
        <v>49</v>
      </c>
      <c r="G58" s="114">
        <v>61</v>
      </c>
      <c r="H58" s="114">
        <v>76</v>
      </c>
      <c r="I58" s="140">
        <v>56</v>
      </c>
      <c r="J58" s="115">
        <v>11</v>
      </c>
      <c r="K58" s="116">
        <v>19.642857142857142</v>
      </c>
    </row>
    <row r="59" spans="1:11" ht="14.1" customHeight="1" x14ac:dyDescent="0.2">
      <c r="A59" s="306" t="s">
        <v>287</v>
      </c>
      <c r="B59" s="307" t="s">
        <v>288</v>
      </c>
      <c r="C59" s="308"/>
      <c r="D59" s="113">
        <v>1.2137559002022926</v>
      </c>
      <c r="E59" s="115">
        <v>54</v>
      </c>
      <c r="F59" s="114">
        <v>39</v>
      </c>
      <c r="G59" s="114">
        <v>49</v>
      </c>
      <c r="H59" s="114">
        <v>65</v>
      </c>
      <c r="I59" s="140">
        <v>50</v>
      </c>
      <c r="J59" s="115">
        <v>4</v>
      </c>
      <c r="K59" s="116">
        <v>8</v>
      </c>
    </row>
    <row r="60" spans="1:11" ht="14.1" customHeight="1" x14ac:dyDescent="0.2">
      <c r="A60" s="306">
        <v>81</v>
      </c>
      <c r="B60" s="307" t="s">
        <v>289</v>
      </c>
      <c r="C60" s="308"/>
      <c r="D60" s="113">
        <v>9.3054619015509097</v>
      </c>
      <c r="E60" s="115">
        <v>414</v>
      </c>
      <c r="F60" s="114">
        <v>509</v>
      </c>
      <c r="G60" s="114">
        <v>403</v>
      </c>
      <c r="H60" s="114">
        <v>356</v>
      </c>
      <c r="I60" s="140">
        <v>433</v>
      </c>
      <c r="J60" s="115">
        <v>-19</v>
      </c>
      <c r="K60" s="116">
        <v>-4.3879907621247112</v>
      </c>
    </row>
    <row r="61" spans="1:11" ht="14.1" customHeight="1" x14ac:dyDescent="0.2">
      <c r="A61" s="306" t="s">
        <v>290</v>
      </c>
      <c r="B61" s="307" t="s">
        <v>291</v>
      </c>
      <c r="C61" s="308"/>
      <c r="D61" s="113">
        <v>1.8880647336480108</v>
      </c>
      <c r="E61" s="115">
        <v>84</v>
      </c>
      <c r="F61" s="114">
        <v>66</v>
      </c>
      <c r="G61" s="114">
        <v>104</v>
      </c>
      <c r="H61" s="114">
        <v>101</v>
      </c>
      <c r="I61" s="140">
        <v>77</v>
      </c>
      <c r="J61" s="115">
        <v>7</v>
      </c>
      <c r="K61" s="116">
        <v>9.0909090909090917</v>
      </c>
    </row>
    <row r="62" spans="1:11" ht="14.1" customHeight="1" x14ac:dyDescent="0.2">
      <c r="A62" s="306" t="s">
        <v>292</v>
      </c>
      <c r="B62" s="307" t="s">
        <v>293</v>
      </c>
      <c r="C62" s="308"/>
      <c r="D62" s="113">
        <v>4.0683299617891659</v>
      </c>
      <c r="E62" s="115">
        <v>181</v>
      </c>
      <c r="F62" s="114">
        <v>313</v>
      </c>
      <c r="G62" s="114">
        <v>175</v>
      </c>
      <c r="H62" s="114">
        <v>145</v>
      </c>
      <c r="I62" s="140">
        <v>223</v>
      </c>
      <c r="J62" s="115">
        <v>-42</v>
      </c>
      <c r="K62" s="116">
        <v>-18.834080717488789</v>
      </c>
    </row>
    <row r="63" spans="1:11" ht="14.1" customHeight="1" x14ac:dyDescent="0.2">
      <c r="A63" s="306"/>
      <c r="B63" s="307" t="s">
        <v>294</v>
      </c>
      <c r="C63" s="308"/>
      <c r="D63" s="113">
        <v>3.5513598561474486</v>
      </c>
      <c r="E63" s="115">
        <v>158</v>
      </c>
      <c r="F63" s="114">
        <v>292</v>
      </c>
      <c r="G63" s="114">
        <v>147</v>
      </c>
      <c r="H63" s="114">
        <v>123</v>
      </c>
      <c r="I63" s="140">
        <v>196</v>
      </c>
      <c r="J63" s="115">
        <v>-38</v>
      </c>
      <c r="K63" s="116">
        <v>-19.387755102040817</v>
      </c>
    </row>
    <row r="64" spans="1:11" ht="14.1" customHeight="1" x14ac:dyDescent="0.2">
      <c r="A64" s="306" t="s">
        <v>295</v>
      </c>
      <c r="B64" s="307" t="s">
        <v>296</v>
      </c>
      <c r="C64" s="308"/>
      <c r="D64" s="113">
        <v>1.4160485502360081</v>
      </c>
      <c r="E64" s="115">
        <v>63</v>
      </c>
      <c r="F64" s="114">
        <v>53</v>
      </c>
      <c r="G64" s="114">
        <v>50</v>
      </c>
      <c r="H64" s="114">
        <v>39</v>
      </c>
      <c r="I64" s="140">
        <v>55</v>
      </c>
      <c r="J64" s="115">
        <v>8</v>
      </c>
      <c r="K64" s="116">
        <v>14.545454545454545</v>
      </c>
    </row>
    <row r="65" spans="1:11" ht="14.1" customHeight="1" x14ac:dyDescent="0.2">
      <c r="A65" s="306" t="s">
        <v>297</v>
      </c>
      <c r="B65" s="307" t="s">
        <v>298</v>
      </c>
      <c r="C65" s="308"/>
      <c r="D65" s="113">
        <v>0.96650932793886268</v>
      </c>
      <c r="E65" s="115">
        <v>43</v>
      </c>
      <c r="F65" s="114">
        <v>42</v>
      </c>
      <c r="G65" s="114">
        <v>50</v>
      </c>
      <c r="H65" s="114">
        <v>44</v>
      </c>
      <c r="I65" s="140">
        <v>36</v>
      </c>
      <c r="J65" s="115">
        <v>7</v>
      </c>
      <c r="K65" s="116">
        <v>19.444444444444443</v>
      </c>
    </row>
    <row r="66" spans="1:11" ht="14.1" customHeight="1" x14ac:dyDescent="0.2">
      <c r="A66" s="306">
        <v>82</v>
      </c>
      <c r="B66" s="307" t="s">
        <v>299</v>
      </c>
      <c r="C66" s="308"/>
      <c r="D66" s="113">
        <v>5.1022701730726006</v>
      </c>
      <c r="E66" s="115">
        <v>227</v>
      </c>
      <c r="F66" s="114">
        <v>246</v>
      </c>
      <c r="G66" s="114">
        <v>267</v>
      </c>
      <c r="H66" s="114">
        <v>154</v>
      </c>
      <c r="I66" s="140">
        <v>181</v>
      </c>
      <c r="J66" s="115">
        <v>46</v>
      </c>
      <c r="K66" s="116">
        <v>25.414364640883978</v>
      </c>
    </row>
    <row r="67" spans="1:11" ht="14.1" customHeight="1" x14ac:dyDescent="0.2">
      <c r="A67" s="306" t="s">
        <v>300</v>
      </c>
      <c r="B67" s="307" t="s">
        <v>301</v>
      </c>
      <c r="C67" s="308"/>
      <c r="D67" s="113">
        <v>3.6637446617217351</v>
      </c>
      <c r="E67" s="115">
        <v>163</v>
      </c>
      <c r="F67" s="114">
        <v>210</v>
      </c>
      <c r="G67" s="114">
        <v>214</v>
      </c>
      <c r="H67" s="114">
        <v>111</v>
      </c>
      <c r="I67" s="140">
        <v>131</v>
      </c>
      <c r="J67" s="115">
        <v>32</v>
      </c>
      <c r="K67" s="116">
        <v>24.427480916030536</v>
      </c>
    </row>
    <row r="68" spans="1:11" ht="14.1" customHeight="1" x14ac:dyDescent="0.2">
      <c r="A68" s="306" t="s">
        <v>302</v>
      </c>
      <c r="B68" s="307" t="s">
        <v>303</v>
      </c>
      <c r="C68" s="308"/>
      <c r="D68" s="113">
        <v>0.96650932793886268</v>
      </c>
      <c r="E68" s="115">
        <v>43</v>
      </c>
      <c r="F68" s="114">
        <v>15</v>
      </c>
      <c r="G68" s="114">
        <v>30</v>
      </c>
      <c r="H68" s="114">
        <v>27</v>
      </c>
      <c r="I68" s="140">
        <v>26</v>
      </c>
      <c r="J68" s="115">
        <v>17</v>
      </c>
      <c r="K68" s="116">
        <v>65.384615384615387</v>
      </c>
    </row>
    <row r="69" spans="1:11" ht="14.1" customHeight="1" x14ac:dyDescent="0.2">
      <c r="A69" s="306">
        <v>83</v>
      </c>
      <c r="B69" s="307" t="s">
        <v>304</v>
      </c>
      <c r="C69" s="308"/>
      <c r="D69" s="113">
        <v>4.2256686895931672</v>
      </c>
      <c r="E69" s="115">
        <v>188</v>
      </c>
      <c r="F69" s="114">
        <v>133</v>
      </c>
      <c r="G69" s="114">
        <v>237</v>
      </c>
      <c r="H69" s="114">
        <v>136</v>
      </c>
      <c r="I69" s="140">
        <v>226</v>
      </c>
      <c r="J69" s="115">
        <v>-38</v>
      </c>
      <c r="K69" s="116">
        <v>-16.814159292035399</v>
      </c>
    </row>
    <row r="70" spans="1:11" ht="14.1" customHeight="1" x14ac:dyDescent="0.2">
      <c r="A70" s="306" t="s">
        <v>305</v>
      </c>
      <c r="B70" s="307" t="s">
        <v>306</v>
      </c>
      <c r="C70" s="308"/>
      <c r="D70" s="113">
        <v>3.2816363227691614</v>
      </c>
      <c r="E70" s="115">
        <v>146</v>
      </c>
      <c r="F70" s="114">
        <v>94</v>
      </c>
      <c r="G70" s="114">
        <v>196</v>
      </c>
      <c r="H70" s="114">
        <v>100</v>
      </c>
      <c r="I70" s="140">
        <v>165</v>
      </c>
      <c r="J70" s="115">
        <v>-19</v>
      </c>
      <c r="K70" s="116">
        <v>-11.515151515151516</v>
      </c>
    </row>
    <row r="71" spans="1:11" ht="14.1" customHeight="1" x14ac:dyDescent="0.2">
      <c r="A71" s="306"/>
      <c r="B71" s="307" t="s">
        <v>307</v>
      </c>
      <c r="C71" s="308"/>
      <c r="D71" s="113">
        <v>1.8655877725331536</v>
      </c>
      <c r="E71" s="115">
        <v>83</v>
      </c>
      <c r="F71" s="114">
        <v>59</v>
      </c>
      <c r="G71" s="114">
        <v>131</v>
      </c>
      <c r="H71" s="114">
        <v>65</v>
      </c>
      <c r="I71" s="140">
        <v>98</v>
      </c>
      <c r="J71" s="115">
        <v>-15</v>
      </c>
      <c r="K71" s="116">
        <v>-15.306122448979592</v>
      </c>
    </row>
    <row r="72" spans="1:11" ht="14.1" customHeight="1" x14ac:dyDescent="0.2">
      <c r="A72" s="306">
        <v>84</v>
      </c>
      <c r="B72" s="307" t="s">
        <v>308</v>
      </c>
      <c r="C72" s="308"/>
      <c r="D72" s="113">
        <v>1.4610024724657227</v>
      </c>
      <c r="E72" s="115">
        <v>65</v>
      </c>
      <c r="F72" s="114">
        <v>43</v>
      </c>
      <c r="G72" s="114">
        <v>78</v>
      </c>
      <c r="H72" s="114">
        <v>91</v>
      </c>
      <c r="I72" s="140">
        <v>61</v>
      </c>
      <c r="J72" s="115">
        <v>4</v>
      </c>
      <c r="K72" s="116">
        <v>6.557377049180328</v>
      </c>
    </row>
    <row r="73" spans="1:11" ht="14.1" customHeight="1" x14ac:dyDescent="0.2">
      <c r="A73" s="306" t="s">
        <v>309</v>
      </c>
      <c r="B73" s="307" t="s">
        <v>310</v>
      </c>
      <c r="C73" s="308"/>
      <c r="D73" s="113">
        <v>0.56192402787143181</v>
      </c>
      <c r="E73" s="115">
        <v>25</v>
      </c>
      <c r="F73" s="114">
        <v>27</v>
      </c>
      <c r="G73" s="114">
        <v>43</v>
      </c>
      <c r="H73" s="114">
        <v>58</v>
      </c>
      <c r="I73" s="140">
        <v>32</v>
      </c>
      <c r="J73" s="115">
        <v>-7</v>
      </c>
      <c r="K73" s="116">
        <v>-21.875</v>
      </c>
    </row>
    <row r="74" spans="1:11" ht="14.1" customHeight="1" x14ac:dyDescent="0.2">
      <c r="A74" s="306" t="s">
        <v>311</v>
      </c>
      <c r="B74" s="307" t="s">
        <v>312</v>
      </c>
      <c r="C74" s="308"/>
      <c r="D74" s="113">
        <v>0.33715441672285906</v>
      </c>
      <c r="E74" s="115">
        <v>15</v>
      </c>
      <c r="F74" s="114">
        <v>6</v>
      </c>
      <c r="G74" s="114">
        <v>18</v>
      </c>
      <c r="H74" s="114">
        <v>18</v>
      </c>
      <c r="I74" s="140">
        <v>13</v>
      </c>
      <c r="J74" s="115">
        <v>2</v>
      </c>
      <c r="K74" s="116">
        <v>15.384615384615385</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v>0.11238480557428636</v>
      </c>
      <c r="E76" s="115">
        <v>5</v>
      </c>
      <c r="F76" s="114">
        <v>4</v>
      </c>
      <c r="G76" s="114" t="s">
        <v>513</v>
      </c>
      <c r="H76" s="114">
        <v>5</v>
      </c>
      <c r="I76" s="140">
        <v>3</v>
      </c>
      <c r="J76" s="115">
        <v>2</v>
      </c>
      <c r="K76" s="116">
        <v>66.666666666666671</v>
      </c>
    </row>
    <row r="77" spans="1:11" ht="14.1" customHeight="1" x14ac:dyDescent="0.2">
      <c r="A77" s="306">
        <v>92</v>
      </c>
      <c r="B77" s="307" t="s">
        <v>316</v>
      </c>
      <c r="C77" s="308"/>
      <c r="D77" s="113">
        <v>0.62935491121600362</v>
      </c>
      <c r="E77" s="115">
        <v>28</v>
      </c>
      <c r="F77" s="114">
        <v>15</v>
      </c>
      <c r="G77" s="114">
        <v>24</v>
      </c>
      <c r="H77" s="114">
        <v>27</v>
      </c>
      <c r="I77" s="140">
        <v>24</v>
      </c>
      <c r="J77" s="115">
        <v>4</v>
      </c>
      <c r="K77" s="116">
        <v>16.666666666666668</v>
      </c>
    </row>
    <row r="78" spans="1:11" ht="14.1" customHeight="1" x14ac:dyDescent="0.2">
      <c r="A78" s="306">
        <v>93</v>
      </c>
      <c r="B78" s="307" t="s">
        <v>317</v>
      </c>
      <c r="C78" s="308"/>
      <c r="D78" s="113">
        <v>0.17981568891885816</v>
      </c>
      <c r="E78" s="115">
        <v>8</v>
      </c>
      <c r="F78" s="114">
        <v>6</v>
      </c>
      <c r="G78" s="114">
        <v>10</v>
      </c>
      <c r="H78" s="114">
        <v>7</v>
      </c>
      <c r="I78" s="140">
        <v>4</v>
      </c>
      <c r="J78" s="115">
        <v>4</v>
      </c>
      <c r="K78" s="116">
        <v>100</v>
      </c>
    </row>
    <row r="79" spans="1:11" ht="14.1" customHeight="1" x14ac:dyDescent="0.2">
      <c r="A79" s="306">
        <v>94</v>
      </c>
      <c r="B79" s="307" t="s">
        <v>318</v>
      </c>
      <c r="C79" s="308"/>
      <c r="D79" s="113">
        <v>0.17981568891885816</v>
      </c>
      <c r="E79" s="115">
        <v>8</v>
      </c>
      <c r="F79" s="114" t="s">
        <v>513</v>
      </c>
      <c r="G79" s="114">
        <v>5</v>
      </c>
      <c r="H79" s="114">
        <v>8</v>
      </c>
      <c r="I79" s="140">
        <v>7</v>
      </c>
      <c r="J79" s="115">
        <v>1</v>
      </c>
      <c r="K79" s="116">
        <v>14.285714285714286</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0.47201618341200269</v>
      </c>
      <c r="E81" s="143">
        <v>21</v>
      </c>
      <c r="F81" s="144">
        <v>33</v>
      </c>
      <c r="G81" s="144">
        <v>66</v>
      </c>
      <c r="H81" s="144">
        <v>43</v>
      </c>
      <c r="I81" s="145">
        <v>39</v>
      </c>
      <c r="J81" s="143">
        <v>-18</v>
      </c>
      <c r="K81" s="146">
        <v>-46.153846153846153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54105</v>
      </c>
      <c r="C10" s="114">
        <v>29404</v>
      </c>
      <c r="D10" s="114">
        <v>24701</v>
      </c>
      <c r="E10" s="114">
        <v>40674</v>
      </c>
      <c r="F10" s="114">
        <v>12268</v>
      </c>
      <c r="G10" s="114">
        <v>7232</v>
      </c>
      <c r="H10" s="114">
        <v>14729</v>
      </c>
      <c r="I10" s="115">
        <v>13588</v>
      </c>
      <c r="J10" s="114">
        <v>9909</v>
      </c>
      <c r="K10" s="114">
        <v>3679</v>
      </c>
      <c r="L10" s="423">
        <v>3530</v>
      </c>
      <c r="M10" s="424">
        <v>3900</v>
      </c>
    </row>
    <row r="11" spans="1:13" ht="11.1" customHeight="1" x14ac:dyDescent="0.2">
      <c r="A11" s="422" t="s">
        <v>387</v>
      </c>
      <c r="B11" s="115">
        <v>54593</v>
      </c>
      <c r="C11" s="114">
        <v>29884</v>
      </c>
      <c r="D11" s="114">
        <v>24709</v>
      </c>
      <c r="E11" s="114">
        <v>41081</v>
      </c>
      <c r="F11" s="114">
        <v>12397</v>
      </c>
      <c r="G11" s="114">
        <v>6938</v>
      </c>
      <c r="H11" s="114">
        <v>15115</v>
      </c>
      <c r="I11" s="115">
        <v>14005</v>
      </c>
      <c r="J11" s="114">
        <v>10173</v>
      </c>
      <c r="K11" s="114">
        <v>3832</v>
      </c>
      <c r="L11" s="423">
        <v>3450</v>
      </c>
      <c r="M11" s="424">
        <v>2988</v>
      </c>
    </row>
    <row r="12" spans="1:13" ht="11.1" customHeight="1" x14ac:dyDescent="0.2">
      <c r="A12" s="422" t="s">
        <v>388</v>
      </c>
      <c r="B12" s="115">
        <v>56243</v>
      </c>
      <c r="C12" s="114">
        <v>30724</v>
      </c>
      <c r="D12" s="114">
        <v>25519</v>
      </c>
      <c r="E12" s="114">
        <v>42474</v>
      </c>
      <c r="F12" s="114">
        <v>12640</v>
      </c>
      <c r="G12" s="114">
        <v>7751</v>
      </c>
      <c r="H12" s="114">
        <v>15562</v>
      </c>
      <c r="I12" s="115">
        <v>14120</v>
      </c>
      <c r="J12" s="114">
        <v>10095</v>
      </c>
      <c r="K12" s="114">
        <v>4025</v>
      </c>
      <c r="L12" s="423">
        <v>4982</v>
      </c>
      <c r="M12" s="424">
        <v>3478</v>
      </c>
    </row>
    <row r="13" spans="1:13" s="110" customFormat="1" ht="11.1" customHeight="1" x14ac:dyDescent="0.2">
      <c r="A13" s="422" t="s">
        <v>389</v>
      </c>
      <c r="B13" s="115">
        <v>55231</v>
      </c>
      <c r="C13" s="114">
        <v>29908</v>
      </c>
      <c r="D13" s="114">
        <v>25323</v>
      </c>
      <c r="E13" s="114">
        <v>41568</v>
      </c>
      <c r="F13" s="114">
        <v>12568</v>
      </c>
      <c r="G13" s="114">
        <v>7408</v>
      </c>
      <c r="H13" s="114">
        <v>15506</v>
      </c>
      <c r="I13" s="115">
        <v>13981</v>
      </c>
      <c r="J13" s="114">
        <v>10039</v>
      </c>
      <c r="K13" s="114">
        <v>3942</v>
      </c>
      <c r="L13" s="423">
        <v>2375</v>
      </c>
      <c r="M13" s="424">
        <v>3445</v>
      </c>
    </row>
    <row r="14" spans="1:13" ht="15" customHeight="1" x14ac:dyDescent="0.2">
      <c r="A14" s="422" t="s">
        <v>390</v>
      </c>
      <c r="B14" s="115">
        <v>55173</v>
      </c>
      <c r="C14" s="114">
        <v>29899</v>
      </c>
      <c r="D14" s="114">
        <v>25274</v>
      </c>
      <c r="E14" s="114">
        <v>40308</v>
      </c>
      <c r="F14" s="114">
        <v>13938</v>
      </c>
      <c r="G14" s="114">
        <v>7099</v>
      </c>
      <c r="H14" s="114">
        <v>15763</v>
      </c>
      <c r="I14" s="115">
        <v>13910</v>
      </c>
      <c r="J14" s="114">
        <v>9939</v>
      </c>
      <c r="K14" s="114">
        <v>3971</v>
      </c>
      <c r="L14" s="423">
        <v>3416</v>
      </c>
      <c r="M14" s="424">
        <v>3542</v>
      </c>
    </row>
    <row r="15" spans="1:13" ht="11.1" customHeight="1" x14ac:dyDescent="0.2">
      <c r="A15" s="422" t="s">
        <v>387</v>
      </c>
      <c r="B15" s="115">
        <v>55557</v>
      </c>
      <c r="C15" s="114">
        <v>30280</v>
      </c>
      <c r="D15" s="114">
        <v>25277</v>
      </c>
      <c r="E15" s="114">
        <v>40360</v>
      </c>
      <c r="F15" s="114">
        <v>14277</v>
      </c>
      <c r="G15" s="114">
        <v>6811</v>
      </c>
      <c r="H15" s="114">
        <v>16109</v>
      </c>
      <c r="I15" s="115">
        <v>14371</v>
      </c>
      <c r="J15" s="114">
        <v>10257</v>
      </c>
      <c r="K15" s="114">
        <v>4114</v>
      </c>
      <c r="L15" s="423">
        <v>3556</v>
      </c>
      <c r="M15" s="424">
        <v>3200</v>
      </c>
    </row>
    <row r="16" spans="1:13" ht="11.1" customHeight="1" x14ac:dyDescent="0.2">
      <c r="A16" s="422" t="s">
        <v>388</v>
      </c>
      <c r="B16" s="115">
        <v>57015</v>
      </c>
      <c r="C16" s="114">
        <v>30946</v>
      </c>
      <c r="D16" s="114">
        <v>26069</v>
      </c>
      <c r="E16" s="114">
        <v>41781</v>
      </c>
      <c r="F16" s="114">
        <v>14699</v>
      </c>
      <c r="G16" s="114">
        <v>7670</v>
      </c>
      <c r="H16" s="114">
        <v>16498</v>
      </c>
      <c r="I16" s="115">
        <v>14377</v>
      </c>
      <c r="J16" s="114">
        <v>10103</v>
      </c>
      <c r="K16" s="114">
        <v>4274</v>
      </c>
      <c r="L16" s="423">
        <v>5349</v>
      </c>
      <c r="M16" s="424">
        <v>4091</v>
      </c>
    </row>
    <row r="17" spans="1:13" s="110" customFormat="1" ht="11.1" customHeight="1" x14ac:dyDescent="0.2">
      <c r="A17" s="422" t="s">
        <v>389</v>
      </c>
      <c r="B17" s="115">
        <v>56491</v>
      </c>
      <c r="C17" s="114">
        <v>30520</v>
      </c>
      <c r="D17" s="114">
        <v>25971</v>
      </c>
      <c r="E17" s="114">
        <v>41759</v>
      </c>
      <c r="F17" s="114">
        <v>14674</v>
      </c>
      <c r="G17" s="114">
        <v>7353</v>
      </c>
      <c r="H17" s="114">
        <v>16643</v>
      </c>
      <c r="I17" s="115">
        <v>14193</v>
      </c>
      <c r="J17" s="114">
        <v>10017</v>
      </c>
      <c r="K17" s="114">
        <v>4176</v>
      </c>
      <c r="L17" s="423">
        <v>2689</v>
      </c>
      <c r="M17" s="424">
        <v>3585</v>
      </c>
    </row>
    <row r="18" spans="1:13" ht="15" customHeight="1" x14ac:dyDescent="0.2">
      <c r="A18" s="422" t="s">
        <v>391</v>
      </c>
      <c r="B18" s="115">
        <v>56554</v>
      </c>
      <c r="C18" s="114">
        <v>30542</v>
      </c>
      <c r="D18" s="114">
        <v>26012</v>
      </c>
      <c r="E18" s="114">
        <v>41271</v>
      </c>
      <c r="F18" s="114">
        <v>15086</v>
      </c>
      <c r="G18" s="114">
        <v>7067</v>
      </c>
      <c r="H18" s="114">
        <v>16973</v>
      </c>
      <c r="I18" s="115">
        <v>13962</v>
      </c>
      <c r="J18" s="114">
        <v>9780</v>
      </c>
      <c r="K18" s="114">
        <v>4182</v>
      </c>
      <c r="L18" s="423">
        <v>3759</v>
      </c>
      <c r="M18" s="424">
        <v>3810</v>
      </c>
    </row>
    <row r="19" spans="1:13" ht="11.1" customHeight="1" x14ac:dyDescent="0.2">
      <c r="A19" s="422" t="s">
        <v>387</v>
      </c>
      <c r="B19" s="115">
        <v>56819</v>
      </c>
      <c r="C19" s="114">
        <v>30895</v>
      </c>
      <c r="D19" s="114">
        <v>25924</v>
      </c>
      <c r="E19" s="114">
        <v>41417</v>
      </c>
      <c r="F19" s="114">
        <v>15182</v>
      </c>
      <c r="G19" s="114">
        <v>6715</v>
      </c>
      <c r="H19" s="114">
        <v>17323</v>
      </c>
      <c r="I19" s="115">
        <v>14397</v>
      </c>
      <c r="J19" s="114">
        <v>10026</v>
      </c>
      <c r="K19" s="114">
        <v>4371</v>
      </c>
      <c r="L19" s="423">
        <v>3471</v>
      </c>
      <c r="M19" s="424">
        <v>3264</v>
      </c>
    </row>
    <row r="20" spans="1:13" ht="11.1" customHeight="1" x14ac:dyDescent="0.2">
      <c r="A20" s="422" t="s">
        <v>388</v>
      </c>
      <c r="B20" s="115">
        <v>58530</v>
      </c>
      <c r="C20" s="114">
        <v>31874</v>
      </c>
      <c r="D20" s="114">
        <v>26656</v>
      </c>
      <c r="E20" s="114">
        <v>43003</v>
      </c>
      <c r="F20" s="114">
        <v>15416</v>
      </c>
      <c r="G20" s="114">
        <v>7620</v>
      </c>
      <c r="H20" s="114">
        <v>17764</v>
      </c>
      <c r="I20" s="115">
        <v>14469</v>
      </c>
      <c r="J20" s="114">
        <v>9860</v>
      </c>
      <c r="K20" s="114">
        <v>4609</v>
      </c>
      <c r="L20" s="423">
        <v>5183</v>
      </c>
      <c r="M20" s="424">
        <v>3746</v>
      </c>
    </row>
    <row r="21" spans="1:13" s="110" customFormat="1" ht="11.1" customHeight="1" x14ac:dyDescent="0.2">
      <c r="A21" s="422" t="s">
        <v>389</v>
      </c>
      <c r="B21" s="115">
        <v>57792</v>
      </c>
      <c r="C21" s="114">
        <v>31297</v>
      </c>
      <c r="D21" s="114">
        <v>26495</v>
      </c>
      <c r="E21" s="114">
        <v>42492</v>
      </c>
      <c r="F21" s="114">
        <v>15256</v>
      </c>
      <c r="G21" s="114">
        <v>7327</v>
      </c>
      <c r="H21" s="114">
        <v>17782</v>
      </c>
      <c r="I21" s="115">
        <v>14228</v>
      </c>
      <c r="J21" s="114">
        <v>9757</v>
      </c>
      <c r="K21" s="114">
        <v>4471</v>
      </c>
      <c r="L21" s="423">
        <v>2666</v>
      </c>
      <c r="M21" s="424">
        <v>3516</v>
      </c>
    </row>
    <row r="22" spans="1:13" ht="15" customHeight="1" x14ac:dyDescent="0.2">
      <c r="A22" s="422" t="s">
        <v>392</v>
      </c>
      <c r="B22" s="115">
        <v>57501</v>
      </c>
      <c r="C22" s="114">
        <v>31128</v>
      </c>
      <c r="D22" s="114">
        <v>26373</v>
      </c>
      <c r="E22" s="114">
        <v>41937</v>
      </c>
      <c r="F22" s="114">
        <v>15183</v>
      </c>
      <c r="G22" s="114">
        <v>6999</v>
      </c>
      <c r="H22" s="114">
        <v>17993</v>
      </c>
      <c r="I22" s="115">
        <v>14175</v>
      </c>
      <c r="J22" s="114">
        <v>9750</v>
      </c>
      <c r="K22" s="114">
        <v>4425</v>
      </c>
      <c r="L22" s="423">
        <v>3461</v>
      </c>
      <c r="M22" s="424">
        <v>3762</v>
      </c>
    </row>
    <row r="23" spans="1:13" ht="11.1" customHeight="1" x14ac:dyDescent="0.2">
      <c r="A23" s="422" t="s">
        <v>387</v>
      </c>
      <c r="B23" s="115">
        <v>57694</v>
      </c>
      <c r="C23" s="114">
        <v>31465</v>
      </c>
      <c r="D23" s="114">
        <v>26229</v>
      </c>
      <c r="E23" s="114">
        <v>42001</v>
      </c>
      <c r="F23" s="114">
        <v>15313</v>
      </c>
      <c r="G23" s="114">
        <v>6751</v>
      </c>
      <c r="H23" s="114">
        <v>18331</v>
      </c>
      <c r="I23" s="115">
        <v>14554</v>
      </c>
      <c r="J23" s="114">
        <v>9995</v>
      </c>
      <c r="K23" s="114">
        <v>4559</v>
      </c>
      <c r="L23" s="423">
        <v>3113</v>
      </c>
      <c r="M23" s="424">
        <v>2972</v>
      </c>
    </row>
    <row r="24" spans="1:13" ht="11.1" customHeight="1" x14ac:dyDescent="0.2">
      <c r="A24" s="422" t="s">
        <v>388</v>
      </c>
      <c r="B24" s="115">
        <v>58937</v>
      </c>
      <c r="C24" s="114">
        <v>32194</v>
      </c>
      <c r="D24" s="114">
        <v>26743</v>
      </c>
      <c r="E24" s="114">
        <v>42317</v>
      </c>
      <c r="F24" s="114">
        <v>15476</v>
      </c>
      <c r="G24" s="114">
        <v>7500</v>
      </c>
      <c r="H24" s="114">
        <v>18679</v>
      </c>
      <c r="I24" s="115">
        <v>14778</v>
      </c>
      <c r="J24" s="114">
        <v>10032</v>
      </c>
      <c r="K24" s="114">
        <v>4746</v>
      </c>
      <c r="L24" s="423">
        <v>4899</v>
      </c>
      <c r="M24" s="424">
        <v>3758</v>
      </c>
    </row>
    <row r="25" spans="1:13" s="110" customFormat="1" ht="11.1" customHeight="1" x14ac:dyDescent="0.2">
      <c r="A25" s="422" t="s">
        <v>389</v>
      </c>
      <c r="B25" s="115">
        <v>58118</v>
      </c>
      <c r="C25" s="114">
        <v>31525</v>
      </c>
      <c r="D25" s="114">
        <v>26593</v>
      </c>
      <c r="E25" s="114">
        <v>41551</v>
      </c>
      <c r="F25" s="114">
        <v>15422</v>
      </c>
      <c r="G25" s="114">
        <v>7200</v>
      </c>
      <c r="H25" s="114">
        <v>18655</v>
      </c>
      <c r="I25" s="115">
        <v>14576</v>
      </c>
      <c r="J25" s="114">
        <v>9941</v>
      </c>
      <c r="K25" s="114">
        <v>4635</v>
      </c>
      <c r="L25" s="423">
        <v>2594</v>
      </c>
      <c r="M25" s="424">
        <v>3464</v>
      </c>
    </row>
    <row r="26" spans="1:13" ht="15" customHeight="1" x14ac:dyDescent="0.2">
      <c r="A26" s="422" t="s">
        <v>393</v>
      </c>
      <c r="B26" s="115">
        <v>58441</v>
      </c>
      <c r="C26" s="114">
        <v>31807</v>
      </c>
      <c r="D26" s="114">
        <v>26634</v>
      </c>
      <c r="E26" s="114">
        <v>41722</v>
      </c>
      <c r="F26" s="114">
        <v>15591</v>
      </c>
      <c r="G26" s="114">
        <v>7036</v>
      </c>
      <c r="H26" s="114">
        <v>18968</v>
      </c>
      <c r="I26" s="115">
        <v>14582</v>
      </c>
      <c r="J26" s="114">
        <v>9902</v>
      </c>
      <c r="K26" s="114">
        <v>4680</v>
      </c>
      <c r="L26" s="423">
        <v>3872</v>
      </c>
      <c r="M26" s="424">
        <v>3657</v>
      </c>
    </row>
    <row r="27" spans="1:13" ht="11.1" customHeight="1" x14ac:dyDescent="0.2">
      <c r="A27" s="422" t="s">
        <v>387</v>
      </c>
      <c r="B27" s="115">
        <v>58792</v>
      </c>
      <c r="C27" s="114">
        <v>32090</v>
      </c>
      <c r="D27" s="114">
        <v>26702</v>
      </c>
      <c r="E27" s="114">
        <v>41974</v>
      </c>
      <c r="F27" s="114">
        <v>15697</v>
      </c>
      <c r="G27" s="114">
        <v>6873</v>
      </c>
      <c r="H27" s="114">
        <v>19327</v>
      </c>
      <c r="I27" s="115">
        <v>15137</v>
      </c>
      <c r="J27" s="114">
        <v>10229</v>
      </c>
      <c r="K27" s="114">
        <v>4908</v>
      </c>
      <c r="L27" s="423">
        <v>3133</v>
      </c>
      <c r="M27" s="424">
        <v>2801</v>
      </c>
    </row>
    <row r="28" spans="1:13" ht="11.1" customHeight="1" x14ac:dyDescent="0.2">
      <c r="A28" s="422" t="s">
        <v>388</v>
      </c>
      <c r="B28" s="115">
        <v>59949</v>
      </c>
      <c r="C28" s="114">
        <v>32734</v>
      </c>
      <c r="D28" s="114">
        <v>27215</v>
      </c>
      <c r="E28" s="114">
        <v>43544</v>
      </c>
      <c r="F28" s="114">
        <v>16015</v>
      </c>
      <c r="G28" s="114">
        <v>7485</v>
      </c>
      <c r="H28" s="114">
        <v>19593</v>
      </c>
      <c r="I28" s="115">
        <v>15290</v>
      </c>
      <c r="J28" s="114">
        <v>10171</v>
      </c>
      <c r="K28" s="114">
        <v>5119</v>
      </c>
      <c r="L28" s="423">
        <v>5336</v>
      </c>
      <c r="M28" s="424">
        <v>4355</v>
      </c>
    </row>
    <row r="29" spans="1:13" s="110" customFormat="1" ht="11.1" customHeight="1" x14ac:dyDescent="0.2">
      <c r="A29" s="422" t="s">
        <v>389</v>
      </c>
      <c r="B29" s="115">
        <v>59258</v>
      </c>
      <c r="C29" s="114">
        <v>32093</v>
      </c>
      <c r="D29" s="114">
        <v>27165</v>
      </c>
      <c r="E29" s="114">
        <v>43219</v>
      </c>
      <c r="F29" s="114">
        <v>15981</v>
      </c>
      <c r="G29" s="114">
        <v>7246</v>
      </c>
      <c r="H29" s="114">
        <v>19552</v>
      </c>
      <c r="I29" s="115">
        <v>15230</v>
      </c>
      <c r="J29" s="114">
        <v>10194</v>
      </c>
      <c r="K29" s="114">
        <v>5036</v>
      </c>
      <c r="L29" s="423">
        <v>2868</v>
      </c>
      <c r="M29" s="424">
        <v>3679</v>
      </c>
    </row>
    <row r="30" spans="1:13" ht="15" customHeight="1" x14ac:dyDescent="0.2">
      <c r="A30" s="422" t="s">
        <v>394</v>
      </c>
      <c r="B30" s="115">
        <v>59623</v>
      </c>
      <c r="C30" s="114">
        <v>32159</v>
      </c>
      <c r="D30" s="114">
        <v>27464</v>
      </c>
      <c r="E30" s="114">
        <v>43274</v>
      </c>
      <c r="F30" s="114">
        <v>16317</v>
      </c>
      <c r="G30" s="114">
        <v>7021</v>
      </c>
      <c r="H30" s="114">
        <v>19793</v>
      </c>
      <c r="I30" s="115">
        <v>14930</v>
      </c>
      <c r="J30" s="114">
        <v>9891</v>
      </c>
      <c r="K30" s="114">
        <v>5039</v>
      </c>
      <c r="L30" s="423">
        <v>4589</v>
      </c>
      <c r="M30" s="424">
        <v>4261</v>
      </c>
    </row>
    <row r="31" spans="1:13" ht="11.1" customHeight="1" x14ac:dyDescent="0.2">
      <c r="A31" s="422" t="s">
        <v>387</v>
      </c>
      <c r="B31" s="115">
        <v>59971</v>
      </c>
      <c r="C31" s="114">
        <v>32434</v>
      </c>
      <c r="D31" s="114">
        <v>27537</v>
      </c>
      <c r="E31" s="114">
        <v>43400</v>
      </c>
      <c r="F31" s="114">
        <v>16543</v>
      </c>
      <c r="G31" s="114">
        <v>6886</v>
      </c>
      <c r="H31" s="114">
        <v>20125</v>
      </c>
      <c r="I31" s="115">
        <v>15107</v>
      </c>
      <c r="J31" s="114">
        <v>9874</v>
      </c>
      <c r="K31" s="114">
        <v>5233</v>
      </c>
      <c r="L31" s="423">
        <v>3337</v>
      </c>
      <c r="M31" s="424">
        <v>3022</v>
      </c>
    </row>
    <row r="32" spans="1:13" ht="11.1" customHeight="1" x14ac:dyDescent="0.2">
      <c r="A32" s="422" t="s">
        <v>388</v>
      </c>
      <c r="B32" s="115">
        <v>61162</v>
      </c>
      <c r="C32" s="114">
        <v>33087</v>
      </c>
      <c r="D32" s="114">
        <v>28075</v>
      </c>
      <c r="E32" s="114">
        <v>44302</v>
      </c>
      <c r="F32" s="114">
        <v>16850</v>
      </c>
      <c r="G32" s="114">
        <v>7583</v>
      </c>
      <c r="H32" s="114">
        <v>20476</v>
      </c>
      <c r="I32" s="115">
        <v>15205</v>
      </c>
      <c r="J32" s="114">
        <v>9841</v>
      </c>
      <c r="K32" s="114">
        <v>5364</v>
      </c>
      <c r="L32" s="423">
        <v>5406</v>
      </c>
      <c r="M32" s="424">
        <v>4440</v>
      </c>
    </row>
    <row r="33" spans="1:13" s="110" customFormat="1" ht="11.1" customHeight="1" x14ac:dyDescent="0.2">
      <c r="A33" s="422" t="s">
        <v>389</v>
      </c>
      <c r="B33" s="115">
        <v>60666</v>
      </c>
      <c r="C33" s="114">
        <v>32691</v>
      </c>
      <c r="D33" s="114">
        <v>27975</v>
      </c>
      <c r="E33" s="114">
        <v>43895</v>
      </c>
      <c r="F33" s="114">
        <v>16761</v>
      </c>
      <c r="G33" s="114">
        <v>7352</v>
      </c>
      <c r="H33" s="114">
        <v>20393</v>
      </c>
      <c r="I33" s="115">
        <v>15045</v>
      </c>
      <c r="J33" s="114">
        <v>9767</v>
      </c>
      <c r="K33" s="114">
        <v>5278</v>
      </c>
      <c r="L33" s="423">
        <v>2992</v>
      </c>
      <c r="M33" s="424">
        <v>3521</v>
      </c>
    </row>
    <row r="34" spans="1:13" ht="15" customHeight="1" x14ac:dyDescent="0.2">
      <c r="A34" s="422" t="s">
        <v>395</v>
      </c>
      <c r="B34" s="115">
        <v>60554</v>
      </c>
      <c r="C34" s="114">
        <v>32660</v>
      </c>
      <c r="D34" s="114">
        <v>27894</v>
      </c>
      <c r="E34" s="114">
        <v>43679</v>
      </c>
      <c r="F34" s="114">
        <v>16868</v>
      </c>
      <c r="G34" s="114">
        <v>7109</v>
      </c>
      <c r="H34" s="114">
        <v>20476</v>
      </c>
      <c r="I34" s="115">
        <v>15010</v>
      </c>
      <c r="J34" s="114">
        <v>9705</v>
      </c>
      <c r="K34" s="114">
        <v>5305</v>
      </c>
      <c r="L34" s="423">
        <v>3791</v>
      </c>
      <c r="M34" s="424">
        <v>3893</v>
      </c>
    </row>
    <row r="35" spans="1:13" ht="11.1" customHeight="1" x14ac:dyDescent="0.2">
      <c r="A35" s="422" t="s">
        <v>387</v>
      </c>
      <c r="B35" s="115">
        <v>60903</v>
      </c>
      <c r="C35" s="114">
        <v>32946</v>
      </c>
      <c r="D35" s="114">
        <v>27957</v>
      </c>
      <c r="E35" s="114">
        <v>43772</v>
      </c>
      <c r="F35" s="114">
        <v>17128</v>
      </c>
      <c r="G35" s="114">
        <v>6923</v>
      </c>
      <c r="H35" s="114">
        <v>20885</v>
      </c>
      <c r="I35" s="115">
        <v>15413</v>
      </c>
      <c r="J35" s="114">
        <v>9924</v>
      </c>
      <c r="K35" s="114">
        <v>5489</v>
      </c>
      <c r="L35" s="423">
        <v>3454</v>
      </c>
      <c r="M35" s="424">
        <v>3141</v>
      </c>
    </row>
    <row r="36" spans="1:13" ht="11.1" customHeight="1" x14ac:dyDescent="0.2">
      <c r="A36" s="422" t="s">
        <v>388</v>
      </c>
      <c r="B36" s="115">
        <v>62159</v>
      </c>
      <c r="C36" s="114">
        <v>33636</v>
      </c>
      <c r="D36" s="114">
        <v>28523</v>
      </c>
      <c r="E36" s="114">
        <v>44732</v>
      </c>
      <c r="F36" s="114">
        <v>17427</v>
      </c>
      <c r="G36" s="114">
        <v>7627</v>
      </c>
      <c r="H36" s="114">
        <v>21174</v>
      </c>
      <c r="I36" s="115">
        <v>15244</v>
      </c>
      <c r="J36" s="114">
        <v>9715</v>
      </c>
      <c r="K36" s="114">
        <v>5529</v>
      </c>
      <c r="L36" s="423">
        <v>5435</v>
      </c>
      <c r="M36" s="424">
        <v>4280</v>
      </c>
    </row>
    <row r="37" spans="1:13" s="110" customFormat="1" ht="11.1" customHeight="1" x14ac:dyDescent="0.2">
      <c r="A37" s="422" t="s">
        <v>389</v>
      </c>
      <c r="B37" s="115">
        <v>61562</v>
      </c>
      <c r="C37" s="114">
        <v>33180</v>
      </c>
      <c r="D37" s="114">
        <v>28382</v>
      </c>
      <c r="E37" s="114">
        <v>44152</v>
      </c>
      <c r="F37" s="114">
        <v>17410</v>
      </c>
      <c r="G37" s="114">
        <v>7384</v>
      </c>
      <c r="H37" s="114">
        <v>21121</v>
      </c>
      <c r="I37" s="115">
        <v>15073</v>
      </c>
      <c r="J37" s="114">
        <v>9650</v>
      </c>
      <c r="K37" s="114">
        <v>5423</v>
      </c>
      <c r="L37" s="423">
        <v>2886</v>
      </c>
      <c r="M37" s="424">
        <v>3560</v>
      </c>
    </row>
    <row r="38" spans="1:13" ht="15" customHeight="1" x14ac:dyDescent="0.2">
      <c r="A38" s="425" t="s">
        <v>396</v>
      </c>
      <c r="B38" s="115">
        <v>61648</v>
      </c>
      <c r="C38" s="114">
        <v>33274</v>
      </c>
      <c r="D38" s="114">
        <v>28374</v>
      </c>
      <c r="E38" s="114">
        <v>44109</v>
      </c>
      <c r="F38" s="114">
        <v>17539</v>
      </c>
      <c r="G38" s="114">
        <v>7174</v>
      </c>
      <c r="H38" s="114">
        <v>21313</v>
      </c>
      <c r="I38" s="115">
        <v>14857</v>
      </c>
      <c r="J38" s="114">
        <v>9500</v>
      </c>
      <c r="K38" s="114">
        <v>5357</v>
      </c>
      <c r="L38" s="423">
        <v>4019</v>
      </c>
      <c r="M38" s="424">
        <v>3980</v>
      </c>
    </row>
    <row r="39" spans="1:13" ht="11.1" customHeight="1" x14ac:dyDescent="0.2">
      <c r="A39" s="422" t="s">
        <v>387</v>
      </c>
      <c r="B39" s="115">
        <v>62064</v>
      </c>
      <c r="C39" s="114">
        <v>33672</v>
      </c>
      <c r="D39" s="114">
        <v>28392</v>
      </c>
      <c r="E39" s="114">
        <v>44332</v>
      </c>
      <c r="F39" s="114">
        <v>17732</v>
      </c>
      <c r="G39" s="114">
        <v>6950</v>
      </c>
      <c r="H39" s="114">
        <v>21775</v>
      </c>
      <c r="I39" s="115">
        <v>15352</v>
      </c>
      <c r="J39" s="114">
        <v>9762</v>
      </c>
      <c r="K39" s="114">
        <v>5590</v>
      </c>
      <c r="L39" s="423">
        <v>3983</v>
      </c>
      <c r="M39" s="424">
        <v>3557</v>
      </c>
    </row>
    <row r="40" spans="1:13" ht="11.1" customHeight="1" x14ac:dyDescent="0.2">
      <c r="A40" s="425" t="s">
        <v>388</v>
      </c>
      <c r="B40" s="115">
        <v>63591</v>
      </c>
      <c r="C40" s="114">
        <v>34467</v>
      </c>
      <c r="D40" s="114">
        <v>29124</v>
      </c>
      <c r="E40" s="114">
        <v>45519</v>
      </c>
      <c r="F40" s="114">
        <v>18072</v>
      </c>
      <c r="G40" s="114">
        <v>7846</v>
      </c>
      <c r="H40" s="114">
        <v>22067</v>
      </c>
      <c r="I40" s="115">
        <v>15477</v>
      </c>
      <c r="J40" s="114">
        <v>9684</v>
      </c>
      <c r="K40" s="114">
        <v>5793</v>
      </c>
      <c r="L40" s="423">
        <v>5985</v>
      </c>
      <c r="M40" s="424">
        <v>4704</v>
      </c>
    </row>
    <row r="41" spans="1:13" s="110" customFormat="1" ht="11.1" customHeight="1" x14ac:dyDescent="0.2">
      <c r="A41" s="422" t="s">
        <v>389</v>
      </c>
      <c r="B41" s="115">
        <v>63173</v>
      </c>
      <c r="C41" s="114">
        <v>34048</v>
      </c>
      <c r="D41" s="114">
        <v>29125</v>
      </c>
      <c r="E41" s="114">
        <v>45127</v>
      </c>
      <c r="F41" s="114">
        <v>18046</v>
      </c>
      <c r="G41" s="114">
        <v>7545</v>
      </c>
      <c r="H41" s="114">
        <v>22145</v>
      </c>
      <c r="I41" s="115">
        <v>15203</v>
      </c>
      <c r="J41" s="114">
        <v>9557</v>
      </c>
      <c r="K41" s="114">
        <v>5646</v>
      </c>
      <c r="L41" s="423">
        <v>3643</v>
      </c>
      <c r="M41" s="424">
        <v>4042</v>
      </c>
    </row>
    <row r="42" spans="1:13" ht="15" customHeight="1" x14ac:dyDescent="0.2">
      <c r="A42" s="422" t="s">
        <v>397</v>
      </c>
      <c r="B42" s="115">
        <v>63151</v>
      </c>
      <c r="C42" s="114">
        <v>34093</v>
      </c>
      <c r="D42" s="114">
        <v>29058</v>
      </c>
      <c r="E42" s="114">
        <v>45029</v>
      </c>
      <c r="F42" s="114">
        <v>18122</v>
      </c>
      <c r="G42" s="114">
        <v>7367</v>
      </c>
      <c r="H42" s="114">
        <v>22254</v>
      </c>
      <c r="I42" s="115">
        <v>15103</v>
      </c>
      <c r="J42" s="114">
        <v>9491</v>
      </c>
      <c r="K42" s="114">
        <v>5612</v>
      </c>
      <c r="L42" s="423">
        <v>4239</v>
      </c>
      <c r="M42" s="424">
        <v>4269</v>
      </c>
    </row>
    <row r="43" spans="1:13" ht="11.1" customHeight="1" x14ac:dyDescent="0.2">
      <c r="A43" s="422" t="s">
        <v>387</v>
      </c>
      <c r="B43" s="115">
        <v>63365</v>
      </c>
      <c r="C43" s="114">
        <v>34291</v>
      </c>
      <c r="D43" s="114">
        <v>29074</v>
      </c>
      <c r="E43" s="114">
        <v>45162</v>
      </c>
      <c r="F43" s="114">
        <v>18203</v>
      </c>
      <c r="G43" s="114">
        <v>7117</v>
      </c>
      <c r="H43" s="114">
        <v>22624</v>
      </c>
      <c r="I43" s="115">
        <v>15561</v>
      </c>
      <c r="J43" s="114">
        <v>9752</v>
      </c>
      <c r="K43" s="114">
        <v>5809</v>
      </c>
      <c r="L43" s="423">
        <v>4007</v>
      </c>
      <c r="M43" s="424">
        <v>3808</v>
      </c>
    </row>
    <row r="44" spans="1:13" ht="11.1" customHeight="1" x14ac:dyDescent="0.2">
      <c r="A44" s="422" t="s">
        <v>388</v>
      </c>
      <c r="B44" s="115">
        <v>64584</v>
      </c>
      <c r="C44" s="114">
        <v>34971</v>
      </c>
      <c r="D44" s="114">
        <v>29613</v>
      </c>
      <c r="E44" s="114">
        <v>46130</v>
      </c>
      <c r="F44" s="114">
        <v>18454</v>
      </c>
      <c r="G44" s="114">
        <v>7841</v>
      </c>
      <c r="H44" s="114">
        <v>22849</v>
      </c>
      <c r="I44" s="115">
        <v>15557</v>
      </c>
      <c r="J44" s="114">
        <v>9556</v>
      </c>
      <c r="K44" s="114">
        <v>6001</v>
      </c>
      <c r="L44" s="423">
        <v>5581</v>
      </c>
      <c r="M44" s="424">
        <v>4583</v>
      </c>
    </row>
    <row r="45" spans="1:13" s="110" customFormat="1" ht="11.1" customHeight="1" x14ac:dyDescent="0.2">
      <c r="A45" s="422" t="s">
        <v>389</v>
      </c>
      <c r="B45" s="115">
        <v>64036</v>
      </c>
      <c r="C45" s="114">
        <v>34562</v>
      </c>
      <c r="D45" s="114">
        <v>29474</v>
      </c>
      <c r="E45" s="114">
        <v>45685</v>
      </c>
      <c r="F45" s="114">
        <v>18351</v>
      </c>
      <c r="G45" s="114">
        <v>7606</v>
      </c>
      <c r="H45" s="114">
        <v>22823</v>
      </c>
      <c r="I45" s="115">
        <v>15355</v>
      </c>
      <c r="J45" s="114">
        <v>9491</v>
      </c>
      <c r="K45" s="114">
        <v>5864</v>
      </c>
      <c r="L45" s="423">
        <v>3513</v>
      </c>
      <c r="M45" s="424">
        <v>4105</v>
      </c>
    </row>
    <row r="46" spans="1:13" ht="15" customHeight="1" x14ac:dyDescent="0.2">
      <c r="A46" s="422" t="s">
        <v>398</v>
      </c>
      <c r="B46" s="115">
        <v>63696</v>
      </c>
      <c r="C46" s="114">
        <v>34375</v>
      </c>
      <c r="D46" s="114">
        <v>29321</v>
      </c>
      <c r="E46" s="114">
        <v>45268</v>
      </c>
      <c r="F46" s="114">
        <v>18428</v>
      </c>
      <c r="G46" s="114">
        <v>7345</v>
      </c>
      <c r="H46" s="114">
        <v>22872</v>
      </c>
      <c r="I46" s="115">
        <v>15377</v>
      </c>
      <c r="J46" s="114">
        <v>9506</v>
      </c>
      <c r="K46" s="114">
        <v>5871</v>
      </c>
      <c r="L46" s="423">
        <v>3984</v>
      </c>
      <c r="M46" s="424">
        <v>4225</v>
      </c>
    </row>
    <row r="47" spans="1:13" ht="11.1" customHeight="1" x14ac:dyDescent="0.2">
      <c r="A47" s="422" t="s">
        <v>387</v>
      </c>
      <c r="B47" s="115">
        <v>63889</v>
      </c>
      <c r="C47" s="114">
        <v>34556</v>
      </c>
      <c r="D47" s="114">
        <v>29333</v>
      </c>
      <c r="E47" s="114">
        <v>45256</v>
      </c>
      <c r="F47" s="114">
        <v>18633</v>
      </c>
      <c r="G47" s="114">
        <v>7071</v>
      </c>
      <c r="H47" s="114">
        <v>23161</v>
      </c>
      <c r="I47" s="115">
        <v>15788</v>
      </c>
      <c r="J47" s="114">
        <v>9658</v>
      </c>
      <c r="K47" s="114">
        <v>6130</v>
      </c>
      <c r="L47" s="423">
        <v>3917</v>
      </c>
      <c r="M47" s="424">
        <v>3780</v>
      </c>
    </row>
    <row r="48" spans="1:13" ht="11.1" customHeight="1" x14ac:dyDescent="0.2">
      <c r="A48" s="422" t="s">
        <v>388</v>
      </c>
      <c r="B48" s="115">
        <v>65081</v>
      </c>
      <c r="C48" s="114">
        <v>35220</v>
      </c>
      <c r="D48" s="114">
        <v>29861</v>
      </c>
      <c r="E48" s="114">
        <v>46177</v>
      </c>
      <c r="F48" s="114">
        <v>18904</v>
      </c>
      <c r="G48" s="114">
        <v>7816</v>
      </c>
      <c r="H48" s="114">
        <v>23401</v>
      </c>
      <c r="I48" s="115">
        <v>15716</v>
      </c>
      <c r="J48" s="114">
        <v>9451</v>
      </c>
      <c r="K48" s="114">
        <v>6265</v>
      </c>
      <c r="L48" s="423">
        <v>6168</v>
      </c>
      <c r="M48" s="424">
        <v>5089</v>
      </c>
    </row>
    <row r="49" spans="1:17" s="110" customFormat="1" ht="11.1" customHeight="1" x14ac:dyDescent="0.2">
      <c r="A49" s="422" t="s">
        <v>389</v>
      </c>
      <c r="B49" s="115">
        <v>64632</v>
      </c>
      <c r="C49" s="114">
        <v>34779</v>
      </c>
      <c r="D49" s="114">
        <v>29853</v>
      </c>
      <c r="E49" s="114">
        <v>45770</v>
      </c>
      <c r="F49" s="114">
        <v>18862</v>
      </c>
      <c r="G49" s="114">
        <v>7610</v>
      </c>
      <c r="H49" s="114">
        <v>23399</v>
      </c>
      <c r="I49" s="115">
        <v>15568</v>
      </c>
      <c r="J49" s="114">
        <v>9453</v>
      </c>
      <c r="K49" s="114">
        <v>6115</v>
      </c>
      <c r="L49" s="423">
        <v>3865</v>
      </c>
      <c r="M49" s="424">
        <v>4368</v>
      </c>
    </row>
    <row r="50" spans="1:17" ht="15" customHeight="1" x14ac:dyDescent="0.2">
      <c r="A50" s="422" t="s">
        <v>399</v>
      </c>
      <c r="B50" s="143">
        <v>64162</v>
      </c>
      <c r="C50" s="144">
        <v>34499</v>
      </c>
      <c r="D50" s="144">
        <v>29663</v>
      </c>
      <c r="E50" s="144">
        <v>45259</v>
      </c>
      <c r="F50" s="144">
        <v>18903</v>
      </c>
      <c r="G50" s="144">
        <v>7237</v>
      </c>
      <c r="H50" s="144">
        <v>23454</v>
      </c>
      <c r="I50" s="143">
        <v>14937</v>
      </c>
      <c r="J50" s="144">
        <v>9032</v>
      </c>
      <c r="K50" s="144">
        <v>5905</v>
      </c>
      <c r="L50" s="426">
        <v>4113</v>
      </c>
      <c r="M50" s="427">
        <v>4449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0.73160010047726698</v>
      </c>
      <c r="C6" s="480">
        <f>'Tabelle 3.3'!J11</f>
        <v>-2.8614164011185537</v>
      </c>
      <c r="D6" s="481">
        <f t="shared" ref="D6:E9" si="0">IF(OR(AND(B6&gt;=-50,B6&lt;=50),ISNUMBER(B6)=FALSE),B6,"")</f>
        <v>0.73160010047726698</v>
      </c>
      <c r="E6" s="481">
        <f t="shared" si="0"/>
        <v>-2.8614164011185537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0.73160010047726698</v>
      </c>
      <c r="C14" s="480">
        <f>'Tabelle 3.3'!J11</f>
        <v>-2.8614164011185537</v>
      </c>
      <c r="D14" s="481">
        <f>IF(OR(AND(B14&gt;=-50,B14&lt;=50),ISNUMBER(B14)=FALSE),B14,"")</f>
        <v>0.73160010047726698</v>
      </c>
      <c r="E14" s="481">
        <f>IF(OR(AND(C14&gt;=-50,C14&lt;=50),ISNUMBER(C14)=FALSE),C14,"")</f>
        <v>-2.8614164011185537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2.6690391459074734</v>
      </c>
      <c r="C15" s="480">
        <f>'Tabelle 3.3'!J12</f>
        <v>11.904761904761905</v>
      </c>
      <c r="D15" s="481">
        <f t="shared" ref="D15:E45" si="3">IF(OR(AND(B15&gt;=-50,B15&lt;=50),ISNUMBER(B15)=FALSE),B15,"")</f>
        <v>2.6690391459074734</v>
      </c>
      <c r="E15" s="481">
        <f t="shared" si="3"/>
        <v>11.904761904761905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0.88495575221238942</v>
      </c>
      <c r="C16" s="480">
        <f>'Tabelle 3.3'!J13</f>
        <v>8.75</v>
      </c>
      <c r="D16" s="481">
        <f t="shared" si="3"/>
        <v>0.88495575221238942</v>
      </c>
      <c r="E16" s="481">
        <f t="shared" si="3"/>
        <v>8.75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-0.13223476757196623</v>
      </c>
      <c r="C17" s="480">
        <f>'Tabelle 3.3'!J14</f>
        <v>-2.7202072538860103</v>
      </c>
      <c r="D17" s="481">
        <f t="shared" si="3"/>
        <v>-0.13223476757196623</v>
      </c>
      <c r="E17" s="481">
        <f t="shared" si="3"/>
        <v>-2.7202072538860103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-0.76530612244897955</v>
      </c>
      <c r="C18" s="480">
        <f>'Tabelle 3.3'!J15</f>
        <v>-1.3432835820895523</v>
      </c>
      <c r="D18" s="481">
        <f t="shared" si="3"/>
        <v>-0.76530612244897955</v>
      </c>
      <c r="E18" s="481">
        <f t="shared" si="3"/>
        <v>-1.3432835820895523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1.2237358577695683</v>
      </c>
      <c r="C19" s="480">
        <f>'Tabelle 3.3'!J16</f>
        <v>-3.2871972318339102</v>
      </c>
      <c r="D19" s="481">
        <f t="shared" si="3"/>
        <v>1.2237358577695683</v>
      </c>
      <c r="E19" s="481">
        <f t="shared" si="3"/>
        <v>-3.2871972318339102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-1.3182238667900092</v>
      </c>
      <c r="C20" s="480">
        <f>'Tabelle 3.3'!J17</f>
        <v>-4.7297297297297298</v>
      </c>
      <c r="D20" s="481">
        <f t="shared" si="3"/>
        <v>-1.3182238667900092</v>
      </c>
      <c r="E20" s="481">
        <f t="shared" si="3"/>
        <v>-4.7297297297297298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0.19955101022698926</v>
      </c>
      <c r="C21" s="480">
        <f>'Tabelle 3.3'!J18</f>
        <v>-3.0927835051546393</v>
      </c>
      <c r="D21" s="481">
        <f t="shared" si="3"/>
        <v>0.19955101022698926</v>
      </c>
      <c r="E21" s="481">
        <f t="shared" si="3"/>
        <v>-3.0927835051546393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2.3531089560752996</v>
      </c>
      <c r="C22" s="480">
        <f>'Tabelle 3.3'!J19</f>
        <v>-1.7613825191093386</v>
      </c>
      <c r="D22" s="481">
        <f t="shared" si="3"/>
        <v>2.3531089560752996</v>
      </c>
      <c r="E22" s="481">
        <f t="shared" si="3"/>
        <v>-1.7613825191093386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0.12958963282937366</v>
      </c>
      <c r="C23" s="480">
        <f>'Tabelle 3.3'!J20</f>
        <v>-2.9288702928870292</v>
      </c>
      <c r="D23" s="481">
        <f t="shared" si="3"/>
        <v>0.12958963282937366</v>
      </c>
      <c r="E23" s="481">
        <f t="shared" si="3"/>
        <v>-2.9288702928870292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-2.218370883882149</v>
      </c>
      <c r="C24" s="480">
        <f>'Tabelle 3.3'!J21</f>
        <v>-13.338473400154202</v>
      </c>
      <c r="D24" s="481">
        <f t="shared" si="3"/>
        <v>-2.218370883882149</v>
      </c>
      <c r="E24" s="481">
        <f t="shared" si="3"/>
        <v>-13.338473400154202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v>
      </c>
      <c r="C25" s="480">
        <f>'Tabelle 3.3'!J22</f>
        <v>-5.4794520547945202</v>
      </c>
      <c r="D25" s="481">
        <f t="shared" si="3"/>
        <v>0</v>
      </c>
      <c r="E25" s="481">
        <f t="shared" si="3"/>
        <v>-5.4794520547945202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-0.87040618955512572</v>
      </c>
      <c r="C26" s="480">
        <f>'Tabelle 3.3'!J23</f>
        <v>-0.60606060606060608</v>
      </c>
      <c r="D26" s="481">
        <f t="shared" si="3"/>
        <v>-0.87040618955512572</v>
      </c>
      <c r="E26" s="481">
        <f t="shared" si="3"/>
        <v>-0.60606060606060608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5.1254671649759747</v>
      </c>
      <c r="C27" s="480">
        <f>'Tabelle 3.3'!J24</f>
        <v>-0.1182033096926714</v>
      </c>
      <c r="D27" s="481">
        <f t="shared" si="3"/>
        <v>5.1254671649759747</v>
      </c>
      <c r="E27" s="481">
        <f t="shared" si="3"/>
        <v>-0.1182033096926714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1.5163607342378291</v>
      </c>
      <c r="C28" s="480">
        <f>'Tabelle 3.3'!J25</f>
        <v>8.2621082621082618</v>
      </c>
      <c r="D28" s="481">
        <f t="shared" si="3"/>
        <v>1.5163607342378291</v>
      </c>
      <c r="E28" s="481">
        <f t="shared" si="3"/>
        <v>8.2621082621082618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-10.842368640533778</v>
      </c>
      <c r="C29" s="480">
        <f>'Tabelle 3.3'!J26</f>
        <v>-15</v>
      </c>
      <c r="D29" s="481">
        <f t="shared" si="3"/>
        <v>-10.842368640533778</v>
      </c>
      <c r="E29" s="481">
        <f t="shared" si="3"/>
        <v>-15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1.6637781629116117</v>
      </c>
      <c r="C30" s="480">
        <f>'Tabelle 3.3'!J27</f>
        <v>5.0880626223091978</v>
      </c>
      <c r="D30" s="481">
        <f t="shared" si="3"/>
        <v>1.6637781629116117</v>
      </c>
      <c r="E30" s="481">
        <f t="shared" si="3"/>
        <v>5.0880626223091978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3.7113402061855671</v>
      </c>
      <c r="C31" s="480">
        <f>'Tabelle 3.3'!J28</f>
        <v>-10.355987055016181</v>
      </c>
      <c r="D31" s="481">
        <f t="shared" si="3"/>
        <v>3.7113402061855671</v>
      </c>
      <c r="E31" s="481">
        <f t="shared" si="3"/>
        <v>-10.355987055016181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3.4666666666666668</v>
      </c>
      <c r="C32" s="480">
        <f>'Tabelle 3.3'!J29</f>
        <v>-2.4549918166939442</v>
      </c>
      <c r="D32" s="481">
        <f t="shared" si="3"/>
        <v>3.4666666666666668</v>
      </c>
      <c r="E32" s="481">
        <f t="shared" si="3"/>
        <v>-2.4549918166939442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-0.49504950495049505</v>
      </c>
      <c r="C33" s="480">
        <f>'Tabelle 3.3'!J30</f>
        <v>5.6792873051224948</v>
      </c>
      <c r="D33" s="481">
        <f t="shared" si="3"/>
        <v>-0.49504950495049505</v>
      </c>
      <c r="E33" s="481">
        <f t="shared" si="3"/>
        <v>5.6792873051224948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-0.38580246913580246</v>
      </c>
      <c r="C34" s="480">
        <f>'Tabelle 3.3'!J31</f>
        <v>-3.7990196078431371</v>
      </c>
      <c r="D34" s="481">
        <f t="shared" si="3"/>
        <v>-0.38580246913580246</v>
      </c>
      <c r="E34" s="481">
        <f t="shared" si="3"/>
        <v>-3.7990196078431371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2.6690391459074734</v>
      </c>
      <c r="C37" s="480">
        <f>'Tabelle 3.3'!J34</f>
        <v>11.904761904761905</v>
      </c>
      <c r="D37" s="481">
        <f t="shared" si="3"/>
        <v>2.6690391459074734</v>
      </c>
      <c r="E37" s="481">
        <f t="shared" si="3"/>
        <v>11.904761904761905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-4.9283338124768983E-2</v>
      </c>
      <c r="C38" s="480">
        <f>'Tabelle 3.3'!J35</f>
        <v>-2.43161094224924</v>
      </c>
      <c r="D38" s="481">
        <f t="shared" si="3"/>
        <v>-4.9283338124768983E-2</v>
      </c>
      <c r="E38" s="481">
        <f t="shared" si="3"/>
        <v>-2.43161094224924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1.1963696369636965</v>
      </c>
      <c r="C39" s="480">
        <f>'Tabelle 3.3'!J36</f>
        <v>-3.3286230177421889</v>
      </c>
      <c r="D39" s="481">
        <f t="shared" si="3"/>
        <v>1.1963696369636965</v>
      </c>
      <c r="E39" s="481">
        <f t="shared" si="3"/>
        <v>-3.3286230177421889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1.1963696369636965</v>
      </c>
      <c r="C45" s="480">
        <f>'Tabelle 3.3'!J36</f>
        <v>-3.3286230177421889</v>
      </c>
      <c r="D45" s="481">
        <f t="shared" si="3"/>
        <v>1.1963696369636965</v>
      </c>
      <c r="E45" s="481">
        <f t="shared" si="3"/>
        <v>-3.3286230177421889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58441</v>
      </c>
      <c r="C51" s="487">
        <v>9902</v>
      </c>
      <c r="D51" s="487">
        <v>4680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58792</v>
      </c>
      <c r="C52" s="487">
        <v>10229</v>
      </c>
      <c r="D52" s="487">
        <v>4908</v>
      </c>
      <c r="E52" s="488">
        <f t="shared" ref="E52:G70" si="11">IF($A$51=37802,IF(COUNTBLANK(B$51:B$70)&gt;0,#N/A,B52/B$51*100),IF(COUNTBLANK(B$51:B$75)&gt;0,#N/A,B52/B$51*100))</f>
        <v>100.60060573912151</v>
      </c>
      <c r="F52" s="488">
        <f t="shared" si="11"/>
        <v>103.30236315895777</v>
      </c>
      <c r="G52" s="488">
        <f t="shared" si="11"/>
        <v>104.87179487179488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59949</v>
      </c>
      <c r="C53" s="487">
        <v>10171</v>
      </c>
      <c r="D53" s="487">
        <v>5119</v>
      </c>
      <c r="E53" s="488">
        <f t="shared" si="11"/>
        <v>102.58038021252203</v>
      </c>
      <c r="F53" s="488">
        <f t="shared" si="11"/>
        <v>102.71662290446375</v>
      </c>
      <c r="G53" s="488">
        <f t="shared" si="11"/>
        <v>109.38034188034189</v>
      </c>
      <c r="H53" s="489">
        <f>IF(ISERROR(L53)=TRUE,IF(MONTH(A53)=MONTH(MAX(A$51:A$75)),A53,""),"")</f>
        <v>41883</v>
      </c>
      <c r="I53" s="488">
        <f t="shared" si="12"/>
        <v>102.58038021252203</v>
      </c>
      <c r="J53" s="488">
        <f t="shared" si="10"/>
        <v>102.71662290446375</v>
      </c>
      <c r="K53" s="488">
        <f t="shared" si="10"/>
        <v>109.38034188034189</v>
      </c>
      <c r="L53" s="488" t="e">
        <f t="shared" si="13"/>
        <v>#N/A</v>
      </c>
    </row>
    <row r="54" spans="1:14" ht="15" customHeight="1" x14ac:dyDescent="0.2">
      <c r="A54" s="490" t="s">
        <v>462</v>
      </c>
      <c r="B54" s="487">
        <v>59258</v>
      </c>
      <c r="C54" s="487">
        <v>10194</v>
      </c>
      <c r="D54" s="487">
        <v>5036</v>
      </c>
      <c r="E54" s="488">
        <f t="shared" si="11"/>
        <v>101.39799113635975</v>
      </c>
      <c r="F54" s="488">
        <f t="shared" si="11"/>
        <v>102.94889921228034</v>
      </c>
      <c r="G54" s="488">
        <f t="shared" si="11"/>
        <v>107.6068376068376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59623</v>
      </c>
      <c r="C55" s="487">
        <v>9891</v>
      </c>
      <c r="D55" s="487">
        <v>5039</v>
      </c>
      <c r="E55" s="488">
        <f t="shared" si="11"/>
        <v>102.02255265994764</v>
      </c>
      <c r="F55" s="488">
        <f t="shared" si="11"/>
        <v>99.888911331044241</v>
      </c>
      <c r="G55" s="488">
        <f t="shared" si="11"/>
        <v>107.67094017094017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59971</v>
      </c>
      <c r="C56" s="487">
        <v>9874</v>
      </c>
      <c r="D56" s="487">
        <v>5233</v>
      </c>
      <c r="E56" s="488">
        <f t="shared" si="11"/>
        <v>102.61802501668349</v>
      </c>
      <c r="F56" s="488">
        <f t="shared" si="11"/>
        <v>99.717228842658045</v>
      </c>
      <c r="G56" s="488">
        <f t="shared" si="11"/>
        <v>111.81623931623932</v>
      </c>
      <c r="H56" s="489" t="str">
        <f t="shared" si="14"/>
        <v/>
      </c>
      <c r="I56" s="488" t="str">
        <f t="shared" si="12"/>
        <v/>
      </c>
      <c r="J56" s="488" t="str">
        <f t="shared" si="10"/>
        <v/>
      </c>
      <c r="K56" s="488" t="str">
        <f t="shared" si="10"/>
        <v/>
      </c>
      <c r="L56" s="488" t="e">
        <f t="shared" si="13"/>
        <v>#N/A</v>
      </c>
    </row>
    <row r="57" spans="1:14" ht="15" customHeight="1" x14ac:dyDescent="0.2">
      <c r="A57" s="490">
        <v>42248</v>
      </c>
      <c r="B57" s="487">
        <v>61162</v>
      </c>
      <c r="C57" s="487">
        <v>9841</v>
      </c>
      <c r="D57" s="487">
        <v>5364</v>
      </c>
      <c r="E57" s="488">
        <f t="shared" si="11"/>
        <v>104.65597782378811</v>
      </c>
      <c r="F57" s="488">
        <f t="shared" si="11"/>
        <v>99.383962835790754</v>
      </c>
      <c r="G57" s="488">
        <f t="shared" si="11"/>
        <v>114.61538461538461</v>
      </c>
      <c r="H57" s="489">
        <f t="shared" si="14"/>
        <v>42248</v>
      </c>
      <c r="I57" s="488">
        <f t="shared" si="12"/>
        <v>104.65597782378811</v>
      </c>
      <c r="J57" s="488">
        <f t="shared" si="10"/>
        <v>99.383962835790754</v>
      </c>
      <c r="K57" s="488">
        <f t="shared" si="10"/>
        <v>114.61538461538461</v>
      </c>
      <c r="L57" s="488" t="e">
        <f t="shared" si="13"/>
        <v>#N/A</v>
      </c>
    </row>
    <row r="58" spans="1:14" ht="15" customHeight="1" x14ac:dyDescent="0.2">
      <c r="A58" s="490" t="s">
        <v>465</v>
      </c>
      <c r="B58" s="487">
        <v>60666</v>
      </c>
      <c r="C58" s="487">
        <v>9767</v>
      </c>
      <c r="D58" s="487">
        <v>5278</v>
      </c>
      <c r="E58" s="488">
        <f t="shared" si="11"/>
        <v>103.80725860269331</v>
      </c>
      <c r="F58" s="488">
        <f t="shared" si="11"/>
        <v>98.63663906281559</v>
      </c>
      <c r="G58" s="488">
        <f t="shared" si="11"/>
        <v>112.77777777777777</v>
      </c>
      <c r="H58" s="489" t="str">
        <f t="shared" si="14"/>
        <v/>
      </c>
      <c r="I58" s="488" t="str">
        <f t="shared" si="12"/>
        <v/>
      </c>
      <c r="J58" s="488" t="str">
        <f t="shared" si="10"/>
        <v/>
      </c>
      <c r="K58" s="488" t="str">
        <f t="shared" si="10"/>
        <v/>
      </c>
      <c r="L58" s="488" t="e">
        <f t="shared" si="13"/>
        <v>#N/A</v>
      </c>
    </row>
    <row r="59" spans="1:14" ht="15" customHeight="1" x14ac:dyDescent="0.2">
      <c r="A59" s="490" t="s">
        <v>466</v>
      </c>
      <c r="B59" s="487">
        <v>60554</v>
      </c>
      <c r="C59" s="487">
        <v>9705</v>
      </c>
      <c r="D59" s="487">
        <v>5305</v>
      </c>
      <c r="E59" s="488">
        <f t="shared" si="11"/>
        <v>103.61561232696224</v>
      </c>
      <c r="F59" s="488">
        <f t="shared" si="11"/>
        <v>98.010502928701271</v>
      </c>
      <c r="G59" s="488">
        <f t="shared" si="11"/>
        <v>113.35470085470085</v>
      </c>
      <c r="H59" s="489" t="str">
        <f t="shared" si="14"/>
        <v/>
      </c>
      <c r="I59" s="488" t="str">
        <f t="shared" si="12"/>
        <v/>
      </c>
      <c r="J59" s="488" t="str">
        <f t="shared" si="10"/>
        <v/>
      </c>
      <c r="K59" s="488" t="str">
        <f t="shared" si="10"/>
        <v/>
      </c>
      <c r="L59" s="488" t="e">
        <f t="shared" si="13"/>
        <v>#N/A</v>
      </c>
    </row>
    <row r="60" spans="1:14" ht="15" customHeight="1" x14ac:dyDescent="0.2">
      <c r="A60" s="490" t="s">
        <v>467</v>
      </c>
      <c r="B60" s="487">
        <v>60903</v>
      </c>
      <c r="C60" s="487">
        <v>9924</v>
      </c>
      <c r="D60" s="487">
        <v>5489</v>
      </c>
      <c r="E60" s="488">
        <f t="shared" si="11"/>
        <v>104.21279581115996</v>
      </c>
      <c r="F60" s="488">
        <f t="shared" si="11"/>
        <v>100.22217733791152</v>
      </c>
      <c r="G60" s="488">
        <f t="shared" si="11"/>
        <v>117.2863247863248</v>
      </c>
      <c r="H60" s="489" t="str">
        <f t="shared" si="14"/>
        <v/>
      </c>
      <c r="I60" s="488" t="str">
        <f t="shared" si="12"/>
        <v/>
      </c>
      <c r="J60" s="488" t="str">
        <f t="shared" si="10"/>
        <v/>
      </c>
      <c r="K60" s="488" t="str">
        <f t="shared" si="10"/>
        <v/>
      </c>
      <c r="L60" s="488" t="e">
        <f t="shared" si="13"/>
        <v>#N/A</v>
      </c>
    </row>
    <row r="61" spans="1:14" ht="15" customHeight="1" x14ac:dyDescent="0.2">
      <c r="A61" s="490">
        <v>42614</v>
      </c>
      <c r="B61" s="487">
        <v>62159</v>
      </c>
      <c r="C61" s="487">
        <v>9715</v>
      </c>
      <c r="D61" s="487">
        <v>5529</v>
      </c>
      <c r="E61" s="488">
        <f t="shared" si="11"/>
        <v>106.36197190328707</v>
      </c>
      <c r="F61" s="488">
        <f t="shared" si="11"/>
        <v>98.111492627751971</v>
      </c>
      <c r="G61" s="488">
        <f t="shared" si="11"/>
        <v>118.14102564102565</v>
      </c>
      <c r="H61" s="489">
        <f t="shared" si="14"/>
        <v>42614</v>
      </c>
      <c r="I61" s="488">
        <f t="shared" si="12"/>
        <v>106.36197190328707</v>
      </c>
      <c r="J61" s="488">
        <f t="shared" si="10"/>
        <v>98.111492627751971</v>
      </c>
      <c r="K61" s="488">
        <f t="shared" si="10"/>
        <v>118.14102564102565</v>
      </c>
      <c r="L61" s="488" t="e">
        <f t="shared" si="13"/>
        <v>#N/A</v>
      </c>
    </row>
    <row r="62" spans="1:14" ht="15" customHeight="1" x14ac:dyDescent="0.2">
      <c r="A62" s="490" t="s">
        <v>468</v>
      </c>
      <c r="B62" s="487">
        <v>61562</v>
      </c>
      <c r="C62" s="487">
        <v>9650</v>
      </c>
      <c r="D62" s="487">
        <v>5423</v>
      </c>
      <c r="E62" s="488">
        <f t="shared" si="11"/>
        <v>105.34042880854196</v>
      </c>
      <c r="F62" s="488">
        <f t="shared" si="11"/>
        <v>97.455059583922448</v>
      </c>
      <c r="G62" s="488">
        <f t="shared" si="11"/>
        <v>115.87606837606839</v>
      </c>
      <c r="H62" s="489" t="str">
        <f t="shared" si="14"/>
        <v/>
      </c>
      <c r="I62" s="488" t="str">
        <f t="shared" si="12"/>
        <v/>
      </c>
      <c r="J62" s="488" t="str">
        <f t="shared" si="10"/>
        <v/>
      </c>
      <c r="K62" s="488" t="str">
        <f t="shared" si="10"/>
        <v/>
      </c>
      <c r="L62" s="488" t="e">
        <f t="shared" si="13"/>
        <v>#N/A</v>
      </c>
    </row>
    <row r="63" spans="1:14" ht="15" customHeight="1" x14ac:dyDescent="0.2">
      <c r="A63" s="490" t="s">
        <v>469</v>
      </c>
      <c r="B63" s="487">
        <v>61648</v>
      </c>
      <c r="C63" s="487">
        <v>9500</v>
      </c>
      <c r="D63" s="487">
        <v>5357</v>
      </c>
      <c r="E63" s="488">
        <f t="shared" si="11"/>
        <v>105.48758577026402</v>
      </c>
      <c r="F63" s="488">
        <f t="shared" si="11"/>
        <v>95.940214098161988</v>
      </c>
      <c r="G63" s="488">
        <f t="shared" si="11"/>
        <v>114.46581196581195</v>
      </c>
      <c r="H63" s="489" t="str">
        <f t="shared" si="14"/>
        <v/>
      </c>
      <c r="I63" s="488" t="str">
        <f t="shared" si="12"/>
        <v/>
      </c>
      <c r="J63" s="488" t="str">
        <f t="shared" si="10"/>
        <v/>
      </c>
      <c r="K63" s="488" t="str">
        <f t="shared" si="10"/>
        <v/>
      </c>
      <c r="L63" s="488" t="e">
        <f t="shared" si="13"/>
        <v>#N/A</v>
      </c>
    </row>
    <row r="64" spans="1:14" ht="15" customHeight="1" x14ac:dyDescent="0.2">
      <c r="A64" s="490" t="s">
        <v>470</v>
      </c>
      <c r="B64" s="487">
        <v>62064</v>
      </c>
      <c r="C64" s="487">
        <v>9762</v>
      </c>
      <c r="D64" s="487">
        <v>5590</v>
      </c>
      <c r="E64" s="488">
        <f t="shared" si="11"/>
        <v>106.19941479440804</v>
      </c>
      <c r="F64" s="488">
        <f t="shared" si="11"/>
        <v>98.586144213290254</v>
      </c>
      <c r="G64" s="488">
        <f t="shared" si="11"/>
        <v>119.44444444444444</v>
      </c>
      <c r="H64" s="489" t="str">
        <f t="shared" si="14"/>
        <v/>
      </c>
      <c r="I64" s="488" t="str">
        <f t="shared" si="12"/>
        <v/>
      </c>
      <c r="J64" s="488" t="str">
        <f t="shared" si="10"/>
        <v/>
      </c>
      <c r="K64" s="488" t="str">
        <f t="shared" si="10"/>
        <v/>
      </c>
      <c r="L64" s="488" t="e">
        <f t="shared" si="13"/>
        <v>#N/A</v>
      </c>
    </row>
    <row r="65" spans="1:12" ht="15" customHeight="1" x14ac:dyDescent="0.2">
      <c r="A65" s="490">
        <v>42979</v>
      </c>
      <c r="B65" s="487">
        <v>63591</v>
      </c>
      <c r="C65" s="487">
        <v>9684</v>
      </c>
      <c r="D65" s="487">
        <v>5793</v>
      </c>
      <c r="E65" s="488">
        <f t="shared" si="11"/>
        <v>108.81230642870588</v>
      </c>
      <c r="F65" s="488">
        <f t="shared" si="11"/>
        <v>97.798424560694812</v>
      </c>
      <c r="G65" s="488">
        <f t="shared" si="11"/>
        <v>123.78205128205128</v>
      </c>
      <c r="H65" s="489">
        <f t="shared" si="14"/>
        <v>42979</v>
      </c>
      <c r="I65" s="488">
        <f t="shared" si="12"/>
        <v>108.81230642870588</v>
      </c>
      <c r="J65" s="488">
        <f t="shared" si="10"/>
        <v>97.798424560694812</v>
      </c>
      <c r="K65" s="488">
        <f t="shared" si="10"/>
        <v>123.78205128205128</v>
      </c>
      <c r="L65" s="488" t="e">
        <f t="shared" si="13"/>
        <v>#N/A</v>
      </c>
    </row>
    <row r="66" spans="1:12" ht="15" customHeight="1" x14ac:dyDescent="0.2">
      <c r="A66" s="490" t="s">
        <v>471</v>
      </c>
      <c r="B66" s="487">
        <v>63173</v>
      </c>
      <c r="C66" s="487">
        <v>9557</v>
      </c>
      <c r="D66" s="487">
        <v>5646</v>
      </c>
      <c r="E66" s="488">
        <f t="shared" si="11"/>
        <v>108.09705514963809</v>
      </c>
      <c r="F66" s="488">
        <f t="shared" si="11"/>
        <v>96.515855382750956</v>
      </c>
      <c r="G66" s="488">
        <f t="shared" si="11"/>
        <v>120.64102564102564</v>
      </c>
      <c r="H66" s="489" t="str">
        <f t="shared" si="14"/>
        <v/>
      </c>
      <c r="I66" s="488" t="str">
        <f t="shared" si="12"/>
        <v/>
      </c>
      <c r="J66" s="488" t="str">
        <f t="shared" si="10"/>
        <v/>
      </c>
      <c r="K66" s="488" t="str">
        <f t="shared" si="10"/>
        <v/>
      </c>
      <c r="L66" s="488" t="e">
        <f t="shared" si="13"/>
        <v>#N/A</v>
      </c>
    </row>
    <row r="67" spans="1:12" ht="15" customHeight="1" x14ac:dyDescent="0.2">
      <c r="A67" s="490" t="s">
        <v>472</v>
      </c>
      <c r="B67" s="487">
        <v>63151</v>
      </c>
      <c r="C67" s="487">
        <v>9491</v>
      </c>
      <c r="D67" s="487">
        <v>5612</v>
      </c>
      <c r="E67" s="488">
        <f t="shared" si="11"/>
        <v>108.05941034547664</v>
      </c>
      <c r="F67" s="488">
        <f t="shared" si="11"/>
        <v>95.849323369016361</v>
      </c>
      <c r="G67" s="488">
        <f t="shared" si="11"/>
        <v>119.91452991452991</v>
      </c>
      <c r="H67" s="489" t="str">
        <f t="shared" si="14"/>
        <v/>
      </c>
      <c r="I67" s="488" t="str">
        <f t="shared" si="12"/>
        <v/>
      </c>
      <c r="J67" s="488" t="str">
        <f t="shared" si="12"/>
        <v/>
      </c>
      <c r="K67" s="488" t="str">
        <f t="shared" si="12"/>
        <v/>
      </c>
      <c r="L67" s="488" t="e">
        <f t="shared" si="13"/>
        <v>#N/A</v>
      </c>
    </row>
    <row r="68" spans="1:12" ht="15" customHeight="1" x14ac:dyDescent="0.2">
      <c r="A68" s="490" t="s">
        <v>473</v>
      </c>
      <c r="B68" s="487">
        <v>63365</v>
      </c>
      <c r="C68" s="487">
        <v>9752</v>
      </c>
      <c r="D68" s="487">
        <v>5809</v>
      </c>
      <c r="E68" s="488">
        <f t="shared" si="11"/>
        <v>108.42559162231996</v>
      </c>
      <c r="F68" s="488">
        <f t="shared" si="11"/>
        <v>98.485154514239554</v>
      </c>
      <c r="G68" s="488">
        <f t="shared" si="11"/>
        <v>124.12393162393163</v>
      </c>
      <c r="H68" s="489" t="str">
        <f t="shared" si="14"/>
        <v/>
      </c>
      <c r="I68" s="488" t="str">
        <f t="shared" si="12"/>
        <v/>
      </c>
      <c r="J68" s="488" t="str">
        <f t="shared" si="12"/>
        <v/>
      </c>
      <c r="K68" s="488" t="str">
        <f t="shared" si="12"/>
        <v/>
      </c>
      <c r="L68" s="488" t="e">
        <f t="shared" si="13"/>
        <v>#N/A</v>
      </c>
    </row>
    <row r="69" spans="1:12" ht="15" customHeight="1" x14ac:dyDescent="0.2">
      <c r="A69" s="490">
        <v>43344</v>
      </c>
      <c r="B69" s="487">
        <v>64584</v>
      </c>
      <c r="C69" s="487">
        <v>9556</v>
      </c>
      <c r="D69" s="487">
        <v>6001</v>
      </c>
      <c r="E69" s="488">
        <f t="shared" si="11"/>
        <v>110.51145599835732</v>
      </c>
      <c r="F69" s="488">
        <f t="shared" si="11"/>
        <v>96.505756412845884</v>
      </c>
      <c r="G69" s="488">
        <f t="shared" si="11"/>
        <v>128.22649572649573</v>
      </c>
      <c r="H69" s="489">
        <f t="shared" si="14"/>
        <v>43344</v>
      </c>
      <c r="I69" s="488">
        <f t="shared" si="12"/>
        <v>110.51145599835732</v>
      </c>
      <c r="J69" s="488">
        <f t="shared" si="12"/>
        <v>96.505756412845884</v>
      </c>
      <c r="K69" s="488">
        <f t="shared" si="12"/>
        <v>128.22649572649573</v>
      </c>
      <c r="L69" s="488" t="e">
        <f t="shared" si="13"/>
        <v>#N/A</v>
      </c>
    </row>
    <row r="70" spans="1:12" ht="15" customHeight="1" x14ac:dyDescent="0.2">
      <c r="A70" s="490" t="s">
        <v>474</v>
      </c>
      <c r="B70" s="487">
        <v>64036</v>
      </c>
      <c r="C70" s="487">
        <v>9491</v>
      </c>
      <c r="D70" s="487">
        <v>5864</v>
      </c>
      <c r="E70" s="488">
        <f t="shared" si="11"/>
        <v>109.57375814924453</v>
      </c>
      <c r="F70" s="488">
        <f t="shared" si="11"/>
        <v>95.849323369016361</v>
      </c>
      <c r="G70" s="488">
        <f t="shared" si="11"/>
        <v>125.29914529914529</v>
      </c>
      <c r="H70" s="489" t="str">
        <f t="shared" si="14"/>
        <v/>
      </c>
      <c r="I70" s="488" t="str">
        <f t="shared" si="12"/>
        <v/>
      </c>
      <c r="J70" s="488" t="str">
        <f t="shared" si="12"/>
        <v/>
      </c>
      <c r="K70" s="488" t="str">
        <f t="shared" si="12"/>
        <v/>
      </c>
      <c r="L70" s="488" t="e">
        <f t="shared" si="13"/>
        <v>#N/A</v>
      </c>
    </row>
    <row r="71" spans="1:12" ht="15" customHeight="1" x14ac:dyDescent="0.2">
      <c r="A71" s="490" t="s">
        <v>475</v>
      </c>
      <c r="B71" s="487">
        <v>63696</v>
      </c>
      <c r="C71" s="487">
        <v>9506</v>
      </c>
      <c r="D71" s="487">
        <v>5871</v>
      </c>
      <c r="E71" s="491">
        <f t="shared" ref="E71:G75" si="15">IF($A$51=37802,IF(COUNTBLANK(B$51:B$70)&gt;0,#N/A,IF(ISBLANK(B71)=FALSE,B71/B$51*100,#N/A)),IF(COUNTBLANK(B$51:B$75)&gt;0,#N/A,B71/B$51*100))</f>
        <v>108.99197481220375</v>
      </c>
      <c r="F71" s="491">
        <f t="shared" si="15"/>
        <v>96.000807917592397</v>
      </c>
      <c r="G71" s="491">
        <f t="shared" si="15"/>
        <v>125.44871794871794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63889</v>
      </c>
      <c r="C72" s="487">
        <v>9658</v>
      </c>
      <c r="D72" s="487">
        <v>6130</v>
      </c>
      <c r="E72" s="491">
        <f t="shared" si="15"/>
        <v>109.3222224123475</v>
      </c>
      <c r="F72" s="491">
        <f t="shared" si="15"/>
        <v>97.535851343162989</v>
      </c>
      <c r="G72" s="491">
        <f t="shared" si="15"/>
        <v>130.98290598290598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65081</v>
      </c>
      <c r="C73" s="487">
        <v>9451</v>
      </c>
      <c r="D73" s="487">
        <v>6265</v>
      </c>
      <c r="E73" s="491">
        <f t="shared" si="15"/>
        <v>111.36188634691398</v>
      </c>
      <c r="F73" s="491">
        <f t="shared" si="15"/>
        <v>95.445364572813574</v>
      </c>
      <c r="G73" s="491">
        <f t="shared" si="15"/>
        <v>133.86752136752136</v>
      </c>
      <c r="H73" s="492">
        <f>IF(A$51=37802,IF(ISERROR(L73)=TRUE,IF(ISBLANK(A73)=FALSE,IF(MONTH(A73)=MONTH(MAX(A$51:A$75)),A73,""),""),""),IF(ISERROR(L73)=TRUE,IF(MONTH(A73)=MONTH(MAX(A$51:A$75)),A73,""),""))</f>
        <v>43709</v>
      </c>
      <c r="I73" s="488">
        <f t="shared" si="12"/>
        <v>111.36188634691398</v>
      </c>
      <c r="J73" s="488">
        <f t="shared" si="12"/>
        <v>95.445364572813574</v>
      </c>
      <c r="K73" s="488">
        <f t="shared" si="12"/>
        <v>133.86752136752136</v>
      </c>
      <c r="L73" s="488" t="e">
        <f t="shared" si="13"/>
        <v>#N/A</v>
      </c>
    </row>
    <row r="74" spans="1:12" ht="15" customHeight="1" x14ac:dyDescent="0.2">
      <c r="A74" s="490" t="s">
        <v>477</v>
      </c>
      <c r="B74" s="487">
        <v>64632</v>
      </c>
      <c r="C74" s="487">
        <v>9453</v>
      </c>
      <c r="D74" s="487">
        <v>6115</v>
      </c>
      <c r="E74" s="491">
        <f t="shared" si="15"/>
        <v>110.59359011652778</v>
      </c>
      <c r="F74" s="491">
        <f t="shared" si="15"/>
        <v>95.46556251262372</v>
      </c>
      <c r="G74" s="491">
        <f t="shared" si="15"/>
        <v>130.66239316239316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64162</v>
      </c>
      <c r="C75" s="493">
        <v>9032</v>
      </c>
      <c r="D75" s="493">
        <v>5905</v>
      </c>
      <c r="E75" s="491">
        <f t="shared" si="15"/>
        <v>109.78936020944201</v>
      </c>
      <c r="F75" s="491">
        <f t="shared" si="15"/>
        <v>91.213896182589366</v>
      </c>
      <c r="G75" s="491">
        <f t="shared" si="15"/>
        <v>126.17521367521367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111.36188634691398</v>
      </c>
      <c r="J77" s="488">
        <f>IF(J75&lt;&gt;"",J75,IF(J74&lt;&gt;"",J74,IF(J73&lt;&gt;"",J73,IF(J72&lt;&gt;"",J72,IF(J71&lt;&gt;"",J71,IF(J70&lt;&gt;"",J70,""))))))</f>
        <v>95.445364572813574</v>
      </c>
      <c r="K77" s="488">
        <f>IF(K75&lt;&gt;"",K75,IF(K74&lt;&gt;"",K74,IF(K73&lt;&gt;"",K73,IF(K72&lt;&gt;"",K72,IF(K71&lt;&gt;"",K71,IF(K70&lt;&gt;"",K70,""))))))</f>
        <v>133.86752136752136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+11,4%</v>
      </c>
      <c r="J79" s="488" t="str">
        <f>"GeB - ausschließlich: "&amp;IF(J77&gt;100,"+","")&amp;TEXT(J77-100,"0,0")&amp;"%"</f>
        <v>GeB - ausschließlich: -4,6%</v>
      </c>
      <c r="K79" s="488" t="str">
        <f>"GeB - im Nebenjob: "&amp;IF(K77&gt;100,"+","")&amp;TEXT(K77-100,"0,0")&amp;"%"</f>
        <v>GeB - im Nebenjob: +33,9%</v>
      </c>
    </row>
    <row r="81" spans="9:9" ht="15" customHeight="1" x14ac:dyDescent="0.2">
      <c r="I81" s="488" t="str">
        <f>IF(ISERROR(HLOOKUP(1,I$78:K$79,2,FALSE)),"",HLOOKUP(1,I$78:K$79,2,FALSE))</f>
        <v>GeB - im Nebenjob: +33,9%</v>
      </c>
    </row>
    <row r="82" spans="9:9" ht="15" customHeight="1" x14ac:dyDescent="0.2">
      <c r="I82" s="488" t="str">
        <f>IF(ISERROR(HLOOKUP(2,I$78:K$79,2,FALSE)),"",HLOOKUP(2,I$78:K$79,2,FALSE))</f>
        <v>SvB: +11,4%</v>
      </c>
    </row>
    <row r="83" spans="9:9" ht="15" customHeight="1" x14ac:dyDescent="0.2">
      <c r="I83" s="488" t="str">
        <f>IF(ISERROR(HLOOKUP(3,I$78:K$79,2,FALSE)),"",HLOOKUP(3,I$78:K$79,2,FALSE))</f>
        <v>GeB - ausschließlich: -4,6%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64162</v>
      </c>
      <c r="E12" s="114">
        <v>64632</v>
      </c>
      <c r="F12" s="114">
        <v>65081</v>
      </c>
      <c r="G12" s="114">
        <v>63889</v>
      </c>
      <c r="H12" s="114">
        <v>63696</v>
      </c>
      <c r="I12" s="115">
        <v>466</v>
      </c>
      <c r="J12" s="116">
        <v>0.73160010047726698</v>
      </c>
      <c r="N12" s="117"/>
    </row>
    <row r="13" spans="1:15" s="110" customFormat="1" ht="13.5" customHeight="1" x14ac:dyDescent="0.2">
      <c r="A13" s="118" t="s">
        <v>105</v>
      </c>
      <c r="B13" s="119" t="s">
        <v>106</v>
      </c>
      <c r="C13" s="113">
        <v>53.768585767276583</v>
      </c>
      <c r="D13" s="114">
        <v>34499</v>
      </c>
      <c r="E13" s="114">
        <v>34779</v>
      </c>
      <c r="F13" s="114">
        <v>35220</v>
      </c>
      <c r="G13" s="114">
        <v>34556</v>
      </c>
      <c r="H13" s="114">
        <v>34375</v>
      </c>
      <c r="I13" s="115">
        <v>124</v>
      </c>
      <c r="J13" s="116">
        <v>0.36072727272727273</v>
      </c>
    </row>
    <row r="14" spans="1:15" s="110" customFormat="1" ht="13.5" customHeight="1" x14ac:dyDescent="0.2">
      <c r="A14" s="120"/>
      <c r="B14" s="119" t="s">
        <v>107</v>
      </c>
      <c r="C14" s="113">
        <v>46.231414232723417</v>
      </c>
      <c r="D14" s="114">
        <v>29663</v>
      </c>
      <c r="E14" s="114">
        <v>29853</v>
      </c>
      <c r="F14" s="114">
        <v>29861</v>
      </c>
      <c r="G14" s="114">
        <v>29333</v>
      </c>
      <c r="H14" s="114">
        <v>29321</v>
      </c>
      <c r="I14" s="115">
        <v>342</v>
      </c>
      <c r="J14" s="116">
        <v>1.1663995088844172</v>
      </c>
    </row>
    <row r="15" spans="1:15" s="110" customFormat="1" ht="13.5" customHeight="1" x14ac:dyDescent="0.2">
      <c r="A15" s="118" t="s">
        <v>105</v>
      </c>
      <c r="B15" s="121" t="s">
        <v>108</v>
      </c>
      <c r="C15" s="113">
        <v>11.279261868395624</v>
      </c>
      <c r="D15" s="114">
        <v>7237</v>
      </c>
      <c r="E15" s="114">
        <v>7610</v>
      </c>
      <c r="F15" s="114">
        <v>7816</v>
      </c>
      <c r="G15" s="114">
        <v>7071</v>
      </c>
      <c r="H15" s="114">
        <v>7345</v>
      </c>
      <c r="I15" s="115">
        <v>-108</v>
      </c>
      <c r="J15" s="116">
        <v>-1.4703880190605854</v>
      </c>
    </row>
    <row r="16" spans="1:15" s="110" customFormat="1" ht="13.5" customHeight="1" x14ac:dyDescent="0.2">
      <c r="A16" s="118"/>
      <c r="B16" s="121" t="s">
        <v>109</v>
      </c>
      <c r="C16" s="113">
        <v>65.428135033197222</v>
      </c>
      <c r="D16" s="114">
        <v>41980</v>
      </c>
      <c r="E16" s="114">
        <v>42149</v>
      </c>
      <c r="F16" s="114">
        <v>42440</v>
      </c>
      <c r="G16" s="114">
        <v>42276</v>
      </c>
      <c r="H16" s="114">
        <v>42151</v>
      </c>
      <c r="I16" s="115">
        <v>-171</v>
      </c>
      <c r="J16" s="116">
        <v>-0.4056843254015326</v>
      </c>
    </row>
    <row r="17" spans="1:10" s="110" customFormat="1" ht="13.5" customHeight="1" x14ac:dyDescent="0.2">
      <c r="A17" s="118"/>
      <c r="B17" s="121" t="s">
        <v>110</v>
      </c>
      <c r="C17" s="113">
        <v>22.245254200305478</v>
      </c>
      <c r="D17" s="114">
        <v>14273</v>
      </c>
      <c r="E17" s="114">
        <v>14195</v>
      </c>
      <c r="F17" s="114">
        <v>14131</v>
      </c>
      <c r="G17" s="114">
        <v>13893</v>
      </c>
      <c r="H17" s="114">
        <v>13584</v>
      </c>
      <c r="I17" s="115">
        <v>689</v>
      </c>
      <c r="J17" s="116">
        <v>5.0721436984687864</v>
      </c>
    </row>
    <row r="18" spans="1:10" s="110" customFormat="1" ht="13.5" customHeight="1" x14ac:dyDescent="0.2">
      <c r="A18" s="120"/>
      <c r="B18" s="121" t="s">
        <v>111</v>
      </c>
      <c r="C18" s="113">
        <v>1.0473488981016801</v>
      </c>
      <c r="D18" s="114">
        <v>672</v>
      </c>
      <c r="E18" s="114">
        <v>678</v>
      </c>
      <c r="F18" s="114">
        <v>694</v>
      </c>
      <c r="G18" s="114">
        <v>649</v>
      </c>
      <c r="H18" s="114">
        <v>616</v>
      </c>
      <c r="I18" s="115">
        <v>56</v>
      </c>
      <c r="J18" s="116">
        <v>9.0909090909090917</v>
      </c>
    </row>
    <row r="19" spans="1:10" s="110" customFormat="1" ht="13.5" customHeight="1" x14ac:dyDescent="0.2">
      <c r="A19" s="120"/>
      <c r="B19" s="121" t="s">
        <v>112</v>
      </c>
      <c r="C19" s="113">
        <v>0.29300832268320814</v>
      </c>
      <c r="D19" s="114">
        <v>188</v>
      </c>
      <c r="E19" s="114">
        <v>183</v>
      </c>
      <c r="F19" s="114">
        <v>189</v>
      </c>
      <c r="G19" s="114">
        <v>161</v>
      </c>
      <c r="H19" s="114">
        <v>154</v>
      </c>
      <c r="I19" s="115">
        <v>34</v>
      </c>
      <c r="J19" s="116">
        <v>22.077922077922079</v>
      </c>
    </row>
    <row r="20" spans="1:10" s="110" customFormat="1" ht="13.5" customHeight="1" x14ac:dyDescent="0.2">
      <c r="A20" s="118" t="s">
        <v>113</v>
      </c>
      <c r="B20" s="122" t="s">
        <v>114</v>
      </c>
      <c r="C20" s="113">
        <v>70.538636576166581</v>
      </c>
      <c r="D20" s="114">
        <v>45259</v>
      </c>
      <c r="E20" s="114">
        <v>45770</v>
      </c>
      <c r="F20" s="114">
        <v>46177</v>
      </c>
      <c r="G20" s="114">
        <v>45256</v>
      </c>
      <c r="H20" s="114">
        <v>45268</v>
      </c>
      <c r="I20" s="115">
        <v>-9</v>
      </c>
      <c r="J20" s="116">
        <v>-1.9881594062030574E-2</v>
      </c>
    </row>
    <row r="21" spans="1:10" s="110" customFormat="1" ht="13.5" customHeight="1" x14ac:dyDescent="0.2">
      <c r="A21" s="120"/>
      <c r="B21" s="122" t="s">
        <v>115</v>
      </c>
      <c r="C21" s="113">
        <v>29.461363423833422</v>
      </c>
      <c r="D21" s="114">
        <v>18903</v>
      </c>
      <c r="E21" s="114">
        <v>18862</v>
      </c>
      <c r="F21" s="114">
        <v>18904</v>
      </c>
      <c r="G21" s="114">
        <v>18633</v>
      </c>
      <c r="H21" s="114">
        <v>18428</v>
      </c>
      <c r="I21" s="115">
        <v>475</v>
      </c>
      <c r="J21" s="116">
        <v>2.577599305404819</v>
      </c>
    </row>
    <row r="22" spans="1:10" s="110" customFormat="1" ht="13.5" customHeight="1" x14ac:dyDescent="0.2">
      <c r="A22" s="118" t="s">
        <v>113</v>
      </c>
      <c r="B22" s="122" t="s">
        <v>116</v>
      </c>
      <c r="C22" s="113">
        <v>91.845640721922635</v>
      </c>
      <c r="D22" s="114">
        <v>58930</v>
      </c>
      <c r="E22" s="114">
        <v>59450</v>
      </c>
      <c r="F22" s="114">
        <v>59980</v>
      </c>
      <c r="G22" s="114">
        <v>58995</v>
      </c>
      <c r="H22" s="114">
        <v>58985</v>
      </c>
      <c r="I22" s="115">
        <v>-55</v>
      </c>
      <c r="J22" s="116">
        <v>-9.3244045096210898E-2</v>
      </c>
    </row>
    <row r="23" spans="1:10" s="110" customFormat="1" ht="13.5" customHeight="1" x14ac:dyDescent="0.2">
      <c r="A23" s="123"/>
      <c r="B23" s="124" t="s">
        <v>117</v>
      </c>
      <c r="C23" s="125">
        <v>8.134098064274804</v>
      </c>
      <c r="D23" s="114">
        <v>5219</v>
      </c>
      <c r="E23" s="114">
        <v>5169</v>
      </c>
      <c r="F23" s="114">
        <v>5084</v>
      </c>
      <c r="G23" s="114">
        <v>4873</v>
      </c>
      <c r="H23" s="114">
        <v>4693</v>
      </c>
      <c r="I23" s="115">
        <v>526</v>
      </c>
      <c r="J23" s="116">
        <v>11.208182399318133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14937</v>
      </c>
      <c r="E26" s="114">
        <v>15568</v>
      </c>
      <c r="F26" s="114">
        <v>15716</v>
      </c>
      <c r="G26" s="114">
        <v>15788</v>
      </c>
      <c r="H26" s="140">
        <v>15377</v>
      </c>
      <c r="I26" s="115">
        <v>-440</v>
      </c>
      <c r="J26" s="116">
        <v>-2.8614164011185537</v>
      </c>
    </row>
    <row r="27" spans="1:10" s="110" customFormat="1" ht="13.5" customHeight="1" x14ac:dyDescent="0.2">
      <c r="A27" s="118" t="s">
        <v>105</v>
      </c>
      <c r="B27" s="119" t="s">
        <v>106</v>
      </c>
      <c r="C27" s="113">
        <v>39.405503113074914</v>
      </c>
      <c r="D27" s="115">
        <v>5886</v>
      </c>
      <c r="E27" s="114">
        <v>6042</v>
      </c>
      <c r="F27" s="114">
        <v>6091</v>
      </c>
      <c r="G27" s="114">
        <v>6122</v>
      </c>
      <c r="H27" s="140">
        <v>5881</v>
      </c>
      <c r="I27" s="115">
        <v>5</v>
      </c>
      <c r="J27" s="116">
        <v>8.5019554497534428E-2</v>
      </c>
    </row>
    <row r="28" spans="1:10" s="110" customFormat="1" ht="13.5" customHeight="1" x14ac:dyDescent="0.2">
      <c r="A28" s="120"/>
      <c r="B28" s="119" t="s">
        <v>107</v>
      </c>
      <c r="C28" s="113">
        <v>60.594496886925086</v>
      </c>
      <c r="D28" s="115">
        <v>9051</v>
      </c>
      <c r="E28" s="114">
        <v>9526</v>
      </c>
      <c r="F28" s="114">
        <v>9625</v>
      </c>
      <c r="G28" s="114">
        <v>9666</v>
      </c>
      <c r="H28" s="140">
        <v>9496</v>
      </c>
      <c r="I28" s="115">
        <v>-445</v>
      </c>
      <c r="J28" s="116">
        <v>-4.6861836562763273</v>
      </c>
    </row>
    <row r="29" spans="1:10" s="110" customFormat="1" ht="13.5" customHeight="1" x14ac:dyDescent="0.2">
      <c r="A29" s="118" t="s">
        <v>105</v>
      </c>
      <c r="B29" s="121" t="s">
        <v>108</v>
      </c>
      <c r="C29" s="113">
        <v>15.578764142732812</v>
      </c>
      <c r="D29" s="115">
        <v>2327</v>
      </c>
      <c r="E29" s="114">
        <v>2505</v>
      </c>
      <c r="F29" s="114">
        <v>2573</v>
      </c>
      <c r="G29" s="114">
        <v>2599</v>
      </c>
      <c r="H29" s="140">
        <v>2440</v>
      </c>
      <c r="I29" s="115">
        <v>-113</v>
      </c>
      <c r="J29" s="116">
        <v>-4.6311475409836067</v>
      </c>
    </row>
    <row r="30" spans="1:10" s="110" customFormat="1" ht="13.5" customHeight="1" x14ac:dyDescent="0.2">
      <c r="A30" s="118"/>
      <c r="B30" s="121" t="s">
        <v>109</v>
      </c>
      <c r="C30" s="113">
        <v>46.515364531030329</v>
      </c>
      <c r="D30" s="115">
        <v>6948</v>
      </c>
      <c r="E30" s="114">
        <v>7247</v>
      </c>
      <c r="F30" s="114">
        <v>7295</v>
      </c>
      <c r="G30" s="114">
        <v>7375</v>
      </c>
      <c r="H30" s="140">
        <v>7250</v>
      </c>
      <c r="I30" s="115">
        <v>-302</v>
      </c>
      <c r="J30" s="116">
        <v>-4.1655172413793107</v>
      </c>
    </row>
    <row r="31" spans="1:10" s="110" customFormat="1" ht="13.5" customHeight="1" x14ac:dyDescent="0.2">
      <c r="A31" s="118"/>
      <c r="B31" s="121" t="s">
        <v>110</v>
      </c>
      <c r="C31" s="113">
        <v>20.07765950324697</v>
      </c>
      <c r="D31" s="115">
        <v>2999</v>
      </c>
      <c r="E31" s="114">
        <v>3066</v>
      </c>
      <c r="F31" s="114">
        <v>3129</v>
      </c>
      <c r="G31" s="114">
        <v>3113</v>
      </c>
      <c r="H31" s="140">
        <v>3101</v>
      </c>
      <c r="I31" s="115">
        <v>-102</v>
      </c>
      <c r="J31" s="116">
        <v>-3.2892615285391811</v>
      </c>
    </row>
    <row r="32" spans="1:10" s="110" customFormat="1" ht="13.5" customHeight="1" x14ac:dyDescent="0.2">
      <c r="A32" s="120"/>
      <c r="B32" s="121" t="s">
        <v>111</v>
      </c>
      <c r="C32" s="113">
        <v>17.828211822989889</v>
      </c>
      <c r="D32" s="115">
        <v>2663</v>
      </c>
      <c r="E32" s="114">
        <v>2750</v>
      </c>
      <c r="F32" s="114">
        <v>2719</v>
      </c>
      <c r="G32" s="114">
        <v>2701</v>
      </c>
      <c r="H32" s="140">
        <v>2586</v>
      </c>
      <c r="I32" s="115">
        <v>77</v>
      </c>
      <c r="J32" s="116">
        <v>2.9775715390564579</v>
      </c>
    </row>
    <row r="33" spans="1:10" s="110" customFormat="1" ht="13.5" customHeight="1" x14ac:dyDescent="0.2">
      <c r="A33" s="120"/>
      <c r="B33" s="121" t="s">
        <v>112</v>
      </c>
      <c r="C33" s="113">
        <v>1.7004753297181496</v>
      </c>
      <c r="D33" s="115">
        <v>254</v>
      </c>
      <c r="E33" s="114">
        <v>273</v>
      </c>
      <c r="F33" s="114">
        <v>283</v>
      </c>
      <c r="G33" s="114">
        <v>253</v>
      </c>
      <c r="H33" s="140">
        <v>234</v>
      </c>
      <c r="I33" s="115">
        <v>20</v>
      </c>
      <c r="J33" s="116">
        <v>8.5470085470085468</v>
      </c>
    </row>
    <row r="34" spans="1:10" s="110" customFormat="1" ht="13.5" customHeight="1" x14ac:dyDescent="0.2">
      <c r="A34" s="118" t="s">
        <v>113</v>
      </c>
      <c r="B34" s="122" t="s">
        <v>116</v>
      </c>
      <c r="C34" s="113">
        <v>93.485974425922208</v>
      </c>
      <c r="D34" s="115">
        <v>13964</v>
      </c>
      <c r="E34" s="114">
        <v>14494</v>
      </c>
      <c r="F34" s="114">
        <v>14664</v>
      </c>
      <c r="G34" s="114">
        <v>14737</v>
      </c>
      <c r="H34" s="140">
        <v>14379</v>
      </c>
      <c r="I34" s="115">
        <v>-415</v>
      </c>
      <c r="J34" s="116">
        <v>-2.8861534181792892</v>
      </c>
    </row>
    <row r="35" spans="1:10" s="110" customFormat="1" ht="13.5" customHeight="1" x14ac:dyDescent="0.2">
      <c r="A35" s="118"/>
      <c r="B35" s="119" t="s">
        <v>117</v>
      </c>
      <c r="C35" s="113">
        <v>6.3332663854857065</v>
      </c>
      <c r="D35" s="115">
        <v>946</v>
      </c>
      <c r="E35" s="114">
        <v>1051</v>
      </c>
      <c r="F35" s="114">
        <v>1028</v>
      </c>
      <c r="G35" s="114">
        <v>1019</v>
      </c>
      <c r="H35" s="140">
        <v>967</v>
      </c>
      <c r="I35" s="115">
        <v>-21</v>
      </c>
      <c r="J35" s="116">
        <v>-2.1716649431230608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9032</v>
      </c>
      <c r="E37" s="114">
        <v>9453</v>
      </c>
      <c r="F37" s="114">
        <v>9451</v>
      </c>
      <c r="G37" s="114">
        <v>9658</v>
      </c>
      <c r="H37" s="140">
        <v>9506</v>
      </c>
      <c r="I37" s="115">
        <v>-474</v>
      </c>
      <c r="J37" s="116">
        <v>-4.9863244266778874</v>
      </c>
    </row>
    <row r="38" spans="1:10" s="110" customFormat="1" ht="13.5" customHeight="1" x14ac:dyDescent="0.2">
      <c r="A38" s="118" t="s">
        <v>105</v>
      </c>
      <c r="B38" s="119" t="s">
        <v>106</v>
      </c>
      <c r="C38" s="113">
        <v>36.968556244464125</v>
      </c>
      <c r="D38" s="115">
        <v>3339</v>
      </c>
      <c r="E38" s="114">
        <v>3428</v>
      </c>
      <c r="F38" s="114">
        <v>3399</v>
      </c>
      <c r="G38" s="114">
        <v>3498</v>
      </c>
      <c r="H38" s="140">
        <v>3373</v>
      </c>
      <c r="I38" s="115">
        <v>-34</v>
      </c>
      <c r="J38" s="116">
        <v>-1.0080047435517343</v>
      </c>
    </row>
    <row r="39" spans="1:10" s="110" customFormat="1" ht="13.5" customHeight="1" x14ac:dyDescent="0.2">
      <c r="A39" s="120"/>
      <c r="B39" s="119" t="s">
        <v>107</v>
      </c>
      <c r="C39" s="113">
        <v>63.031443755535875</v>
      </c>
      <c r="D39" s="115">
        <v>5693</v>
      </c>
      <c r="E39" s="114">
        <v>6025</v>
      </c>
      <c r="F39" s="114">
        <v>6052</v>
      </c>
      <c r="G39" s="114">
        <v>6160</v>
      </c>
      <c r="H39" s="140">
        <v>6133</v>
      </c>
      <c r="I39" s="115">
        <v>-440</v>
      </c>
      <c r="J39" s="116">
        <v>-7.1743029512473502</v>
      </c>
    </row>
    <row r="40" spans="1:10" s="110" customFormat="1" ht="13.5" customHeight="1" x14ac:dyDescent="0.2">
      <c r="A40" s="118" t="s">
        <v>105</v>
      </c>
      <c r="B40" s="121" t="s">
        <v>108</v>
      </c>
      <c r="C40" s="113">
        <v>18.368024800708593</v>
      </c>
      <c r="D40" s="115">
        <v>1659</v>
      </c>
      <c r="E40" s="114">
        <v>1754</v>
      </c>
      <c r="F40" s="114">
        <v>1759</v>
      </c>
      <c r="G40" s="114">
        <v>1868</v>
      </c>
      <c r="H40" s="140">
        <v>1750</v>
      </c>
      <c r="I40" s="115">
        <v>-91</v>
      </c>
      <c r="J40" s="116">
        <v>-5.2</v>
      </c>
    </row>
    <row r="41" spans="1:10" s="110" customFormat="1" ht="13.5" customHeight="1" x14ac:dyDescent="0.2">
      <c r="A41" s="118"/>
      <c r="B41" s="121" t="s">
        <v>109</v>
      </c>
      <c r="C41" s="113">
        <v>31.277679362267495</v>
      </c>
      <c r="D41" s="115">
        <v>2825</v>
      </c>
      <c r="E41" s="114">
        <v>3004</v>
      </c>
      <c r="F41" s="114">
        <v>2983</v>
      </c>
      <c r="G41" s="114">
        <v>3091</v>
      </c>
      <c r="H41" s="140">
        <v>3146</v>
      </c>
      <c r="I41" s="115">
        <v>-321</v>
      </c>
      <c r="J41" s="116">
        <v>-10.203432930705658</v>
      </c>
    </row>
    <row r="42" spans="1:10" s="110" customFormat="1" ht="13.5" customHeight="1" x14ac:dyDescent="0.2">
      <c r="A42" s="118"/>
      <c r="B42" s="121" t="s">
        <v>110</v>
      </c>
      <c r="C42" s="113">
        <v>21.53454384410983</v>
      </c>
      <c r="D42" s="115">
        <v>1945</v>
      </c>
      <c r="E42" s="114">
        <v>2006</v>
      </c>
      <c r="F42" s="114">
        <v>2048</v>
      </c>
      <c r="G42" s="114">
        <v>2061</v>
      </c>
      <c r="H42" s="140">
        <v>2084</v>
      </c>
      <c r="I42" s="115">
        <v>-139</v>
      </c>
      <c r="J42" s="116">
        <v>-6.6698656429942416</v>
      </c>
    </row>
    <row r="43" spans="1:10" s="110" customFormat="1" ht="13.5" customHeight="1" x14ac:dyDescent="0.2">
      <c r="A43" s="120"/>
      <c r="B43" s="121" t="s">
        <v>111</v>
      </c>
      <c r="C43" s="113">
        <v>28.819751992914082</v>
      </c>
      <c r="D43" s="115">
        <v>2603</v>
      </c>
      <c r="E43" s="114">
        <v>2689</v>
      </c>
      <c r="F43" s="114">
        <v>2661</v>
      </c>
      <c r="G43" s="114">
        <v>2638</v>
      </c>
      <c r="H43" s="140">
        <v>2526</v>
      </c>
      <c r="I43" s="115">
        <v>77</v>
      </c>
      <c r="J43" s="116">
        <v>3.0482977038796517</v>
      </c>
    </row>
    <row r="44" spans="1:10" s="110" customFormat="1" ht="13.5" customHeight="1" x14ac:dyDescent="0.2">
      <c r="A44" s="120"/>
      <c r="B44" s="121" t="s">
        <v>112</v>
      </c>
      <c r="C44" s="113">
        <v>2.6572187776793621</v>
      </c>
      <c r="D44" s="115">
        <v>240</v>
      </c>
      <c r="E44" s="114">
        <v>260</v>
      </c>
      <c r="F44" s="114">
        <v>272</v>
      </c>
      <c r="G44" s="114">
        <v>240</v>
      </c>
      <c r="H44" s="140">
        <v>224</v>
      </c>
      <c r="I44" s="115">
        <v>16</v>
      </c>
      <c r="J44" s="116">
        <v>7.1428571428571432</v>
      </c>
    </row>
    <row r="45" spans="1:10" s="110" customFormat="1" ht="13.5" customHeight="1" x14ac:dyDescent="0.2">
      <c r="A45" s="118" t="s">
        <v>113</v>
      </c>
      <c r="B45" s="122" t="s">
        <v>116</v>
      </c>
      <c r="C45" s="113">
        <v>93.932683790965456</v>
      </c>
      <c r="D45" s="115">
        <v>8484</v>
      </c>
      <c r="E45" s="114">
        <v>8835</v>
      </c>
      <c r="F45" s="114">
        <v>8825</v>
      </c>
      <c r="G45" s="114">
        <v>9039</v>
      </c>
      <c r="H45" s="140">
        <v>8896</v>
      </c>
      <c r="I45" s="115">
        <v>-412</v>
      </c>
      <c r="J45" s="116">
        <v>-4.6312949640287773</v>
      </c>
    </row>
    <row r="46" spans="1:10" s="110" customFormat="1" ht="13.5" customHeight="1" x14ac:dyDescent="0.2">
      <c r="A46" s="118"/>
      <c r="B46" s="119" t="s">
        <v>117</v>
      </c>
      <c r="C46" s="113">
        <v>5.7683790965456154</v>
      </c>
      <c r="D46" s="115">
        <v>521</v>
      </c>
      <c r="E46" s="114">
        <v>595</v>
      </c>
      <c r="F46" s="114">
        <v>602</v>
      </c>
      <c r="G46" s="114">
        <v>587</v>
      </c>
      <c r="H46" s="140">
        <v>579</v>
      </c>
      <c r="I46" s="115">
        <v>-58</v>
      </c>
      <c r="J46" s="116">
        <v>-10.01727115716753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5905</v>
      </c>
      <c r="E48" s="114">
        <v>6115</v>
      </c>
      <c r="F48" s="114">
        <v>6265</v>
      </c>
      <c r="G48" s="114">
        <v>6130</v>
      </c>
      <c r="H48" s="140">
        <v>5871</v>
      </c>
      <c r="I48" s="115">
        <v>34</v>
      </c>
      <c r="J48" s="116">
        <v>0.57911769715551009</v>
      </c>
    </row>
    <row r="49" spans="1:12" s="110" customFormat="1" ht="13.5" customHeight="1" x14ac:dyDescent="0.2">
      <c r="A49" s="118" t="s">
        <v>105</v>
      </c>
      <c r="B49" s="119" t="s">
        <v>106</v>
      </c>
      <c r="C49" s="113">
        <v>43.132938187976293</v>
      </c>
      <c r="D49" s="115">
        <v>2547</v>
      </c>
      <c r="E49" s="114">
        <v>2614</v>
      </c>
      <c r="F49" s="114">
        <v>2692</v>
      </c>
      <c r="G49" s="114">
        <v>2624</v>
      </c>
      <c r="H49" s="140">
        <v>2508</v>
      </c>
      <c r="I49" s="115">
        <v>39</v>
      </c>
      <c r="J49" s="116">
        <v>1.5550239234449761</v>
      </c>
    </row>
    <row r="50" spans="1:12" s="110" customFormat="1" ht="13.5" customHeight="1" x14ac:dyDescent="0.2">
      <c r="A50" s="120"/>
      <c r="B50" s="119" t="s">
        <v>107</v>
      </c>
      <c r="C50" s="113">
        <v>56.867061812023707</v>
      </c>
      <c r="D50" s="115">
        <v>3358</v>
      </c>
      <c r="E50" s="114">
        <v>3501</v>
      </c>
      <c r="F50" s="114">
        <v>3573</v>
      </c>
      <c r="G50" s="114">
        <v>3506</v>
      </c>
      <c r="H50" s="140">
        <v>3363</v>
      </c>
      <c r="I50" s="115">
        <v>-5</v>
      </c>
      <c r="J50" s="116">
        <v>-0.14867677668748142</v>
      </c>
    </row>
    <row r="51" spans="1:12" s="110" customFormat="1" ht="13.5" customHeight="1" x14ac:dyDescent="0.2">
      <c r="A51" s="118" t="s">
        <v>105</v>
      </c>
      <c r="B51" s="121" t="s">
        <v>108</v>
      </c>
      <c r="C51" s="113">
        <v>11.312447078746825</v>
      </c>
      <c r="D51" s="115">
        <v>668</v>
      </c>
      <c r="E51" s="114">
        <v>751</v>
      </c>
      <c r="F51" s="114">
        <v>814</v>
      </c>
      <c r="G51" s="114">
        <v>731</v>
      </c>
      <c r="H51" s="140">
        <v>690</v>
      </c>
      <c r="I51" s="115">
        <v>-22</v>
      </c>
      <c r="J51" s="116">
        <v>-3.1884057971014492</v>
      </c>
    </row>
    <row r="52" spans="1:12" s="110" customFormat="1" ht="13.5" customHeight="1" x14ac:dyDescent="0.2">
      <c r="A52" s="118"/>
      <c r="B52" s="121" t="s">
        <v>109</v>
      </c>
      <c r="C52" s="113">
        <v>69.822184589331073</v>
      </c>
      <c r="D52" s="115">
        <v>4123</v>
      </c>
      <c r="E52" s="114">
        <v>4243</v>
      </c>
      <c r="F52" s="114">
        <v>4312</v>
      </c>
      <c r="G52" s="114">
        <v>4284</v>
      </c>
      <c r="H52" s="140">
        <v>4104</v>
      </c>
      <c r="I52" s="115">
        <v>19</v>
      </c>
      <c r="J52" s="116">
        <v>0.46296296296296297</v>
      </c>
    </row>
    <row r="53" spans="1:12" s="110" customFormat="1" ht="13.5" customHeight="1" x14ac:dyDescent="0.2">
      <c r="A53" s="118"/>
      <c r="B53" s="121" t="s">
        <v>110</v>
      </c>
      <c r="C53" s="113">
        <v>17.849280270956815</v>
      </c>
      <c r="D53" s="115">
        <v>1054</v>
      </c>
      <c r="E53" s="114">
        <v>1060</v>
      </c>
      <c r="F53" s="114">
        <v>1081</v>
      </c>
      <c r="G53" s="114">
        <v>1052</v>
      </c>
      <c r="H53" s="140">
        <v>1017</v>
      </c>
      <c r="I53" s="115">
        <v>37</v>
      </c>
      <c r="J53" s="116">
        <v>3.6381514257620453</v>
      </c>
    </row>
    <row r="54" spans="1:12" s="110" customFormat="1" ht="13.5" customHeight="1" x14ac:dyDescent="0.2">
      <c r="A54" s="120"/>
      <c r="B54" s="121" t="s">
        <v>111</v>
      </c>
      <c r="C54" s="113">
        <v>1.0160880609652836</v>
      </c>
      <c r="D54" s="115">
        <v>60</v>
      </c>
      <c r="E54" s="114">
        <v>61</v>
      </c>
      <c r="F54" s="114">
        <v>58</v>
      </c>
      <c r="G54" s="114">
        <v>63</v>
      </c>
      <c r="H54" s="140">
        <v>60</v>
      </c>
      <c r="I54" s="115">
        <v>0</v>
      </c>
      <c r="J54" s="116">
        <v>0</v>
      </c>
    </row>
    <row r="55" spans="1:12" s="110" customFormat="1" ht="13.5" customHeight="1" x14ac:dyDescent="0.2">
      <c r="A55" s="120"/>
      <c r="B55" s="121" t="s">
        <v>112</v>
      </c>
      <c r="C55" s="113">
        <v>0.23708721422523285</v>
      </c>
      <c r="D55" s="115">
        <v>14</v>
      </c>
      <c r="E55" s="114">
        <v>13</v>
      </c>
      <c r="F55" s="114">
        <v>11</v>
      </c>
      <c r="G55" s="114">
        <v>13</v>
      </c>
      <c r="H55" s="140">
        <v>10</v>
      </c>
      <c r="I55" s="115">
        <v>4</v>
      </c>
      <c r="J55" s="116">
        <v>40</v>
      </c>
    </row>
    <row r="56" spans="1:12" s="110" customFormat="1" ht="13.5" customHeight="1" x14ac:dyDescent="0.2">
      <c r="A56" s="118" t="s">
        <v>113</v>
      </c>
      <c r="B56" s="122" t="s">
        <v>116</v>
      </c>
      <c r="C56" s="113">
        <v>92.80270956816257</v>
      </c>
      <c r="D56" s="115">
        <v>5480</v>
      </c>
      <c r="E56" s="114">
        <v>5659</v>
      </c>
      <c r="F56" s="114">
        <v>5839</v>
      </c>
      <c r="G56" s="114">
        <v>5698</v>
      </c>
      <c r="H56" s="140">
        <v>5483</v>
      </c>
      <c r="I56" s="115">
        <v>-3</v>
      </c>
      <c r="J56" s="116">
        <v>-5.4714572314426412E-2</v>
      </c>
    </row>
    <row r="57" spans="1:12" s="110" customFormat="1" ht="13.5" customHeight="1" x14ac:dyDescent="0.2">
      <c r="A57" s="142"/>
      <c r="B57" s="124" t="s">
        <v>117</v>
      </c>
      <c r="C57" s="125">
        <v>7.197290431837426</v>
      </c>
      <c r="D57" s="143">
        <v>425</v>
      </c>
      <c r="E57" s="144">
        <v>456</v>
      </c>
      <c r="F57" s="144">
        <v>426</v>
      </c>
      <c r="G57" s="144">
        <v>432</v>
      </c>
      <c r="H57" s="145">
        <v>388</v>
      </c>
      <c r="I57" s="143">
        <v>37</v>
      </c>
      <c r="J57" s="146">
        <v>9.536082474226804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64162</v>
      </c>
      <c r="E12" s="236">
        <v>64632</v>
      </c>
      <c r="F12" s="114">
        <v>65081</v>
      </c>
      <c r="G12" s="114">
        <v>63889</v>
      </c>
      <c r="H12" s="140">
        <v>63696</v>
      </c>
      <c r="I12" s="115">
        <v>466</v>
      </c>
      <c r="J12" s="116">
        <v>0.73160010047726698</v>
      </c>
    </row>
    <row r="13" spans="1:15" s="110" customFormat="1" ht="12" customHeight="1" x14ac:dyDescent="0.2">
      <c r="A13" s="118" t="s">
        <v>105</v>
      </c>
      <c r="B13" s="119" t="s">
        <v>106</v>
      </c>
      <c r="C13" s="113">
        <v>53.768585767276583</v>
      </c>
      <c r="D13" s="115">
        <v>34499</v>
      </c>
      <c r="E13" s="114">
        <v>34779</v>
      </c>
      <c r="F13" s="114">
        <v>35220</v>
      </c>
      <c r="G13" s="114">
        <v>34556</v>
      </c>
      <c r="H13" s="140">
        <v>34375</v>
      </c>
      <c r="I13" s="115">
        <v>124</v>
      </c>
      <c r="J13" s="116">
        <v>0.36072727272727273</v>
      </c>
    </row>
    <row r="14" spans="1:15" s="110" customFormat="1" ht="12" customHeight="1" x14ac:dyDescent="0.2">
      <c r="A14" s="118"/>
      <c r="B14" s="119" t="s">
        <v>107</v>
      </c>
      <c r="C14" s="113">
        <v>46.231414232723417</v>
      </c>
      <c r="D14" s="115">
        <v>29663</v>
      </c>
      <c r="E14" s="114">
        <v>29853</v>
      </c>
      <c r="F14" s="114">
        <v>29861</v>
      </c>
      <c r="G14" s="114">
        <v>29333</v>
      </c>
      <c r="H14" s="140">
        <v>29321</v>
      </c>
      <c r="I14" s="115">
        <v>342</v>
      </c>
      <c r="J14" s="116">
        <v>1.1663995088844172</v>
      </c>
    </row>
    <row r="15" spans="1:15" s="110" customFormat="1" ht="12" customHeight="1" x14ac:dyDescent="0.2">
      <c r="A15" s="118" t="s">
        <v>105</v>
      </c>
      <c r="B15" s="121" t="s">
        <v>108</v>
      </c>
      <c r="C15" s="113">
        <v>11.279261868395624</v>
      </c>
      <c r="D15" s="115">
        <v>7237</v>
      </c>
      <c r="E15" s="114">
        <v>7610</v>
      </c>
      <c r="F15" s="114">
        <v>7816</v>
      </c>
      <c r="G15" s="114">
        <v>7071</v>
      </c>
      <c r="H15" s="140">
        <v>7345</v>
      </c>
      <c r="I15" s="115">
        <v>-108</v>
      </c>
      <c r="J15" s="116">
        <v>-1.4703880190605854</v>
      </c>
    </row>
    <row r="16" spans="1:15" s="110" customFormat="1" ht="12" customHeight="1" x14ac:dyDescent="0.2">
      <c r="A16" s="118"/>
      <c r="B16" s="121" t="s">
        <v>109</v>
      </c>
      <c r="C16" s="113">
        <v>65.428135033197222</v>
      </c>
      <c r="D16" s="115">
        <v>41980</v>
      </c>
      <c r="E16" s="114">
        <v>42149</v>
      </c>
      <c r="F16" s="114">
        <v>42440</v>
      </c>
      <c r="G16" s="114">
        <v>42276</v>
      </c>
      <c r="H16" s="140">
        <v>42151</v>
      </c>
      <c r="I16" s="115">
        <v>-171</v>
      </c>
      <c r="J16" s="116">
        <v>-0.4056843254015326</v>
      </c>
    </row>
    <row r="17" spans="1:10" s="110" customFormat="1" ht="12" customHeight="1" x14ac:dyDescent="0.2">
      <c r="A17" s="118"/>
      <c r="B17" s="121" t="s">
        <v>110</v>
      </c>
      <c r="C17" s="113">
        <v>22.245254200305478</v>
      </c>
      <c r="D17" s="115">
        <v>14273</v>
      </c>
      <c r="E17" s="114">
        <v>14195</v>
      </c>
      <c r="F17" s="114">
        <v>14131</v>
      </c>
      <c r="G17" s="114">
        <v>13893</v>
      </c>
      <c r="H17" s="140">
        <v>13584</v>
      </c>
      <c r="I17" s="115">
        <v>689</v>
      </c>
      <c r="J17" s="116">
        <v>5.0721436984687864</v>
      </c>
    </row>
    <row r="18" spans="1:10" s="110" customFormat="1" ht="12" customHeight="1" x14ac:dyDescent="0.2">
      <c r="A18" s="120"/>
      <c r="B18" s="121" t="s">
        <v>111</v>
      </c>
      <c r="C18" s="113">
        <v>1.0473488981016801</v>
      </c>
      <c r="D18" s="115">
        <v>672</v>
      </c>
      <c r="E18" s="114">
        <v>678</v>
      </c>
      <c r="F18" s="114">
        <v>694</v>
      </c>
      <c r="G18" s="114">
        <v>649</v>
      </c>
      <c r="H18" s="140">
        <v>616</v>
      </c>
      <c r="I18" s="115">
        <v>56</v>
      </c>
      <c r="J18" s="116">
        <v>9.0909090909090917</v>
      </c>
    </row>
    <row r="19" spans="1:10" s="110" customFormat="1" ht="12" customHeight="1" x14ac:dyDescent="0.2">
      <c r="A19" s="120"/>
      <c r="B19" s="121" t="s">
        <v>112</v>
      </c>
      <c r="C19" s="113">
        <v>0.29300832268320814</v>
      </c>
      <c r="D19" s="115">
        <v>188</v>
      </c>
      <c r="E19" s="114">
        <v>183</v>
      </c>
      <c r="F19" s="114">
        <v>189</v>
      </c>
      <c r="G19" s="114">
        <v>161</v>
      </c>
      <c r="H19" s="140">
        <v>154</v>
      </c>
      <c r="I19" s="115">
        <v>34</v>
      </c>
      <c r="J19" s="116">
        <v>22.077922077922079</v>
      </c>
    </row>
    <row r="20" spans="1:10" s="110" customFormat="1" ht="12" customHeight="1" x14ac:dyDescent="0.2">
      <c r="A20" s="118" t="s">
        <v>113</v>
      </c>
      <c r="B20" s="119" t="s">
        <v>181</v>
      </c>
      <c r="C20" s="113">
        <v>70.538636576166581</v>
      </c>
      <c r="D20" s="115">
        <v>45259</v>
      </c>
      <c r="E20" s="114">
        <v>45770</v>
      </c>
      <c r="F20" s="114">
        <v>46177</v>
      </c>
      <c r="G20" s="114">
        <v>45256</v>
      </c>
      <c r="H20" s="140">
        <v>45268</v>
      </c>
      <c r="I20" s="115">
        <v>-9</v>
      </c>
      <c r="J20" s="116">
        <v>-1.9881594062030574E-2</v>
      </c>
    </row>
    <row r="21" spans="1:10" s="110" customFormat="1" ht="12" customHeight="1" x14ac:dyDescent="0.2">
      <c r="A21" s="118"/>
      <c r="B21" s="119" t="s">
        <v>182</v>
      </c>
      <c r="C21" s="113">
        <v>29.461363423833422</v>
      </c>
      <c r="D21" s="115">
        <v>18903</v>
      </c>
      <c r="E21" s="114">
        <v>18862</v>
      </c>
      <c r="F21" s="114">
        <v>18904</v>
      </c>
      <c r="G21" s="114">
        <v>18633</v>
      </c>
      <c r="H21" s="140">
        <v>18428</v>
      </c>
      <c r="I21" s="115">
        <v>475</v>
      </c>
      <c r="J21" s="116">
        <v>2.577599305404819</v>
      </c>
    </row>
    <row r="22" spans="1:10" s="110" customFormat="1" ht="12" customHeight="1" x14ac:dyDescent="0.2">
      <c r="A22" s="118" t="s">
        <v>113</v>
      </c>
      <c r="B22" s="119" t="s">
        <v>116</v>
      </c>
      <c r="C22" s="113">
        <v>91.845640721922635</v>
      </c>
      <c r="D22" s="115">
        <v>58930</v>
      </c>
      <c r="E22" s="114">
        <v>59450</v>
      </c>
      <c r="F22" s="114">
        <v>59980</v>
      </c>
      <c r="G22" s="114">
        <v>58995</v>
      </c>
      <c r="H22" s="140">
        <v>58985</v>
      </c>
      <c r="I22" s="115">
        <v>-55</v>
      </c>
      <c r="J22" s="116">
        <v>-9.3244045096210898E-2</v>
      </c>
    </row>
    <row r="23" spans="1:10" s="110" customFormat="1" ht="12" customHeight="1" x14ac:dyDescent="0.2">
      <c r="A23" s="118"/>
      <c r="B23" s="119" t="s">
        <v>117</v>
      </c>
      <c r="C23" s="113">
        <v>8.134098064274804</v>
      </c>
      <c r="D23" s="115">
        <v>5219</v>
      </c>
      <c r="E23" s="114">
        <v>5169</v>
      </c>
      <c r="F23" s="114">
        <v>5084</v>
      </c>
      <c r="G23" s="114">
        <v>4873</v>
      </c>
      <c r="H23" s="140">
        <v>4693</v>
      </c>
      <c r="I23" s="115">
        <v>526</v>
      </c>
      <c r="J23" s="116">
        <v>11.208182399318133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64836</v>
      </c>
      <c r="E64" s="236">
        <v>65147</v>
      </c>
      <c r="F64" s="236">
        <v>65844</v>
      </c>
      <c r="G64" s="236">
        <v>64637</v>
      </c>
      <c r="H64" s="140">
        <v>64564</v>
      </c>
      <c r="I64" s="115">
        <v>272</v>
      </c>
      <c r="J64" s="116">
        <v>0.42128740474567872</v>
      </c>
    </row>
    <row r="65" spans="1:12" s="110" customFormat="1" ht="12" customHeight="1" x14ac:dyDescent="0.2">
      <c r="A65" s="118" t="s">
        <v>105</v>
      </c>
      <c r="B65" s="119" t="s">
        <v>106</v>
      </c>
      <c r="C65" s="113">
        <v>54.159726078104754</v>
      </c>
      <c r="D65" s="235">
        <v>35115</v>
      </c>
      <c r="E65" s="236">
        <v>35314</v>
      </c>
      <c r="F65" s="236">
        <v>35899</v>
      </c>
      <c r="G65" s="236">
        <v>35207</v>
      </c>
      <c r="H65" s="140">
        <v>35101</v>
      </c>
      <c r="I65" s="115">
        <v>14</v>
      </c>
      <c r="J65" s="116">
        <v>3.9884903564001026E-2</v>
      </c>
    </row>
    <row r="66" spans="1:12" s="110" customFormat="1" ht="12" customHeight="1" x14ac:dyDescent="0.2">
      <c r="A66" s="118"/>
      <c r="B66" s="119" t="s">
        <v>107</v>
      </c>
      <c r="C66" s="113">
        <v>45.840273921895246</v>
      </c>
      <c r="D66" s="235">
        <v>29721</v>
      </c>
      <c r="E66" s="236">
        <v>29833</v>
      </c>
      <c r="F66" s="236">
        <v>29945</v>
      </c>
      <c r="G66" s="236">
        <v>29430</v>
      </c>
      <c r="H66" s="140">
        <v>29463</v>
      </c>
      <c r="I66" s="115">
        <v>258</v>
      </c>
      <c r="J66" s="116">
        <v>0.87567457489054068</v>
      </c>
    </row>
    <row r="67" spans="1:12" s="110" customFormat="1" ht="12" customHeight="1" x14ac:dyDescent="0.2">
      <c r="A67" s="118" t="s">
        <v>105</v>
      </c>
      <c r="B67" s="121" t="s">
        <v>108</v>
      </c>
      <c r="C67" s="113">
        <v>11.251465235363069</v>
      </c>
      <c r="D67" s="235">
        <v>7295</v>
      </c>
      <c r="E67" s="236">
        <v>7562</v>
      </c>
      <c r="F67" s="236">
        <v>7870</v>
      </c>
      <c r="G67" s="236">
        <v>7142</v>
      </c>
      <c r="H67" s="140">
        <v>7394</v>
      </c>
      <c r="I67" s="115">
        <v>-99</v>
      </c>
      <c r="J67" s="116">
        <v>-1.3389234514471193</v>
      </c>
    </row>
    <row r="68" spans="1:12" s="110" customFormat="1" ht="12" customHeight="1" x14ac:dyDescent="0.2">
      <c r="A68" s="118"/>
      <c r="B68" s="121" t="s">
        <v>109</v>
      </c>
      <c r="C68" s="113">
        <v>65.244617187981987</v>
      </c>
      <c r="D68" s="235">
        <v>42302</v>
      </c>
      <c r="E68" s="236">
        <v>42437</v>
      </c>
      <c r="F68" s="236">
        <v>42881</v>
      </c>
      <c r="G68" s="236">
        <v>42708</v>
      </c>
      <c r="H68" s="140">
        <v>42648</v>
      </c>
      <c r="I68" s="115">
        <v>-346</v>
      </c>
      <c r="J68" s="116">
        <v>-0.81129244044269366</v>
      </c>
    </row>
    <row r="69" spans="1:12" s="110" customFormat="1" ht="12" customHeight="1" x14ac:dyDescent="0.2">
      <c r="A69" s="118"/>
      <c r="B69" s="121" t="s">
        <v>110</v>
      </c>
      <c r="C69" s="113">
        <v>22.458202233327164</v>
      </c>
      <c r="D69" s="235">
        <v>14561</v>
      </c>
      <c r="E69" s="236">
        <v>14452</v>
      </c>
      <c r="F69" s="236">
        <v>14402</v>
      </c>
      <c r="G69" s="236">
        <v>14128</v>
      </c>
      <c r="H69" s="140">
        <v>13884</v>
      </c>
      <c r="I69" s="115">
        <v>677</v>
      </c>
      <c r="J69" s="116">
        <v>4.8761163929703253</v>
      </c>
    </row>
    <row r="70" spans="1:12" s="110" customFormat="1" ht="12" customHeight="1" x14ac:dyDescent="0.2">
      <c r="A70" s="120"/>
      <c r="B70" s="121" t="s">
        <v>111</v>
      </c>
      <c r="C70" s="113">
        <v>1.0457153433277808</v>
      </c>
      <c r="D70" s="235">
        <v>678</v>
      </c>
      <c r="E70" s="236">
        <v>696</v>
      </c>
      <c r="F70" s="236">
        <v>691</v>
      </c>
      <c r="G70" s="236">
        <v>659</v>
      </c>
      <c r="H70" s="140">
        <v>638</v>
      </c>
      <c r="I70" s="115">
        <v>40</v>
      </c>
      <c r="J70" s="116">
        <v>6.2695924764890281</v>
      </c>
    </row>
    <row r="71" spans="1:12" s="110" customFormat="1" ht="12" customHeight="1" x14ac:dyDescent="0.2">
      <c r="A71" s="120"/>
      <c r="B71" s="121" t="s">
        <v>112</v>
      </c>
      <c r="C71" s="113">
        <v>0.30384354371028444</v>
      </c>
      <c r="D71" s="235">
        <v>197</v>
      </c>
      <c r="E71" s="236">
        <v>180</v>
      </c>
      <c r="F71" s="236">
        <v>183</v>
      </c>
      <c r="G71" s="236">
        <v>159</v>
      </c>
      <c r="H71" s="140">
        <v>160</v>
      </c>
      <c r="I71" s="115">
        <v>37</v>
      </c>
      <c r="J71" s="116">
        <v>23.125</v>
      </c>
    </row>
    <row r="72" spans="1:12" s="110" customFormat="1" ht="12" customHeight="1" x14ac:dyDescent="0.2">
      <c r="A72" s="118" t="s">
        <v>113</v>
      </c>
      <c r="B72" s="119" t="s">
        <v>181</v>
      </c>
      <c r="C72" s="113">
        <v>70.490159787772228</v>
      </c>
      <c r="D72" s="235">
        <v>45703</v>
      </c>
      <c r="E72" s="236">
        <v>46007</v>
      </c>
      <c r="F72" s="236">
        <v>46692</v>
      </c>
      <c r="G72" s="236">
        <v>45691</v>
      </c>
      <c r="H72" s="140">
        <v>45754</v>
      </c>
      <c r="I72" s="115">
        <v>-51</v>
      </c>
      <c r="J72" s="116">
        <v>-0.11146566420422258</v>
      </c>
    </row>
    <row r="73" spans="1:12" s="110" customFormat="1" ht="12" customHeight="1" x14ac:dyDescent="0.2">
      <c r="A73" s="118"/>
      <c r="B73" s="119" t="s">
        <v>182</v>
      </c>
      <c r="C73" s="113">
        <v>29.509840212227775</v>
      </c>
      <c r="D73" s="115">
        <v>19133</v>
      </c>
      <c r="E73" s="114">
        <v>19140</v>
      </c>
      <c r="F73" s="114">
        <v>19152</v>
      </c>
      <c r="G73" s="114">
        <v>18946</v>
      </c>
      <c r="H73" s="140">
        <v>18810</v>
      </c>
      <c r="I73" s="115">
        <v>323</v>
      </c>
      <c r="J73" s="116">
        <v>1.7171717171717171</v>
      </c>
    </row>
    <row r="74" spans="1:12" s="110" customFormat="1" ht="12" customHeight="1" x14ac:dyDescent="0.2">
      <c r="A74" s="118" t="s">
        <v>113</v>
      </c>
      <c r="B74" s="119" t="s">
        <v>116</v>
      </c>
      <c r="C74" s="113">
        <v>92.095440804491332</v>
      </c>
      <c r="D74" s="115">
        <v>59711</v>
      </c>
      <c r="E74" s="114">
        <v>60109</v>
      </c>
      <c r="F74" s="114">
        <v>60747</v>
      </c>
      <c r="G74" s="114">
        <v>59790</v>
      </c>
      <c r="H74" s="140">
        <v>59884</v>
      </c>
      <c r="I74" s="115">
        <v>-173</v>
      </c>
      <c r="J74" s="116">
        <v>-0.28889185759134328</v>
      </c>
    </row>
    <row r="75" spans="1:12" s="110" customFormat="1" ht="12" customHeight="1" x14ac:dyDescent="0.2">
      <c r="A75" s="142"/>
      <c r="B75" s="124" t="s">
        <v>117</v>
      </c>
      <c r="C75" s="125">
        <v>7.8845086063298169</v>
      </c>
      <c r="D75" s="143">
        <v>5112</v>
      </c>
      <c r="E75" s="144">
        <v>5025</v>
      </c>
      <c r="F75" s="144">
        <v>5078</v>
      </c>
      <c r="G75" s="144">
        <v>4829</v>
      </c>
      <c r="H75" s="145">
        <v>4665</v>
      </c>
      <c r="I75" s="143">
        <v>447</v>
      </c>
      <c r="J75" s="146">
        <v>9.5819935691318321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64162</v>
      </c>
      <c r="G11" s="114">
        <v>64632</v>
      </c>
      <c r="H11" s="114">
        <v>65081</v>
      </c>
      <c r="I11" s="114">
        <v>63889</v>
      </c>
      <c r="J11" s="140">
        <v>63696</v>
      </c>
      <c r="K11" s="114">
        <v>466</v>
      </c>
      <c r="L11" s="116">
        <v>0.73160010047726698</v>
      </c>
    </row>
    <row r="12" spans="1:17" s="110" customFormat="1" ht="24.95" customHeight="1" x14ac:dyDescent="0.2">
      <c r="A12" s="604" t="s">
        <v>185</v>
      </c>
      <c r="B12" s="605"/>
      <c r="C12" s="605"/>
      <c r="D12" s="606"/>
      <c r="E12" s="113">
        <v>53.768585767276583</v>
      </c>
      <c r="F12" s="115">
        <v>34499</v>
      </c>
      <c r="G12" s="114">
        <v>34779</v>
      </c>
      <c r="H12" s="114">
        <v>35220</v>
      </c>
      <c r="I12" s="114">
        <v>34556</v>
      </c>
      <c r="J12" s="140">
        <v>34375</v>
      </c>
      <c r="K12" s="114">
        <v>124</v>
      </c>
      <c r="L12" s="116">
        <v>0.36072727272727273</v>
      </c>
    </row>
    <row r="13" spans="1:17" s="110" customFormat="1" ht="15" customHeight="1" x14ac:dyDescent="0.2">
      <c r="A13" s="120"/>
      <c r="B13" s="612" t="s">
        <v>107</v>
      </c>
      <c r="C13" s="612"/>
      <c r="E13" s="113">
        <v>46.231414232723417</v>
      </c>
      <c r="F13" s="115">
        <v>29663</v>
      </c>
      <c r="G13" s="114">
        <v>29853</v>
      </c>
      <c r="H13" s="114">
        <v>29861</v>
      </c>
      <c r="I13" s="114">
        <v>29333</v>
      </c>
      <c r="J13" s="140">
        <v>29321</v>
      </c>
      <c r="K13" s="114">
        <v>342</v>
      </c>
      <c r="L13" s="116">
        <v>1.1663995088844172</v>
      </c>
    </row>
    <row r="14" spans="1:17" s="110" customFormat="1" ht="24.95" customHeight="1" x14ac:dyDescent="0.2">
      <c r="A14" s="604" t="s">
        <v>186</v>
      </c>
      <c r="B14" s="605"/>
      <c r="C14" s="605"/>
      <c r="D14" s="606"/>
      <c r="E14" s="113">
        <v>11.279261868395624</v>
      </c>
      <c r="F14" s="115">
        <v>7237</v>
      </c>
      <c r="G14" s="114">
        <v>7610</v>
      </c>
      <c r="H14" s="114">
        <v>7816</v>
      </c>
      <c r="I14" s="114">
        <v>7071</v>
      </c>
      <c r="J14" s="140">
        <v>7345</v>
      </c>
      <c r="K14" s="114">
        <v>-108</v>
      </c>
      <c r="L14" s="116">
        <v>-1.4703880190605854</v>
      </c>
    </row>
    <row r="15" spans="1:17" s="110" customFormat="1" ht="15" customHeight="1" x14ac:dyDescent="0.2">
      <c r="A15" s="120"/>
      <c r="B15" s="119"/>
      <c r="C15" s="258" t="s">
        <v>106</v>
      </c>
      <c r="E15" s="113">
        <v>59.472156971120633</v>
      </c>
      <c r="F15" s="115">
        <v>4304</v>
      </c>
      <c r="G15" s="114">
        <v>4565</v>
      </c>
      <c r="H15" s="114">
        <v>4738</v>
      </c>
      <c r="I15" s="114">
        <v>4230</v>
      </c>
      <c r="J15" s="140">
        <v>4374</v>
      </c>
      <c r="K15" s="114">
        <v>-70</v>
      </c>
      <c r="L15" s="116">
        <v>-1.6003657978966621</v>
      </c>
    </row>
    <row r="16" spans="1:17" s="110" customFormat="1" ht="15" customHeight="1" x14ac:dyDescent="0.2">
      <c r="A16" s="120"/>
      <c r="B16" s="119"/>
      <c r="C16" s="258" t="s">
        <v>107</v>
      </c>
      <c r="E16" s="113">
        <v>40.527843028879367</v>
      </c>
      <c r="F16" s="115">
        <v>2933</v>
      </c>
      <c r="G16" s="114">
        <v>3045</v>
      </c>
      <c r="H16" s="114">
        <v>3078</v>
      </c>
      <c r="I16" s="114">
        <v>2841</v>
      </c>
      <c r="J16" s="140">
        <v>2971</v>
      </c>
      <c r="K16" s="114">
        <v>-38</v>
      </c>
      <c r="L16" s="116">
        <v>-1.2790306294177045</v>
      </c>
    </row>
    <row r="17" spans="1:12" s="110" customFormat="1" ht="15" customHeight="1" x14ac:dyDescent="0.2">
      <c r="A17" s="120"/>
      <c r="B17" s="121" t="s">
        <v>109</v>
      </c>
      <c r="C17" s="258"/>
      <c r="E17" s="113">
        <v>65.428135033197222</v>
      </c>
      <c r="F17" s="115">
        <v>41980</v>
      </c>
      <c r="G17" s="114">
        <v>42149</v>
      </c>
      <c r="H17" s="114">
        <v>42440</v>
      </c>
      <c r="I17" s="114">
        <v>42276</v>
      </c>
      <c r="J17" s="140">
        <v>42151</v>
      </c>
      <c r="K17" s="114">
        <v>-171</v>
      </c>
      <c r="L17" s="116">
        <v>-0.4056843254015326</v>
      </c>
    </row>
    <row r="18" spans="1:12" s="110" customFormat="1" ht="15" customHeight="1" x14ac:dyDescent="0.2">
      <c r="A18" s="120"/>
      <c r="B18" s="119"/>
      <c r="C18" s="258" t="s">
        <v>106</v>
      </c>
      <c r="E18" s="113">
        <v>53.249166269652214</v>
      </c>
      <c r="F18" s="115">
        <v>22354</v>
      </c>
      <c r="G18" s="114">
        <v>22379</v>
      </c>
      <c r="H18" s="114">
        <v>22641</v>
      </c>
      <c r="I18" s="114">
        <v>22614</v>
      </c>
      <c r="J18" s="140">
        <v>22466</v>
      </c>
      <c r="K18" s="114">
        <v>-112</v>
      </c>
      <c r="L18" s="116">
        <v>-0.4985311136828986</v>
      </c>
    </row>
    <row r="19" spans="1:12" s="110" customFormat="1" ht="15" customHeight="1" x14ac:dyDescent="0.2">
      <c r="A19" s="120"/>
      <c r="B19" s="119"/>
      <c r="C19" s="258" t="s">
        <v>107</v>
      </c>
      <c r="E19" s="113">
        <v>46.750833730347786</v>
      </c>
      <c r="F19" s="115">
        <v>19626</v>
      </c>
      <c r="G19" s="114">
        <v>19770</v>
      </c>
      <c r="H19" s="114">
        <v>19799</v>
      </c>
      <c r="I19" s="114">
        <v>19662</v>
      </c>
      <c r="J19" s="140">
        <v>19685</v>
      </c>
      <c r="K19" s="114">
        <v>-59</v>
      </c>
      <c r="L19" s="116">
        <v>-0.29972059944119889</v>
      </c>
    </row>
    <row r="20" spans="1:12" s="110" customFormat="1" ht="15" customHeight="1" x14ac:dyDescent="0.2">
      <c r="A20" s="120"/>
      <c r="B20" s="121" t="s">
        <v>110</v>
      </c>
      <c r="C20" s="258"/>
      <c r="E20" s="113">
        <v>22.245254200305478</v>
      </c>
      <c r="F20" s="115">
        <v>14273</v>
      </c>
      <c r="G20" s="114">
        <v>14195</v>
      </c>
      <c r="H20" s="114">
        <v>14131</v>
      </c>
      <c r="I20" s="114">
        <v>13893</v>
      </c>
      <c r="J20" s="140">
        <v>13584</v>
      </c>
      <c r="K20" s="114">
        <v>689</v>
      </c>
      <c r="L20" s="116">
        <v>5.0721436984687864</v>
      </c>
    </row>
    <row r="21" spans="1:12" s="110" customFormat="1" ht="15" customHeight="1" x14ac:dyDescent="0.2">
      <c r="A21" s="120"/>
      <c r="B21" s="119"/>
      <c r="C21" s="258" t="s">
        <v>106</v>
      </c>
      <c r="E21" s="113">
        <v>52.119386253765853</v>
      </c>
      <c r="F21" s="115">
        <v>7439</v>
      </c>
      <c r="G21" s="114">
        <v>7430</v>
      </c>
      <c r="H21" s="114">
        <v>7414</v>
      </c>
      <c r="I21" s="114">
        <v>7304</v>
      </c>
      <c r="J21" s="140">
        <v>7147</v>
      </c>
      <c r="K21" s="114">
        <v>292</v>
      </c>
      <c r="L21" s="116">
        <v>4.0856303344060443</v>
      </c>
    </row>
    <row r="22" spans="1:12" s="110" customFormat="1" ht="15" customHeight="1" x14ac:dyDescent="0.2">
      <c r="A22" s="120"/>
      <c r="B22" s="119"/>
      <c r="C22" s="258" t="s">
        <v>107</v>
      </c>
      <c r="E22" s="113">
        <v>47.880613746234147</v>
      </c>
      <c r="F22" s="115">
        <v>6834</v>
      </c>
      <c r="G22" s="114">
        <v>6765</v>
      </c>
      <c r="H22" s="114">
        <v>6717</v>
      </c>
      <c r="I22" s="114">
        <v>6589</v>
      </c>
      <c r="J22" s="140">
        <v>6437</v>
      </c>
      <c r="K22" s="114">
        <v>397</v>
      </c>
      <c r="L22" s="116">
        <v>6.1674693180052822</v>
      </c>
    </row>
    <row r="23" spans="1:12" s="110" customFormat="1" ht="15" customHeight="1" x14ac:dyDescent="0.2">
      <c r="A23" s="120"/>
      <c r="B23" s="121" t="s">
        <v>111</v>
      </c>
      <c r="C23" s="258"/>
      <c r="E23" s="113">
        <v>1.0473488981016801</v>
      </c>
      <c r="F23" s="115">
        <v>672</v>
      </c>
      <c r="G23" s="114">
        <v>678</v>
      </c>
      <c r="H23" s="114">
        <v>694</v>
      </c>
      <c r="I23" s="114">
        <v>649</v>
      </c>
      <c r="J23" s="140">
        <v>616</v>
      </c>
      <c r="K23" s="114">
        <v>56</v>
      </c>
      <c r="L23" s="116">
        <v>9.0909090909090917</v>
      </c>
    </row>
    <row r="24" spans="1:12" s="110" customFormat="1" ht="15" customHeight="1" x14ac:dyDescent="0.2">
      <c r="A24" s="120"/>
      <c r="B24" s="119"/>
      <c r="C24" s="258" t="s">
        <v>106</v>
      </c>
      <c r="E24" s="113">
        <v>59.821428571428569</v>
      </c>
      <c r="F24" s="115">
        <v>402</v>
      </c>
      <c r="G24" s="114">
        <v>405</v>
      </c>
      <c r="H24" s="114">
        <v>427</v>
      </c>
      <c r="I24" s="114">
        <v>408</v>
      </c>
      <c r="J24" s="140">
        <v>388</v>
      </c>
      <c r="K24" s="114">
        <v>14</v>
      </c>
      <c r="L24" s="116">
        <v>3.6082474226804124</v>
      </c>
    </row>
    <row r="25" spans="1:12" s="110" customFormat="1" ht="15" customHeight="1" x14ac:dyDescent="0.2">
      <c r="A25" s="120"/>
      <c r="B25" s="119"/>
      <c r="C25" s="258" t="s">
        <v>107</v>
      </c>
      <c r="E25" s="113">
        <v>40.178571428571431</v>
      </c>
      <c r="F25" s="115">
        <v>270</v>
      </c>
      <c r="G25" s="114">
        <v>273</v>
      </c>
      <c r="H25" s="114">
        <v>267</v>
      </c>
      <c r="I25" s="114">
        <v>241</v>
      </c>
      <c r="J25" s="140">
        <v>228</v>
      </c>
      <c r="K25" s="114">
        <v>42</v>
      </c>
      <c r="L25" s="116">
        <v>18.421052631578949</v>
      </c>
    </row>
    <row r="26" spans="1:12" s="110" customFormat="1" ht="15" customHeight="1" x14ac:dyDescent="0.2">
      <c r="A26" s="120"/>
      <c r="C26" s="121" t="s">
        <v>187</v>
      </c>
      <c r="D26" s="110" t="s">
        <v>188</v>
      </c>
      <c r="E26" s="113">
        <v>0.29300832268320814</v>
      </c>
      <c r="F26" s="115">
        <v>188</v>
      </c>
      <c r="G26" s="114">
        <v>183</v>
      </c>
      <c r="H26" s="114">
        <v>189</v>
      </c>
      <c r="I26" s="114">
        <v>161</v>
      </c>
      <c r="J26" s="140">
        <v>154</v>
      </c>
      <c r="K26" s="114">
        <v>34</v>
      </c>
      <c r="L26" s="116">
        <v>22.077922077922079</v>
      </c>
    </row>
    <row r="27" spans="1:12" s="110" customFormat="1" ht="15" customHeight="1" x14ac:dyDescent="0.2">
      <c r="A27" s="120"/>
      <c r="B27" s="119"/>
      <c r="D27" s="259" t="s">
        <v>106</v>
      </c>
      <c r="E27" s="113">
        <v>50.531914893617021</v>
      </c>
      <c r="F27" s="115">
        <v>95</v>
      </c>
      <c r="G27" s="114">
        <v>86</v>
      </c>
      <c r="H27" s="114">
        <v>99</v>
      </c>
      <c r="I27" s="114">
        <v>87</v>
      </c>
      <c r="J27" s="140">
        <v>84</v>
      </c>
      <c r="K27" s="114">
        <v>11</v>
      </c>
      <c r="L27" s="116">
        <v>13.095238095238095</v>
      </c>
    </row>
    <row r="28" spans="1:12" s="110" customFormat="1" ht="15" customHeight="1" x14ac:dyDescent="0.2">
      <c r="A28" s="120"/>
      <c r="B28" s="119"/>
      <c r="D28" s="259" t="s">
        <v>107</v>
      </c>
      <c r="E28" s="113">
        <v>49.468085106382979</v>
      </c>
      <c r="F28" s="115">
        <v>93</v>
      </c>
      <c r="G28" s="114">
        <v>97</v>
      </c>
      <c r="H28" s="114">
        <v>90</v>
      </c>
      <c r="I28" s="114">
        <v>74</v>
      </c>
      <c r="J28" s="140">
        <v>70</v>
      </c>
      <c r="K28" s="114">
        <v>23</v>
      </c>
      <c r="L28" s="116">
        <v>32.857142857142854</v>
      </c>
    </row>
    <row r="29" spans="1:12" s="110" customFormat="1" ht="24.95" customHeight="1" x14ac:dyDescent="0.2">
      <c r="A29" s="604" t="s">
        <v>189</v>
      </c>
      <c r="B29" s="605"/>
      <c r="C29" s="605"/>
      <c r="D29" s="606"/>
      <c r="E29" s="113">
        <v>91.845640721922635</v>
      </c>
      <c r="F29" s="115">
        <v>58930</v>
      </c>
      <c r="G29" s="114">
        <v>59450</v>
      </c>
      <c r="H29" s="114">
        <v>59980</v>
      </c>
      <c r="I29" s="114">
        <v>58995</v>
      </c>
      <c r="J29" s="140">
        <v>58985</v>
      </c>
      <c r="K29" s="114">
        <v>-55</v>
      </c>
      <c r="L29" s="116">
        <v>-9.3244045096210898E-2</v>
      </c>
    </row>
    <row r="30" spans="1:12" s="110" customFormat="1" ht="15" customHeight="1" x14ac:dyDescent="0.2">
      <c r="A30" s="120"/>
      <c r="B30" s="119"/>
      <c r="C30" s="258" t="s">
        <v>106</v>
      </c>
      <c r="E30" s="113">
        <v>52.696419480739863</v>
      </c>
      <c r="F30" s="115">
        <v>31054</v>
      </c>
      <c r="G30" s="114">
        <v>31382</v>
      </c>
      <c r="H30" s="114">
        <v>31840</v>
      </c>
      <c r="I30" s="114">
        <v>31302</v>
      </c>
      <c r="J30" s="140">
        <v>31258</v>
      </c>
      <c r="K30" s="114">
        <v>-204</v>
      </c>
      <c r="L30" s="116">
        <v>-0.65263292597095146</v>
      </c>
    </row>
    <row r="31" spans="1:12" s="110" customFormat="1" ht="15" customHeight="1" x14ac:dyDescent="0.2">
      <c r="A31" s="120"/>
      <c r="B31" s="119"/>
      <c r="C31" s="258" t="s">
        <v>107</v>
      </c>
      <c r="E31" s="113">
        <v>47.303580519260137</v>
      </c>
      <c r="F31" s="115">
        <v>27876</v>
      </c>
      <c r="G31" s="114">
        <v>28068</v>
      </c>
      <c r="H31" s="114">
        <v>28140</v>
      </c>
      <c r="I31" s="114">
        <v>27693</v>
      </c>
      <c r="J31" s="140">
        <v>27727</v>
      </c>
      <c r="K31" s="114">
        <v>149</v>
      </c>
      <c r="L31" s="116">
        <v>0.53738233490821219</v>
      </c>
    </row>
    <row r="32" spans="1:12" s="110" customFormat="1" ht="15" customHeight="1" x14ac:dyDescent="0.2">
      <c r="A32" s="120"/>
      <c r="B32" s="119" t="s">
        <v>117</v>
      </c>
      <c r="C32" s="258"/>
      <c r="E32" s="113">
        <v>8.134098064274804</v>
      </c>
      <c r="F32" s="115">
        <v>5219</v>
      </c>
      <c r="G32" s="114">
        <v>5169</v>
      </c>
      <c r="H32" s="114">
        <v>5084</v>
      </c>
      <c r="I32" s="114">
        <v>4873</v>
      </c>
      <c r="J32" s="140">
        <v>4693</v>
      </c>
      <c r="K32" s="114">
        <v>526</v>
      </c>
      <c r="L32" s="116">
        <v>11.208182399318133</v>
      </c>
    </row>
    <row r="33" spans="1:12" s="110" customFormat="1" ht="15" customHeight="1" x14ac:dyDescent="0.2">
      <c r="A33" s="120"/>
      <c r="B33" s="119"/>
      <c r="C33" s="258" t="s">
        <v>106</v>
      </c>
      <c r="E33" s="113">
        <v>65.836367120137965</v>
      </c>
      <c r="F33" s="115">
        <v>3436</v>
      </c>
      <c r="G33" s="114">
        <v>3389</v>
      </c>
      <c r="H33" s="114">
        <v>3369</v>
      </c>
      <c r="I33" s="114">
        <v>3241</v>
      </c>
      <c r="J33" s="140">
        <v>3106</v>
      </c>
      <c r="K33" s="114">
        <v>330</v>
      </c>
      <c r="L33" s="116">
        <v>10.624597553122987</v>
      </c>
    </row>
    <row r="34" spans="1:12" s="110" customFormat="1" ht="15" customHeight="1" x14ac:dyDescent="0.2">
      <c r="A34" s="120"/>
      <c r="B34" s="119"/>
      <c r="C34" s="258" t="s">
        <v>107</v>
      </c>
      <c r="E34" s="113">
        <v>34.163632879862043</v>
      </c>
      <c r="F34" s="115">
        <v>1783</v>
      </c>
      <c r="G34" s="114">
        <v>1780</v>
      </c>
      <c r="H34" s="114">
        <v>1715</v>
      </c>
      <c r="I34" s="114">
        <v>1632</v>
      </c>
      <c r="J34" s="140">
        <v>1587</v>
      </c>
      <c r="K34" s="114">
        <v>196</v>
      </c>
      <c r="L34" s="116">
        <v>12.350346565847511</v>
      </c>
    </row>
    <row r="35" spans="1:12" s="110" customFormat="1" ht="24.95" customHeight="1" x14ac:dyDescent="0.2">
      <c r="A35" s="604" t="s">
        <v>190</v>
      </c>
      <c r="B35" s="605"/>
      <c r="C35" s="605"/>
      <c r="D35" s="606"/>
      <c r="E35" s="113">
        <v>70.538636576166581</v>
      </c>
      <c r="F35" s="115">
        <v>45259</v>
      </c>
      <c r="G35" s="114">
        <v>45770</v>
      </c>
      <c r="H35" s="114">
        <v>46177</v>
      </c>
      <c r="I35" s="114">
        <v>45256</v>
      </c>
      <c r="J35" s="140">
        <v>45268</v>
      </c>
      <c r="K35" s="114">
        <v>-9</v>
      </c>
      <c r="L35" s="116">
        <v>-1.9881594062030574E-2</v>
      </c>
    </row>
    <row r="36" spans="1:12" s="110" customFormat="1" ht="15" customHeight="1" x14ac:dyDescent="0.2">
      <c r="A36" s="120"/>
      <c r="B36" s="119"/>
      <c r="C36" s="258" t="s">
        <v>106</v>
      </c>
      <c r="E36" s="113">
        <v>70.180516582337219</v>
      </c>
      <c r="F36" s="115">
        <v>31763</v>
      </c>
      <c r="G36" s="114">
        <v>32029</v>
      </c>
      <c r="H36" s="114">
        <v>32401</v>
      </c>
      <c r="I36" s="114">
        <v>31807</v>
      </c>
      <c r="J36" s="140">
        <v>31710</v>
      </c>
      <c r="K36" s="114">
        <v>53</v>
      </c>
      <c r="L36" s="116">
        <v>0.16713970356354463</v>
      </c>
    </row>
    <row r="37" spans="1:12" s="110" customFormat="1" ht="15" customHeight="1" x14ac:dyDescent="0.2">
      <c r="A37" s="120"/>
      <c r="B37" s="119"/>
      <c r="C37" s="258" t="s">
        <v>107</v>
      </c>
      <c r="E37" s="113">
        <v>29.819483417662784</v>
      </c>
      <c r="F37" s="115">
        <v>13496</v>
      </c>
      <c r="G37" s="114">
        <v>13741</v>
      </c>
      <c r="H37" s="114">
        <v>13776</v>
      </c>
      <c r="I37" s="114">
        <v>13449</v>
      </c>
      <c r="J37" s="140">
        <v>13558</v>
      </c>
      <c r="K37" s="114">
        <v>-62</v>
      </c>
      <c r="L37" s="116">
        <v>-0.45729458622215668</v>
      </c>
    </row>
    <row r="38" spans="1:12" s="110" customFormat="1" ht="15" customHeight="1" x14ac:dyDescent="0.2">
      <c r="A38" s="120"/>
      <c r="B38" s="119" t="s">
        <v>182</v>
      </c>
      <c r="C38" s="258"/>
      <c r="E38" s="113">
        <v>29.461363423833422</v>
      </c>
      <c r="F38" s="115">
        <v>18903</v>
      </c>
      <c r="G38" s="114">
        <v>18862</v>
      </c>
      <c r="H38" s="114">
        <v>18904</v>
      </c>
      <c r="I38" s="114">
        <v>18633</v>
      </c>
      <c r="J38" s="140">
        <v>18428</v>
      </c>
      <c r="K38" s="114">
        <v>475</v>
      </c>
      <c r="L38" s="116">
        <v>2.577599305404819</v>
      </c>
    </row>
    <row r="39" spans="1:12" s="110" customFormat="1" ht="15" customHeight="1" x14ac:dyDescent="0.2">
      <c r="A39" s="120"/>
      <c r="B39" s="119"/>
      <c r="C39" s="258" t="s">
        <v>106</v>
      </c>
      <c r="E39" s="113">
        <v>14.473893032851928</v>
      </c>
      <c r="F39" s="115">
        <v>2736</v>
      </c>
      <c r="G39" s="114">
        <v>2750</v>
      </c>
      <c r="H39" s="114">
        <v>2819</v>
      </c>
      <c r="I39" s="114">
        <v>2749</v>
      </c>
      <c r="J39" s="140">
        <v>2665</v>
      </c>
      <c r="K39" s="114">
        <v>71</v>
      </c>
      <c r="L39" s="116">
        <v>2.6641651031894935</v>
      </c>
    </row>
    <row r="40" spans="1:12" s="110" customFormat="1" ht="15" customHeight="1" x14ac:dyDescent="0.2">
      <c r="A40" s="120"/>
      <c r="B40" s="119"/>
      <c r="C40" s="258" t="s">
        <v>107</v>
      </c>
      <c r="E40" s="113">
        <v>85.526106967148067</v>
      </c>
      <c r="F40" s="115">
        <v>16167</v>
      </c>
      <c r="G40" s="114">
        <v>16112</v>
      </c>
      <c r="H40" s="114">
        <v>16085</v>
      </c>
      <c r="I40" s="114">
        <v>15884</v>
      </c>
      <c r="J40" s="140">
        <v>15763</v>
      </c>
      <c r="K40" s="114">
        <v>404</v>
      </c>
      <c r="L40" s="116">
        <v>2.5629639028103788</v>
      </c>
    </row>
    <row r="41" spans="1:12" s="110" customFormat="1" ht="24.75" customHeight="1" x14ac:dyDescent="0.2">
      <c r="A41" s="604" t="s">
        <v>517</v>
      </c>
      <c r="B41" s="605"/>
      <c r="C41" s="605"/>
      <c r="D41" s="606"/>
      <c r="E41" s="113">
        <v>5.3925999812973409</v>
      </c>
      <c r="F41" s="115">
        <v>3460</v>
      </c>
      <c r="G41" s="114">
        <v>3767</v>
      </c>
      <c r="H41" s="114">
        <v>3763</v>
      </c>
      <c r="I41" s="114">
        <v>2913</v>
      </c>
      <c r="J41" s="140">
        <v>3420</v>
      </c>
      <c r="K41" s="114">
        <v>40</v>
      </c>
      <c r="L41" s="116">
        <v>1.1695906432748537</v>
      </c>
    </row>
    <row r="42" spans="1:12" s="110" customFormat="1" ht="15" customHeight="1" x14ac:dyDescent="0.2">
      <c r="A42" s="120"/>
      <c r="B42" s="119"/>
      <c r="C42" s="258" t="s">
        <v>106</v>
      </c>
      <c r="E42" s="113">
        <v>60.895953757225435</v>
      </c>
      <c r="F42" s="115">
        <v>2107</v>
      </c>
      <c r="G42" s="114">
        <v>2338</v>
      </c>
      <c r="H42" s="114">
        <v>2358</v>
      </c>
      <c r="I42" s="114">
        <v>1785</v>
      </c>
      <c r="J42" s="140">
        <v>2090</v>
      </c>
      <c r="K42" s="114">
        <v>17</v>
      </c>
      <c r="L42" s="116">
        <v>0.8133971291866029</v>
      </c>
    </row>
    <row r="43" spans="1:12" s="110" customFormat="1" ht="15" customHeight="1" x14ac:dyDescent="0.2">
      <c r="A43" s="123"/>
      <c r="B43" s="124"/>
      <c r="C43" s="260" t="s">
        <v>107</v>
      </c>
      <c r="D43" s="261"/>
      <c r="E43" s="125">
        <v>39.104046242774565</v>
      </c>
      <c r="F43" s="143">
        <v>1353</v>
      </c>
      <c r="G43" s="144">
        <v>1429</v>
      </c>
      <c r="H43" s="144">
        <v>1405</v>
      </c>
      <c r="I43" s="144">
        <v>1128</v>
      </c>
      <c r="J43" s="145">
        <v>1330</v>
      </c>
      <c r="K43" s="144">
        <v>23</v>
      </c>
      <c r="L43" s="146">
        <v>1.7293233082706767</v>
      </c>
    </row>
    <row r="44" spans="1:12" s="110" customFormat="1" ht="45.75" customHeight="1" x14ac:dyDescent="0.2">
      <c r="A44" s="604" t="s">
        <v>191</v>
      </c>
      <c r="B44" s="605"/>
      <c r="C44" s="605"/>
      <c r="D44" s="606"/>
      <c r="E44" s="113">
        <v>1.4962127115738288</v>
      </c>
      <c r="F44" s="115">
        <v>960</v>
      </c>
      <c r="G44" s="114">
        <v>1103</v>
      </c>
      <c r="H44" s="114">
        <v>1108</v>
      </c>
      <c r="I44" s="114">
        <v>1062</v>
      </c>
      <c r="J44" s="140">
        <v>1097</v>
      </c>
      <c r="K44" s="114">
        <v>-137</v>
      </c>
      <c r="L44" s="116">
        <v>-12.488605287146765</v>
      </c>
    </row>
    <row r="45" spans="1:12" s="110" customFormat="1" ht="15" customHeight="1" x14ac:dyDescent="0.2">
      <c r="A45" s="120"/>
      <c r="B45" s="119"/>
      <c r="C45" s="258" t="s">
        <v>106</v>
      </c>
      <c r="E45" s="113">
        <v>58.020833333333336</v>
      </c>
      <c r="F45" s="115">
        <v>557</v>
      </c>
      <c r="G45" s="114">
        <v>643</v>
      </c>
      <c r="H45" s="114">
        <v>649</v>
      </c>
      <c r="I45" s="114">
        <v>622</v>
      </c>
      <c r="J45" s="140">
        <v>641</v>
      </c>
      <c r="K45" s="114">
        <v>-84</v>
      </c>
      <c r="L45" s="116">
        <v>-13.104524180967239</v>
      </c>
    </row>
    <row r="46" spans="1:12" s="110" customFormat="1" ht="15" customHeight="1" x14ac:dyDescent="0.2">
      <c r="A46" s="123"/>
      <c r="B46" s="124"/>
      <c r="C46" s="260" t="s">
        <v>107</v>
      </c>
      <c r="D46" s="261"/>
      <c r="E46" s="125">
        <v>41.979166666666664</v>
      </c>
      <c r="F46" s="143">
        <v>403</v>
      </c>
      <c r="G46" s="144">
        <v>460</v>
      </c>
      <c r="H46" s="144">
        <v>459</v>
      </c>
      <c r="I46" s="144">
        <v>440</v>
      </c>
      <c r="J46" s="145">
        <v>456</v>
      </c>
      <c r="K46" s="144">
        <v>-53</v>
      </c>
      <c r="L46" s="146">
        <v>-11.62280701754386</v>
      </c>
    </row>
    <row r="47" spans="1:12" s="110" customFormat="1" ht="39" customHeight="1" x14ac:dyDescent="0.2">
      <c r="A47" s="604" t="s">
        <v>518</v>
      </c>
      <c r="B47" s="607"/>
      <c r="C47" s="607"/>
      <c r="D47" s="608"/>
      <c r="E47" s="113">
        <v>0.15585549078894048</v>
      </c>
      <c r="F47" s="115">
        <v>100</v>
      </c>
      <c r="G47" s="114">
        <v>103</v>
      </c>
      <c r="H47" s="114">
        <v>93</v>
      </c>
      <c r="I47" s="114">
        <v>89</v>
      </c>
      <c r="J47" s="140">
        <v>97</v>
      </c>
      <c r="K47" s="114">
        <v>3</v>
      </c>
      <c r="L47" s="116">
        <v>3.0927835051546393</v>
      </c>
    </row>
    <row r="48" spans="1:12" s="110" customFormat="1" ht="15" customHeight="1" x14ac:dyDescent="0.2">
      <c r="A48" s="120"/>
      <c r="B48" s="119"/>
      <c r="C48" s="258" t="s">
        <v>106</v>
      </c>
      <c r="E48" s="113">
        <v>40</v>
      </c>
      <c r="F48" s="115">
        <v>40</v>
      </c>
      <c r="G48" s="114">
        <v>41</v>
      </c>
      <c r="H48" s="114">
        <v>34</v>
      </c>
      <c r="I48" s="114">
        <v>31</v>
      </c>
      <c r="J48" s="140">
        <v>35</v>
      </c>
      <c r="K48" s="114">
        <v>5</v>
      </c>
      <c r="L48" s="116">
        <v>14.285714285714286</v>
      </c>
    </row>
    <row r="49" spans="1:12" s="110" customFormat="1" ht="15" customHeight="1" x14ac:dyDescent="0.2">
      <c r="A49" s="123"/>
      <c r="B49" s="124"/>
      <c r="C49" s="260" t="s">
        <v>107</v>
      </c>
      <c r="D49" s="261"/>
      <c r="E49" s="125">
        <v>60</v>
      </c>
      <c r="F49" s="143">
        <v>60</v>
      </c>
      <c r="G49" s="144">
        <v>62</v>
      </c>
      <c r="H49" s="144">
        <v>59</v>
      </c>
      <c r="I49" s="144">
        <v>58</v>
      </c>
      <c r="J49" s="145">
        <v>62</v>
      </c>
      <c r="K49" s="144">
        <v>-2</v>
      </c>
      <c r="L49" s="146">
        <v>-3.225806451612903</v>
      </c>
    </row>
    <row r="50" spans="1:12" s="110" customFormat="1" ht="24.95" customHeight="1" x14ac:dyDescent="0.2">
      <c r="A50" s="609" t="s">
        <v>192</v>
      </c>
      <c r="B50" s="610"/>
      <c r="C50" s="610"/>
      <c r="D50" s="611"/>
      <c r="E50" s="262">
        <v>13.185374520744366</v>
      </c>
      <c r="F50" s="263">
        <v>8460</v>
      </c>
      <c r="G50" s="264">
        <v>8963</v>
      </c>
      <c r="H50" s="264">
        <v>9056</v>
      </c>
      <c r="I50" s="264">
        <v>8264</v>
      </c>
      <c r="J50" s="265">
        <v>8324</v>
      </c>
      <c r="K50" s="263">
        <v>136</v>
      </c>
      <c r="L50" s="266">
        <v>1.6338298894762133</v>
      </c>
    </row>
    <row r="51" spans="1:12" s="110" customFormat="1" ht="15" customHeight="1" x14ac:dyDescent="0.2">
      <c r="A51" s="120"/>
      <c r="B51" s="119"/>
      <c r="C51" s="258" t="s">
        <v>106</v>
      </c>
      <c r="E51" s="113">
        <v>58.392434988179666</v>
      </c>
      <c r="F51" s="115">
        <v>4940</v>
      </c>
      <c r="G51" s="114">
        <v>5245</v>
      </c>
      <c r="H51" s="114">
        <v>5349</v>
      </c>
      <c r="I51" s="114">
        <v>4856</v>
      </c>
      <c r="J51" s="140">
        <v>4846</v>
      </c>
      <c r="K51" s="114">
        <v>94</v>
      </c>
      <c r="L51" s="116">
        <v>1.9397441188609161</v>
      </c>
    </row>
    <row r="52" spans="1:12" s="110" customFormat="1" ht="15" customHeight="1" x14ac:dyDescent="0.2">
      <c r="A52" s="120"/>
      <c r="B52" s="119"/>
      <c r="C52" s="258" t="s">
        <v>107</v>
      </c>
      <c r="E52" s="113">
        <v>41.607565011820334</v>
      </c>
      <c r="F52" s="115">
        <v>3520</v>
      </c>
      <c r="G52" s="114">
        <v>3718</v>
      </c>
      <c r="H52" s="114">
        <v>3707</v>
      </c>
      <c r="I52" s="114">
        <v>3408</v>
      </c>
      <c r="J52" s="140">
        <v>3478</v>
      </c>
      <c r="K52" s="114">
        <v>42</v>
      </c>
      <c r="L52" s="116">
        <v>1.2075905692926969</v>
      </c>
    </row>
    <row r="53" spans="1:12" s="110" customFormat="1" ht="15" customHeight="1" x14ac:dyDescent="0.2">
      <c r="A53" s="120"/>
      <c r="B53" s="119"/>
      <c r="C53" s="258" t="s">
        <v>187</v>
      </c>
      <c r="D53" s="110" t="s">
        <v>193</v>
      </c>
      <c r="E53" s="113">
        <v>27.624113475177303</v>
      </c>
      <c r="F53" s="115">
        <v>2337</v>
      </c>
      <c r="G53" s="114">
        <v>2757</v>
      </c>
      <c r="H53" s="114">
        <v>2750</v>
      </c>
      <c r="I53" s="114">
        <v>2045</v>
      </c>
      <c r="J53" s="140">
        <v>2265</v>
      </c>
      <c r="K53" s="114">
        <v>72</v>
      </c>
      <c r="L53" s="116">
        <v>3.1788079470198674</v>
      </c>
    </row>
    <row r="54" spans="1:12" s="110" customFormat="1" ht="15" customHeight="1" x14ac:dyDescent="0.2">
      <c r="A54" s="120"/>
      <c r="B54" s="119"/>
      <c r="D54" s="267" t="s">
        <v>194</v>
      </c>
      <c r="E54" s="113">
        <v>61.403508771929822</v>
      </c>
      <c r="F54" s="115">
        <v>1435</v>
      </c>
      <c r="G54" s="114">
        <v>1697</v>
      </c>
      <c r="H54" s="114">
        <v>1737</v>
      </c>
      <c r="I54" s="114">
        <v>1285</v>
      </c>
      <c r="J54" s="140">
        <v>1404</v>
      </c>
      <c r="K54" s="114">
        <v>31</v>
      </c>
      <c r="L54" s="116">
        <v>2.207977207977208</v>
      </c>
    </row>
    <row r="55" spans="1:12" s="110" customFormat="1" ht="15" customHeight="1" x14ac:dyDescent="0.2">
      <c r="A55" s="120"/>
      <c r="B55" s="119"/>
      <c r="D55" s="267" t="s">
        <v>195</v>
      </c>
      <c r="E55" s="113">
        <v>38.596491228070178</v>
      </c>
      <c r="F55" s="115">
        <v>902</v>
      </c>
      <c r="G55" s="114">
        <v>1060</v>
      </c>
      <c r="H55" s="114">
        <v>1013</v>
      </c>
      <c r="I55" s="114">
        <v>760</v>
      </c>
      <c r="J55" s="140">
        <v>861</v>
      </c>
      <c r="K55" s="114">
        <v>41</v>
      </c>
      <c r="L55" s="116">
        <v>4.7619047619047619</v>
      </c>
    </row>
    <row r="56" spans="1:12" s="110" customFormat="1" ht="15" customHeight="1" x14ac:dyDescent="0.2">
      <c r="A56" s="120"/>
      <c r="B56" s="119" t="s">
        <v>196</v>
      </c>
      <c r="C56" s="258"/>
      <c r="E56" s="113">
        <v>70.64929397462673</v>
      </c>
      <c r="F56" s="115">
        <v>45330</v>
      </c>
      <c r="G56" s="114">
        <v>45215</v>
      </c>
      <c r="H56" s="114">
        <v>45584</v>
      </c>
      <c r="I56" s="114">
        <v>45340</v>
      </c>
      <c r="J56" s="140">
        <v>45164</v>
      </c>
      <c r="K56" s="114">
        <v>166</v>
      </c>
      <c r="L56" s="116">
        <v>0.36754937560889206</v>
      </c>
    </row>
    <row r="57" spans="1:12" s="110" customFormat="1" ht="15" customHeight="1" x14ac:dyDescent="0.2">
      <c r="A57" s="120"/>
      <c r="B57" s="119"/>
      <c r="C57" s="258" t="s">
        <v>106</v>
      </c>
      <c r="E57" s="113">
        <v>52.622986984337082</v>
      </c>
      <c r="F57" s="115">
        <v>23854</v>
      </c>
      <c r="G57" s="114">
        <v>23774</v>
      </c>
      <c r="H57" s="114">
        <v>24089</v>
      </c>
      <c r="I57" s="114">
        <v>24004</v>
      </c>
      <c r="J57" s="140">
        <v>23869</v>
      </c>
      <c r="K57" s="114">
        <v>-15</v>
      </c>
      <c r="L57" s="116">
        <v>-6.2843018140684576E-2</v>
      </c>
    </row>
    <row r="58" spans="1:12" s="110" customFormat="1" ht="15" customHeight="1" x14ac:dyDescent="0.2">
      <c r="A58" s="120"/>
      <c r="B58" s="119"/>
      <c r="C58" s="258" t="s">
        <v>107</v>
      </c>
      <c r="E58" s="113">
        <v>47.377013015662918</v>
      </c>
      <c r="F58" s="115">
        <v>21476</v>
      </c>
      <c r="G58" s="114">
        <v>21441</v>
      </c>
      <c r="H58" s="114">
        <v>21495</v>
      </c>
      <c r="I58" s="114">
        <v>21336</v>
      </c>
      <c r="J58" s="140">
        <v>21295</v>
      </c>
      <c r="K58" s="114">
        <v>181</v>
      </c>
      <c r="L58" s="116">
        <v>0.84996478046489787</v>
      </c>
    </row>
    <row r="59" spans="1:12" s="110" customFormat="1" ht="15" customHeight="1" x14ac:dyDescent="0.2">
      <c r="A59" s="120"/>
      <c r="B59" s="119"/>
      <c r="C59" s="258" t="s">
        <v>105</v>
      </c>
      <c r="D59" s="110" t="s">
        <v>197</v>
      </c>
      <c r="E59" s="113">
        <v>91.996470328700639</v>
      </c>
      <c r="F59" s="115">
        <v>41702</v>
      </c>
      <c r="G59" s="114">
        <v>41566</v>
      </c>
      <c r="H59" s="114">
        <v>41915</v>
      </c>
      <c r="I59" s="114">
        <v>41766</v>
      </c>
      <c r="J59" s="140">
        <v>41631</v>
      </c>
      <c r="K59" s="114">
        <v>71</v>
      </c>
      <c r="L59" s="116">
        <v>0.17054598736518459</v>
      </c>
    </row>
    <row r="60" spans="1:12" s="110" customFormat="1" ht="15" customHeight="1" x14ac:dyDescent="0.2">
      <c r="A60" s="120"/>
      <c r="B60" s="119"/>
      <c r="C60" s="258"/>
      <c r="D60" s="267" t="s">
        <v>198</v>
      </c>
      <c r="E60" s="113">
        <v>50.546736367560307</v>
      </c>
      <c r="F60" s="115">
        <v>21079</v>
      </c>
      <c r="G60" s="114">
        <v>20977</v>
      </c>
      <c r="H60" s="114">
        <v>21277</v>
      </c>
      <c r="I60" s="114">
        <v>21238</v>
      </c>
      <c r="J60" s="140">
        <v>21127</v>
      </c>
      <c r="K60" s="114">
        <v>-48</v>
      </c>
      <c r="L60" s="116">
        <v>-0.22719742509584892</v>
      </c>
    </row>
    <row r="61" spans="1:12" s="110" customFormat="1" ht="15" customHeight="1" x14ac:dyDescent="0.2">
      <c r="A61" s="120"/>
      <c r="B61" s="119"/>
      <c r="C61" s="258"/>
      <c r="D61" s="267" t="s">
        <v>199</v>
      </c>
      <c r="E61" s="113">
        <v>49.453263632439693</v>
      </c>
      <c r="F61" s="115">
        <v>20623</v>
      </c>
      <c r="G61" s="114">
        <v>20589</v>
      </c>
      <c r="H61" s="114">
        <v>20638</v>
      </c>
      <c r="I61" s="114">
        <v>20528</v>
      </c>
      <c r="J61" s="140">
        <v>20504</v>
      </c>
      <c r="K61" s="114">
        <v>119</v>
      </c>
      <c r="L61" s="116">
        <v>0.58037456106125629</v>
      </c>
    </row>
    <row r="62" spans="1:12" s="110" customFormat="1" ht="15" customHeight="1" x14ac:dyDescent="0.2">
      <c r="A62" s="120"/>
      <c r="B62" s="119"/>
      <c r="C62" s="258"/>
      <c r="D62" s="258" t="s">
        <v>200</v>
      </c>
      <c r="E62" s="113">
        <v>8.0035296712993595</v>
      </c>
      <c r="F62" s="115">
        <v>3628</v>
      </c>
      <c r="G62" s="114">
        <v>3649</v>
      </c>
      <c r="H62" s="114">
        <v>3669</v>
      </c>
      <c r="I62" s="114">
        <v>3574</v>
      </c>
      <c r="J62" s="140">
        <v>3533</v>
      </c>
      <c r="K62" s="114">
        <v>95</v>
      </c>
      <c r="L62" s="116">
        <v>2.6889329181998303</v>
      </c>
    </row>
    <row r="63" spans="1:12" s="110" customFormat="1" ht="15" customHeight="1" x14ac:dyDescent="0.2">
      <c r="A63" s="120"/>
      <c r="B63" s="119"/>
      <c r="C63" s="258"/>
      <c r="D63" s="267" t="s">
        <v>198</v>
      </c>
      <c r="E63" s="113">
        <v>76.488423373759645</v>
      </c>
      <c r="F63" s="115">
        <v>2775</v>
      </c>
      <c r="G63" s="114">
        <v>2797</v>
      </c>
      <c r="H63" s="114">
        <v>2812</v>
      </c>
      <c r="I63" s="114">
        <v>2766</v>
      </c>
      <c r="J63" s="140">
        <v>2742</v>
      </c>
      <c r="K63" s="114">
        <v>33</v>
      </c>
      <c r="L63" s="116">
        <v>1.2035010940919038</v>
      </c>
    </row>
    <row r="64" spans="1:12" s="110" customFormat="1" ht="15" customHeight="1" x14ac:dyDescent="0.2">
      <c r="A64" s="120"/>
      <c r="B64" s="119"/>
      <c r="C64" s="258"/>
      <c r="D64" s="267" t="s">
        <v>199</v>
      </c>
      <c r="E64" s="113">
        <v>23.511576626240352</v>
      </c>
      <c r="F64" s="115">
        <v>853</v>
      </c>
      <c r="G64" s="114">
        <v>852</v>
      </c>
      <c r="H64" s="114">
        <v>857</v>
      </c>
      <c r="I64" s="114">
        <v>808</v>
      </c>
      <c r="J64" s="140">
        <v>791</v>
      </c>
      <c r="K64" s="114">
        <v>62</v>
      </c>
      <c r="L64" s="116">
        <v>7.8381795195954487</v>
      </c>
    </row>
    <row r="65" spans="1:12" s="110" customFormat="1" ht="15" customHeight="1" x14ac:dyDescent="0.2">
      <c r="A65" s="120"/>
      <c r="B65" s="119" t="s">
        <v>201</v>
      </c>
      <c r="C65" s="258"/>
      <c r="E65" s="113">
        <v>9.5305632617437119</v>
      </c>
      <c r="F65" s="115">
        <v>6115</v>
      </c>
      <c r="G65" s="114">
        <v>6124</v>
      </c>
      <c r="H65" s="114">
        <v>6053</v>
      </c>
      <c r="I65" s="114">
        <v>5930</v>
      </c>
      <c r="J65" s="140">
        <v>5840</v>
      </c>
      <c r="K65" s="114">
        <v>275</v>
      </c>
      <c r="L65" s="116">
        <v>4.7089041095890414</v>
      </c>
    </row>
    <row r="66" spans="1:12" s="110" customFormat="1" ht="15" customHeight="1" x14ac:dyDescent="0.2">
      <c r="A66" s="120"/>
      <c r="B66" s="119"/>
      <c r="C66" s="258" t="s">
        <v>106</v>
      </c>
      <c r="E66" s="113">
        <v>52.068683565004086</v>
      </c>
      <c r="F66" s="115">
        <v>3184</v>
      </c>
      <c r="G66" s="114">
        <v>3212</v>
      </c>
      <c r="H66" s="114">
        <v>3194</v>
      </c>
      <c r="I66" s="114">
        <v>3142</v>
      </c>
      <c r="J66" s="140">
        <v>3117</v>
      </c>
      <c r="K66" s="114">
        <v>67</v>
      </c>
      <c r="L66" s="116">
        <v>2.1495027269810714</v>
      </c>
    </row>
    <row r="67" spans="1:12" s="110" customFormat="1" ht="15" customHeight="1" x14ac:dyDescent="0.2">
      <c r="A67" s="120"/>
      <c r="B67" s="119"/>
      <c r="C67" s="258" t="s">
        <v>107</v>
      </c>
      <c r="E67" s="113">
        <v>47.931316434995914</v>
      </c>
      <c r="F67" s="115">
        <v>2931</v>
      </c>
      <c r="G67" s="114">
        <v>2912</v>
      </c>
      <c r="H67" s="114">
        <v>2859</v>
      </c>
      <c r="I67" s="114">
        <v>2788</v>
      </c>
      <c r="J67" s="140">
        <v>2723</v>
      </c>
      <c r="K67" s="114">
        <v>208</v>
      </c>
      <c r="L67" s="116">
        <v>7.6386338597135515</v>
      </c>
    </row>
    <row r="68" spans="1:12" s="110" customFormat="1" ht="15" customHeight="1" x14ac:dyDescent="0.2">
      <c r="A68" s="120"/>
      <c r="B68" s="119"/>
      <c r="C68" s="258" t="s">
        <v>105</v>
      </c>
      <c r="D68" s="110" t="s">
        <v>202</v>
      </c>
      <c r="E68" s="113">
        <v>19.411283728536386</v>
      </c>
      <c r="F68" s="115">
        <v>1187</v>
      </c>
      <c r="G68" s="114">
        <v>1182</v>
      </c>
      <c r="H68" s="114">
        <v>1167</v>
      </c>
      <c r="I68" s="114">
        <v>1120</v>
      </c>
      <c r="J68" s="140">
        <v>1072</v>
      </c>
      <c r="K68" s="114">
        <v>115</v>
      </c>
      <c r="L68" s="116">
        <v>10.727611940298507</v>
      </c>
    </row>
    <row r="69" spans="1:12" s="110" customFormat="1" ht="15" customHeight="1" x14ac:dyDescent="0.2">
      <c r="A69" s="120"/>
      <c r="B69" s="119"/>
      <c r="C69" s="258"/>
      <c r="D69" s="267" t="s">
        <v>198</v>
      </c>
      <c r="E69" s="113">
        <v>47.093513058129737</v>
      </c>
      <c r="F69" s="115">
        <v>559</v>
      </c>
      <c r="G69" s="114">
        <v>549</v>
      </c>
      <c r="H69" s="114">
        <v>542</v>
      </c>
      <c r="I69" s="114">
        <v>524</v>
      </c>
      <c r="J69" s="140">
        <v>514</v>
      </c>
      <c r="K69" s="114">
        <v>45</v>
      </c>
      <c r="L69" s="116">
        <v>8.7548638132295729</v>
      </c>
    </row>
    <row r="70" spans="1:12" s="110" customFormat="1" ht="15" customHeight="1" x14ac:dyDescent="0.2">
      <c r="A70" s="120"/>
      <c r="B70" s="119"/>
      <c r="C70" s="258"/>
      <c r="D70" s="267" t="s">
        <v>199</v>
      </c>
      <c r="E70" s="113">
        <v>52.906486941870263</v>
      </c>
      <c r="F70" s="115">
        <v>628</v>
      </c>
      <c r="G70" s="114">
        <v>633</v>
      </c>
      <c r="H70" s="114">
        <v>625</v>
      </c>
      <c r="I70" s="114">
        <v>596</v>
      </c>
      <c r="J70" s="140">
        <v>558</v>
      </c>
      <c r="K70" s="114">
        <v>70</v>
      </c>
      <c r="L70" s="116">
        <v>12.544802867383513</v>
      </c>
    </row>
    <row r="71" spans="1:12" s="110" customFormat="1" ht="15" customHeight="1" x14ac:dyDescent="0.2">
      <c r="A71" s="120"/>
      <c r="B71" s="119"/>
      <c r="C71" s="258"/>
      <c r="D71" s="110" t="s">
        <v>203</v>
      </c>
      <c r="E71" s="113">
        <v>73.86753883892068</v>
      </c>
      <c r="F71" s="115">
        <v>4517</v>
      </c>
      <c r="G71" s="114">
        <v>4531</v>
      </c>
      <c r="H71" s="114">
        <v>4473</v>
      </c>
      <c r="I71" s="114">
        <v>4400</v>
      </c>
      <c r="J71" s="140">
        <v>4361</v>
      </c>
      <c r="K71" s="114">
        <v>156</v>
      </c>
      <c r="L71" s="116">
        <v>3.5771612015592753</v>
      </c>
    </row>
    <row r="72" spans="1:12" s="110" customFormat="1" ht="15" customHeight="1" x14ac:dyDescent="0.2">
      <c r="A72" s="120"/>
      <c r="B72" s="119"/>
      <c r="C72" s="258"/>
      <c r="D72" s="267" t="s">
        <v>198</v>
      </c>
      <c r="E72" s="113">
        <v>52.136373699357982</v>
      </c>
      <c r="F72" s="115">
        <v>2355</v>
      </c>
      <c r="G72" s="114">
        <v>2395</v>
      </c>
      <c r="H72" s="114">
        <v>2382</v>
      </c>
      <c r="I72" s="114">
        <v>2350</v>
      </c>
      <c r="J72" s="140">
        <v>2329</v>
      </c>
      <c r="K72" s="114">
        <v>26</v>
      </c>
      <c r="L72" s="116">
        <v>1.1163589523400601</v>
      </c>
    </row>
    <row r="73" spans="1:12" s="110" customFormat="1" ht="15" customHeight="1" x14ac:dyDescent="0.2">
      <c r="A73" s="120"/>
      <c r="B73" s="119"/>
      <c r="C73" s="258"/>
      <c r="D73" s="267" t="s">
        <v>199</v>
      </c>
      <c r="E73" s="113">
        <v>47.863626300642018</v>
      </c>
      <c r="F73" s="115">
        <v>2162</v>
      </c>
      <c r="G73" s="114">
        <v>2136</v>
      </c>
      <c r="H73" s="114">
        <v>2091</v>
      </c>
      <c r="I73" s="114">
        <v>2050</v>
      </c>
      <c r="J73" s="140">
        <v>2032</v>
      </c>
      <c r="K73" s="114">
        <v>130</v>
      </c>
      <c r="L73" s="116">
        <v>6.3976377952755907</v>
      </c>
    </row>
    <row r="74" spans="1:12" s="110" customFormat="1" ht="15" customHeight="1" x14ac:dyDescent="0.2">
      <c r="A74" s="120"/>
      <c r="B74" s="119"/>
      <c r="C74" s="258"/>
      <c r="D74" s="110" t="s">
        <v>204</v>
      </c>
      <c r="E74" s="113">
        <v>6.7211774325429277</v>
      </c>
      <c r="F74" s="115">
        <v>411</v>
      </c>
      <c r="G74" s="114">
        <v>411</v>
      </c>
      <c r="H74" s="114">
        <v>413</v>
      </c>
      <c r="I74" s="114">
        <v>410</v>
      </c>
      <c r="J74" s="140">
        <v>407</v>
      </c>
      <c r="K74" s="114">
        <v>4</v>
      </c>
      <c r="L74" s="116">
        <v>0.98280098280098283</v>
      </c>
    </row>
    <row r="75" spans="1:12" s="110" customFormat="1" ht="15" customHeight="1" x14ac:dyDescent="0.2">
      <c r="A75" s="120"/>
      <c r="B75" s="119"/>
      <c r="C75" s="258"/>
      <c r="D75" s="267" t="s">
        <v>198</v>
      </c>
      <c r="E75" s="113">
        <v>65.693430656934311</v>
      </c>
      <c r="F75" s="115">
        <v>270</v>
      </c>
      <c r="G75" s="114">
        <v>268</v>
      </c>
      <c r="H75" s="114">
        <v>270</v>
      </c>
      <c r="I75" s="114">
        <v>268</v>
      </c>
      <c r="J75" s="140">
        <v>274</v>
      </c>
      <c r="K75" s="114">
        <v>-4</v>
      </c>
      <c r="L75" s="116">
        <v>-1.4598540145985401</v>
      </c>
    </row>
    <row r="76" spans="1:12" s="110" customFormat="1" ht="15" customHeight="1" x14ac:dyDescent="0.2">
      <c r="A76" s="120"/>
      <c r="B76" s="119"/>
      <c r="C76" s="258"/>
      <c r="D76" s="267" t="s">
        <v>199</v>
      </c>
      <c r="E76" s="113">
        <v>34.306569343065696</v>
      </c>
      <c r="F76" s="115">
        <v>141</v>
      </c>
      <c r="G76" s="114">
        <v>143</v>
      </c>
      <c r="H76" s="114">
        <v>143</v>
      </c>
      <c r="I76" s="114">
        <v>142</v>
      </c>
      <c r="J76" s="140">
        <v>133</v>
      </c>
      <c r="K76" s="114">
        <v>8</v>
      </c>
      <c r="L76" s="116">
        <v>6.0150375939849621</v>
      </c>
    </row>
    <row r="77" spans="1:12" s="110" customFormat="1" ht="15" customHeight="1" x14ac:dyDescent="0.2">
      <c r="A77" s="534"/>
      <c r="B77" s="119" t="s">
        <v>205</v>
      </c>
      <c r="C77" s="268"/>
      <c r="D77" s="182"/>
      <c r="E77" s="113">
        <v>6.6347682428851966</v>
      </c>
      <c r="F77" s="115">
        <v>4257</v>
      </c>
      <c r="G77" s="114">
        <v>4330</v>
      </c>
      <c r="H77" s="114">
        <v>4388</v>
      </c>
      <c r="I77" s="114">
        <v>4355</v>
      </c>
      <c r="J77" s="140">
        <v>4368</v>
      </c>
      <c r="K77" s="114">
        <v>-111</v>
      </c>
      <c r="L77" s="116">
        <v>-2.5412087912087911</v>
      </c>
    </row>
    <row r="78" spans="1:12" s="110" customFormat="1" ht="15" customHeight="1" x14ac:dyDescent="0.2">
      <c r="A78" s="120"/>
      <c r="B78" s="119"/>
      <c r="C78" s="268" t="s">
        <v>106</v>
      </c>
      <c r="D78" s="182"/>
      <c r="E78" s="113">
        <v>59.220108057317361</v>
      </c>
      <c r="F78" s="115">
        <v>2521</v>
      </c>
      <c r="G78" s="114">
        <v>2548</v>
      </c>
      <c r="H78" s="114">
        <v>2588</v>
      </c>
      <c r="I78" s="114">
        <v>2554</v>
      </c>
      <c r="J78" s="140">
        <v>2543</v>
      </c>
      <c r="K78" s="114">
        <v>-22</v>
      </c>
      <c r="L78" s="116">
        <v>-0.86511993708218637</v>
      </c>
    </row>
    <row r="79" spans="1:12" s="110" customFormat="1" ht="15" customHeight="1" x14ac:dyDescent="0.2">
      <c r="A79" s="123"/>
      <c r="B79" s="124"/>
      <c r="C79" s="260" t="s">
        <v>107</v>
      </c>
      <c r="D79" s="261"/>
      <c r="E79" s="125">
        <v>40.779891942682639</v>
      </c>
      <c r="F79" s="143">
        <v>1736</v>
      </c>
      <c r="G79" s="144">
        <v>1782</v>
      </c>
      <c r="H79" s="144">
        <v>1800</v>
      </c>
      <c r="I79" s="144">
        <v>1801</v>
      </c>
      <c r="J79" s="145">
        <v>1825</v>
      </c>
      <c r="K79" s="144">
        <v>-89</v>
      </c>
      <c r="L79" s="146">
        <v>-4.8767123287671232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64162</v>
      </c>
      <c r="E11" s="114">
        <v>64632</v>
      </c>
      <c r="F11" s="114">
        <v>65081</v>
      </c>
      <c r="G11" s="114">
        <v>63889</v>
      </c>
      <c r="H11" s="140">
        <v>63696</v>
      </c>
      <c r="I11" s="115">
        <v>466</v>
      </c>
      <c r="J11" s="116">
        <v>0.73160010047726698</v>
      </c>
    </row>
    <row r="12" spans="1:15" s="110" customFormat="1" ht="24.95" customHeight="1" x14ac:dyDescent="0.2">
      <c r="A12" s="193" t="s">
        <v>132</v>
      </c>
      <c r="B12" s="194" t="s">
        <v>133</v>
      </c>
      <c r="C12" s="113">
        <v>0.89928618185218667</v>
      </c>
      <c r="D12" s="115">
        <v>577</v>
      </c>
      <c r="E12" s="114">
        <v>565</v>
      </c>
      <c r="F12" s="114">
        <v>585</v>
      </c>
      <c r="G12" s="114">
        <v>572</v>
      </c>
      <c r="H12" s="140">
        <v>562</v>
      </c>
      <c r="I12" s="115">
        <v>15</v>
      </c>
      <c r="J12" s="116">
        <v>2.6690391459074734</v>
      </c>
    </row>
    <row r="13" spans="1:15" s="110" customFormat="1" ht="24.95" customHeight="1" x14ac:dyDescent="0.2">
      <c r="A13" s="193" t="s">
        <v>134</v>
      </c>
      <c r="B13" s="199" t="s">
        <v>214</v>
      </c>
      <c r="C13" s="113">
        <v>1.0660515569963529</v>
      </c>
      <c r="D13" s="115">
        <v>684</v>
      </c>
      <c r="E13" s="114">
        <v>693</v>
      </c>
      <c r="F13" s="114">
        <v>693</v>
      </c>
      <c r="G13" s="114">
        <v>677</v>
      </c>
      <c r="H13" s="140">
        <v>678</v>
      </c>
      <c r="I13" s="115">
        <v>6</v>
      </c>
      <c r="J13" s="116">
        <v>0.88495575221238942</v>
      </c>
    </row>
    <row r="14" spans="1:15" s="287" customFormat="1" ht="24" customHeight="1" x14ac:dyDescent="0.2">
      <c r="A14" s="193" t="s">
        <v>215</v>
      </c>
      <c r="B14" s="199" t="s">
        <v>137</v>
      </c>
      <c r="C14" s="113">
        <v>30.603784171316356</v>
      </c>
      <c r="D14" s="115">
        <v>19636</v>
      </c>
      <c r="E14" s="114">
        <v>19822</v>
      </c>
      <c r="F14" s="114">
        <v>19884</v>
      </c>
      <c r="G14" s="114">
        <v>19600</v>
      </c>
      <c r="H14" s="140">
        <v>19662</v>
      </c>
      <c r="I14" s="115">
        <v>-26</v>
      </c>
      <c r="J14" s="116">
        <v>-0.13223476757196623</v>
      </c>
      <c r="K14" s="110"/>
      <c r="L14" s="110"/>
      <c r="M14" s="110"/>
      <c r="N14" s="110"/>
      <c r="O14" s="110"/>
    </row>
    <row r="15" spans="1:15" s="110" customFormat="1" ht="24.75" customHeight="1" x14ac:dyDescent="0.2">
      <c r="A15" s="193" t="s">
        <v>216</v>
      </c>
      <c r="B15" s="199" t="s">
        <v>217</v>
      </c>
      <c r="C15" s="113">
        <v>3.6376671550138711</v>
      </c>
      <c r="D15" s="115">
        <v>2334</v>
      </c>
      <c r="E15" s="114">
        <v>2371</v>
      </c>
      <c r="F15" s="114">
        <v>2338</v>
      </c>
      <c r="G15" s="114">
        <v>2320</v>
      </c>
      <c r="H15" s="140">
        <v>2352</v>
      </c>
      <c r="I15" s="115">
        <v>-18</v>
      </c>
      <c r="J15" s="116">
        <v>-0.76530612244897955</v>
      </c>
    </row>
    <row r="16" spans="1:15" s="287" customFormat="1" ht="24.95" customHeight="1" x14ac:dyDescent="0.2">
      <c r="A16" s="193" t="s">
        <v>218</v>
      </c>
      <c r="B16" s="199" t="s">
        <v>141</v>
      </c>
      <c r="C16" s="113">
        <v>13.665409432374302</v>
      </c>
      <c r="D16" s="115">
        <v>8768</v>
      </c>
      <c r="E16" s="114">
        <v>8855</v>
      </c>
      <c r="F16" s="114">
        <v>8870</v>
      </c>
      <c r="G16" s="114">
        <v>8634</v>
      </c>
      <c r="H16" s="140">
        <v>8662</v>
      </c>
      <c r="I16" s="115">
        <v>106</v>
      </c>
      <c r="J16" s="116">
        <v>1.2237358577695683</v>
      </c>
      <c r="K16" s="110"/>
      <c r="L16" s="110"/>
      <c r="M16" s="110"/>
      <c r="N16" s="110"/>
      <c r="O16" s="110"/>
    </row>
    <row r="17" spans="1:15" s="110" customFormat="1" ht="24.95" customHeight="1" x14ac:dyDescent="0.2">
      <c r="A17" s="193" t="s">
        <v>219</v>
      </c>
      <c r="B17" s="199" t="s">
        <v>220</v>
      </c>
      <c r="C17" s="113">
        <v>13.300707583928181</v>
      </c>
      <c r="D17" s="115">
        <v>8534</v>
      </c>
      <c r="E17" s="114">
        <v>8596</v>
      </c>
      <c r="F17" s="114">
        <v>8676</v>
      </c>
      <c r="G17" s="114">
        <v>8646</v>
      </c>
      <c r="H17" s="140">
        <v>8648</v>
      </c>
      <c r="I17" s="115">
        <v>-114</v>
      </c>
      <c r="J17" s="116">
        <v>-1.3182238667900092</v>
      </c>
    </row>
    <row r="18" spans="1:15" s="287" customFormat="1" ht="24.95" customHeight="1" x14ac:dyDescent="0.2">
      <c r="A18" s="201" t="s">
        <v>144</v>
      </c>
      <c r="B18" s="202" t="s">
        <v>145</v>
      </c>
      <c r="C18" s="113">
        <v>6.2607150649917394</v>
      </c>
      <c r="D18" s="115">
        <v>4017</v>
      </c>
      <c r="E18" s="114">
        <v>4059</v>
      </c>
      <c r="F18" s="114">
        <v>4177</v>
      </c>
      <c r="G18" s="114">
        <v>4014</v>
      </c>
      <c r="H18" s="140">
        <v>4009</v>
      </c>
      <c r="I18" s="115">
        <v>8</v>
      </c>
      <c r="J18" s="116">
        <v>0.19955101022698926</v>
      </c>
      <c r="K18" s="110"/>
      <c r="L18" s="110"/>
      <c r="M18" s="110"/>
      <c r="N18" s="110"/>
      <c r="O18" s="110"/>
    </row>
    <row r="19" spans="1:15" s="110" customFormat="1" ht="24.95" customHeight="1" x14ac:dyDescent="0.2">
      <c r="A19" s="193" t="s">
        <v>146</v>
      </c>
      <c r="B19" s="199" t="s">
        <v>147</v>
      </c>
      <c r="C19" s="113">
        <v>11.185748573922259</v>
      </c>
      <c r="D19" s="115">
        <v>7177</v>
      </c>
      <c r="E19" s="114">
        <v>7136</v>
      </c>
      <c r="F19" s="114">
        <v>7159</v>
      </c>
      <c r="G19" s="114">
        <v>6991</v>
      </c>
      <c r="H19" s="140">
        <v>7012</v>
      </c>
      <c r="I19" s="115">
        <v>165</v>
      </c>
      <c r="J19" s="116">
        <v>2.3531089560752996</v>
      </c>
    </row>
    <row r="20" spans="1:15" s="287" customFormat="1" ht="24.95" customHeight="1" x14ac:dyDescent="0.2">
      <c r="A20" s="193" t="s">
        <v>148</v>
      </c>
      <c r="B20" s="199" t="s">
        <v>149</v>
      </c>
      <c r="C20" s="113">
        <v>3.6127302764876408</v>
      </c>
      <c r="D20" s="115">
        <v>2318</v>
      </c>
      <c r="E20" s="114">
        <v>2317</v>
      </c>
      <c r="F20" s="114">
        <v>2350</v>
      </c>
      <c r="G20" s="114">
        <v>2352</v>
      </c>
      <c r="H20" s="140">
        <v>2315</v>
      </c>
      <c r="I20" s="115">
        <v>3</v>
      </c>
      <c r="J20" s="116">
        <v>0.12958963282937366</v>
      </c>
      <c r="K20" s="110"/>
      <c r="L20" s="110"/>
      <c r="M20" s="110"/>
      <c r="N20" s="110"/>
      <c r="O20" s="110"/>
    </row>
    <row r="21" spans="1:15" s="110" customFormat="1" ht="24.95" customHeight="1" x14ac:dyDescent="0.2">
      <c r="A21" s="201" t="s">
        <v>150</v>
      </c>
      <c r="B21" s="202" t="s">
        <v>151</v>
      </c>
      <c r="C21" s="113">
        <v>4.3966833951560114</v>
      </c>
      <c r="D21" s="115">
        <v>2821</v>
      </c>
      <c r="E21" s="114">
        <v>2894</v>
      </c>
      <c r="F21" s="114">
        <v>3013</v>
      </c>
      <c r="G21" s="114">
        <v>2965</v>
      </c>
      <c r="H21" s="140">
        <v>2885</v>
      </c>
      <c r="I21" s="115">
        <v>-64</v>
      </c>
      <c r="J21" s="116">
        <v>-2.218370883882149</v>
      </c>
    </row>
    <row r="22" spans="1:15" s="110" customFormat="1" ht="24.95" customHeight="1" x14ac:dyDescent="0.2">
      <c r="A22" s="201" t="s">
        <v>152</v>
      </c>
      <c r="B22" s="199" t="s">
        <v>153</v>
      </c>
      <c r="C22" s="113">
        <v>0.63433184751098781</v>
      </c>
      <c r="D22" s="115">
        <v>407</v>
      </c>
      <c r="E22" s="114">
        <v>415</v>
      </c>
      <c r="F22" s="114">
        <v>403</v>
      </c>
      <c r="G22" s="114">
        <v>409</v>
      </c>
      <c r="H22" s="140">
        <v>407</v>
      </c>
      <c r="I22" s="115">
        <v>0</v>
      </c>
      <c r="J22" s="116">
        <v>0</v>
      </c>
    </row>
    <row r="23" spans="1:15" s="110" customFormat="1" ht="24.95" customHeight="1" x14ac:dyDescent="0.2">
      <c r="A23" s="193" t="s">
        <v>154</v>
      </c>
      <c r="B23" s="199" t="s">
        <v>155</v>
      </c>
      <c r="C23" s="113">
        <v>1.59751878058664</v>
      </c>
      <c r="D23" s="115">
        <v>1025</v>
      </c>
      <c r="E23" s="114">
        <v>1036</v>
      </c>
      <c r="F23" s="114">
        <v>1038</v>
      </c>
      <c r="G23" s="114">
        <v>1037</v>
      </c>
      <c r="H23" s="140">
        <v>1034</v>
      </c>
      <c r="I23" s="115">
        <v>-9</v>
      </c>
      <c r="J23" s="116">
        <v>-0.87040618955512572</v>
      </c>
    </row>
    <row r="24" spans="1:15" s="110" customFormat="1" ht="24.95" customHeight="1" x14ac:dyDescent="0.2">
      <c r="A24" s="193" t="s">
        <v>156</v>
      </c>
      <c r="B24" s="199" t="s">
        <v>221</v>
      </c>
      <c r="C24" s="113">
        <v>3.0687946136342386</v>
      </c>
      <c r="D24" s="115">
        <v>1969</v>
      </c>
      <c r="E24" s="114">
        <v>1954</v>
      </c>
      <c r="F24" s="114">
        <v>1946</v>
      </c>
      <c r="G24" s="114">
        <v>1914</v>
      </c>
      <c r="H24" s="140">
        <v>1873</v>
      </c>
      <c r="I24" s="115">
        <v>96</v>
      </c>
      <c r="J24" s="116">
        <v>5.1254671649759747</v>
      </c>
    </row>
    <row r="25" spans="1:15" s="110" customFormat="1" ht="24.95" customHeight="1" x14ac:dyDescent="0.2">
      <c r="A25" s="193" t="s">
        <v>222</v>
      </c>
      <c r="B25" s="204" t="s">
        <v>159</v>
      </c>
      <c r="C25" s="113">
        <v>1.982481842835323</v>
      </c>
      <c r="D25" s="115">
        <v>1272</v>
      </c>
      <c r="E25" s="114">
        <v>1303</v>
      </c>
      <c r="F25" s="114">
        <v>1335</v>
      </c>
      <c r="G25" s="114">
        <v>1257</v>
      </c>
      <c r="H25" s="140">
        <v>1253</v>
      </c>
      <c r="I25" s="115">
        <v>19</v>
      </c>
      <c r="J25" s="116">
        <v>1.5163607342378291</v>
      </c>
    </row>
    <row r="26" spans="1:15" s="110" customFormat="1" ht="24.95" customHeight="1" x14ac:dyDescent="0.2">
      <c r="A26" s="201">
        <v>782.78300000000002</v>
      </c>
      <c r="B26" s="203" t="s">
        <v>160</v>
      </c>
      <c r="C26" s="113">
        <v>1.6660951965337738</v>
      </c>
      <c r="D26" s="115">
        <v>1069</v>
      </c>
      <c r="E26" s="114">
        <v>1064</v>
      </c>
      <c r="F26" s="114">
        <v>1317</v>
      </c>
      <c r="G26" s="114">
        <v>1361</v>
      </c>
      <c r="H26" s="140">
        <v>1199</v>
      </c>
      <c r="I26" s="115">
        <v>-130</v>
      </c>
      <c r="J26" s="116">
        <v>-10.842368640533778</v>
      </c>
    </row>
    <row r="27" spans="1:15" s="110" customFormat="1" ht="24.95" customHeight="1" x14ac:dyDescent="0.2">
      <c r="A27" s="193" t="s">
        <v>161</v>
      </c>
      <c r="B27" s="199" t="s">
        <v>223</v>
      </c>
      <c r="C27" s="113">
        <v>4.5712415448396246</v>
      </c>
      <c r="D27" s="115">
        <v>2933</v>
      </c>
      <c r="E27" s="114">
        <v>2943</v>
      </c>
      <c r="F27" s="114">
        <v>2931</v>
      </c>
      <c r="G27" s="114">
        <v>2877</v>
      </c>
      <c r="H27" s="140">
        <v>2885</v>
      </c>
      <c r="I27" s="115">
        <v>48</v>
      </c>
      <c r="J27" s="116">
        <v>1.6637781629116117</v>
      </c>
    </row>
    <row r="28" spans="1:15" s="110" customFormat="1" ht="24.95" customHeight="1" x14ac:dyDescent="0.2">
      <c r="A28" s="193" t="s">
        <v>163</v>
      </c>
      <c r="B28" s="199" t="s">
        <v>164</v>
      </c>
      <c r="C28" s="113">
        <v>3.1358124746734828</v>
      </c>
      <c r="D28" s="115">
        <v>2012</v>
      </c>
      <c r="E28" s="114">
        <v>1996</v>
      </c>
      <c r="F28" s="114">
        <v>2001</v>
      </c>
      <c r="G28" s="114">
        <v>1884</v>
      </c>
      <c r="H28" s="140">
        <v>1940</v>
      </c>
      <c r="I28" s="115">
        <v>72</v>
      </c>
      <c r="J28" s="116">
        <v>3.7113402061855671</v>
      </c>
    </row>
    <row r="29" spans="1:15" s="110" customFormat="1" ht="24.95" customHeight="1" x14ac:dyDescent="0.2">
      <c r="A29" s="193">
        <v>86</v>
      </c>
      <c r="B29" s="199" t="s">
        <v>165</v>
      </c>
      <c r="C29" s="113">
        <v>13.908543998005049</v>
      </c>
      <c r="D29" s="115">
        <v>8924</v>
      </c>
      <c r="E29" s="114">
        <v>8915</v>
      </c>
      <c r="F29" s="114">
        <v>8787</v>
      </c>
      <c r="G29" s="114">
        <v>8633</v>
      </c>
      <c r="H29" s="140">
        <v>8625</v>
      </c>
      <c r="I29" s="115">
        <v>299</v>
      </c>
      <c r="J29" s="116">
        <v>3.4666666666666668</v>
      </c>
    </row>
    <row r="30" spans="1:15" s="110" customFormat="1" ht="24.95" customHeight="1" x14ac:dyDescent="0.2">
      <c r="A30" s="193">
        <v>87.88</v>
      </c>
      <c r="B30" s="204" t="s">
        <v>166</v>
      </c>
      <c r="C30" s="113">
        <v>9.3980860945731113</v>
      </c>
      <c r="D30" s="115">
        <v>6030</v>
      </c>
      <c r="E30" s="114">
        <v>6181</v>
      </c>
      <c r="F30" s="114">
        <v>6122</v>
      </c>
      <c r="G30" s="114">
        <v>6028</v>
      </c>
      <c r="H30" s="140">
        <v>6060</v>
      </c>
      <c r="I30" s="115">
        <v>-30</v>
      </c>
      <c r="J30" s="116">
        <v>-0.49504950495049505</v>
      </c>
    </row>
    <row r="31" spans="1:15" s="110" customFormat="1" ht="24.95" customHeight="1" x14ac:dyDescent="0.2">
      <c r="A31" s="193" t="s">
        <v>167</v>
      </c>
      <c r="B31" s="199" t="s">
        <v>168</v>
      </c>
      <c r="C31" s="113">
        <v>2.0120943860852218</v>
      </c>
      <c r="D31" s="115">
        <v>1291</v>
      </c>
      <c r="E31" s="114">
        <v>1339</v>
      </c>
      <c r="F31" s="114">
        <v>1340</v>
      </c>
      <c r="G31" s="114">
        <v>1318</v>
      </c>
      <c r="H31" s="140">
        <v>1296</v>
      </c>
      <c r="I31" s="115">
        <v>-5</v>
      </c>
      <c r="J31" s="116">
        <v>-0.38580246913580246</v>
      </c>
    </row>
    <row r="32" spans="1:15" s="110" customFormat="1" ht="24.95" customHeight="1" x14ac:dyDescent="0.2">
      <c r="A32" s="193"/>
      <c r="B32" s="288" t="s">
        <v>224</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0.89928618185218667</v>
      </c>
      <c r="D34" s="115">
        <v>577</v>
      </c>
      <c r="E34" s="114">
        <v>565</v>
      </c>
      <c r="F34" s="114">
        <v>585</v>
      </c>
      <c r="G34" s="114">
        <v>572</v>
      </c>
      <c r="H34" s="140">
        <v>562</v>
      </c>
      <c r="I34" s="115">
        <v>15</v>
      </c>
      <c r="J34" s="116">
        <v>2.6690391459074734</v>
      </c>
    </row>
    <row r="35" spans="1:10" s="110" customFormat="1" ht="24.95" customHeight="1" x14ac:dyDescent="0.2">
      <c r="A35" s="292" t="s">
        <v>171</v>
      </c>
      <c r="B35" s="293" t="s">
        <v>172</v>
      </c>
      <c r="C35" s="113">
        <v>37.930550793304448</v>
      </c>
      <c r="D35" s="115">
        <v>24337</v>
      </c>
      <c r="E35" s="114">
        <v>24574</v>
      </c>
      <c r="F35" s="114">
        <v>24754</v>
      </c>
      <c r="G35" s="114">
        <v>24291</v>
      </c>
      <c r="H35" s="140">
        <v>24349</v>
      </c>
      <c r="I35" s="115">
        <v>-12</v>
      </c>
      <c r="J35" s="116">
        <v>-4.9283338124768983E-2</v>
      </c>
    </row>
    <row r="36" spans="1:10" s="110" customFormat="1" ht="24.95" customHeight="1" x14ac:dyDescent="0.2">
      <c r="A36" s="294" t="s">
        <v>173</v>
      </c>
      <c r="B36" s="295" t="s">
        <v>174</v>
      </c>
      <c r="C36" s="125">
        <v>61.170163024843369</v>
      </c>
      <c r="D36" s="143">
        <v>39248</v>
      </c>
      <c r="E36" s="144">
        <v>39493</v>
      </c>
      <c r="F36" s="144">
        <v>39742</v>
      </c>
      <c r="G36" s="144">
        <v>39026</v>
      </c>
      <c r="H36" s="145">
        <v>38784</v>
      </c>
      <c r="I36" s="143">
        <v>464</v>
      </c>
      <c r="J36" s="146">
        <v>1.1963696369636965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2020-09-25T09:01:01Z</dcterms:created>
  <dcterms:modified xsi:type="dcterms:W3CDTF">2020-09-28T08:08:48Z</dcterms:modified>
</cp:coreProperties>
</file>