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I44" i="24" s="1"/>
  <c r="B44" i="24"/>
  <c r="J44" i="24" s="1"/>
  <c r="M43" i="24"/>
  <c r="K43" i="24"/>
  <c r="H43" i="24"/>
  <c r="G43" i="24"/>
  <c r="F43" i="24"/>
  <c r="E43" i="24"/>
  <c r="D43" i="24"/>
  <c r="C43" i="24"/>
  <c r="I43" i="24" s="1"/>
  <c r="B43" i="24"/>
  <c r="J43" i="24" s="1"/>
  <c r="K42" i="24"/>
  <c r="I42" i="24"/>
  <c r="D42" i="24"/>
  <c r="C42" i="24"/>
  <c r="B42" i="24"/>
  <c r="J42" i="24" s="1"/>
  <c r="M41" i="24"/>
  <c r="K41" i="24"/>
  <c r="H41" i="24"/>
  <c r="G41" i="24"/>
  <c r="F41" i="24"/>
  <c r="E41" i="24"/>
  <c r="D41" i="24"/>
  <c r="C41" i="24"/>
  <c r="I41" i="24" s="1"/>
  <c r="B41" i="24"/>
  <c r="J41" i="24" s="1"/>
  <c r="K40" i="24"/>
  <c r="D40" i="24"/>
  <c r="C40" i="24"/>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I28" i="24" s="1"/>
  <c r="C27" i="24"/>
  <c r="C26" i="24"/>
  <c r="C25" i="24"/>
  <c r="C24" i="24"/>
  <c r="C23" i="24"/>
  <c r="C22" i="24"/>
  <c r="C21" i="24"/>
  <c r="C20" i="24"/>
  <c r="I20" i="24" s="1"/>
  <c r="C19" i="24"/>
  <c r="C18" i="24"/>
  <c r="C17" i="24"/>
  <c r="C16" i="24"/>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B9" i="24"/>
  <c r="B8" i="24"/>
  <c r="B7" i="24"/>
  <c r="D23" i="24" l="1"/>
  <c r="J23" i="24"/>
  <c r="H23" i="24"/>
  <c r="K23" i="24"/>
  <c r="F23" i="24"/>
  <c r="K20" i="24"/>
  <c r="H20" i="24"/>
  <c r="F20" i="24"/>
  <c r="D20" i="24"/>
  <c r="J20" i="24"/>
  <c r="D27" i="24"/>
  <c r="J27" i="24"/>
  <c r="H27" i="24"/>
  <c r="K27" i="24"/>
  <c r="F27" i="24"/>
  <c r="H37" i="24"/>
  <c r="F37" i="24"/>
  <c r="D37" i="24"/>
  <c r="K37" i="24"/>
  <c r="J37" i="24"/>
  <c r="D7" i="24"/>
  <c r="J7" i="24"/>
  <c r="H7" i="24"/>
  <c r="K7" i="24"/>
  <c r="F7" i="24"/>
  <c r="K16" i="24"/>
  <c r="H16" i="24"/>
  <c r="F16" i="24"/>
  <c r="D16" i="24"/>
  <c r="J16" i="24"/>
  <c r="D19" i="24"/>
  <c r="J19" i="24"/>
  <c r="H19" i="24"/>
  <c r="K19" i="24"/>
  <c r="F19" i="24"/>
  <c r="K22" i="24"/>
  <c r="H22" i="24"/>
  <c r="F22" i="24"/>
  <c r="D22" i="24"/>
  <c r="J22" i="24"/>
  <c r="G19" i="24"/>
  <c r="L19" i="24"/>
  <c r="I19" i="24"/>
  <c r="M19" i="24"/>
  <c r="E19" i="24"/>
  <c r="M22" i="24"/>
  <c r="E22" i="24"/>
  <c r="L22" i="24"/>
  <c r="I22" i="24"/>
  <c r="G22" i="24"/>
  <c r="G25" i="24"/>
  <c r="L25" i="24"/>
  <c r="I25" i="24"/>
  <c r="E25" i="24"/>
  <c r="M25" i="24"/>
  <c r="G31" i="24"/>
  <c r="L31" i="24"/>
  <c r="I31" i="24"/>
  <c r="M31" i="24"/>
  <c r="E31" i="24"/>
  <c r="M38" i="24"/>
  <c r="E38" i="24"/>
  <c r="L38" i="24"/>
  <c r="G38" i="24"/>
  <c r="I38" i="24"/>
  <c r="D25" i="24"/>
  <c r="J25" i="24"/>
  <c r="H25" i="24"/>
  <c r="F25" i="24"/>
  <c r="K25" i="24"/>
  <c r="K28" i="24"/>
  <c r="H28" i="24"/>
  <c r="F28" i="24"/>
  <c r="D28" i="24"/>
  <c r="J28" i="24"/>
  <c r="F31" i="24"/>
  <c r="D31" i="24"/>
  <c r="J31" i="24"/>
  <c r="H31" i="24"/>
  <c r="K31" i="24"/>
  <c r="K34" i="24"/>
  <c r="J34" i="24"/>
  <c r="H34" i="24"/>
  <c r="F34" i="24"/>
  <c r="D34" i="24"/>
  <c r="K8" i="24"/>
  <c r="H8" i="24"/>
  <c r="F8" i="24"/>
  <c r="D8" i="24"/>
  <c r="J8" i="24"/>
  <c r="B14" i="24"/>
  <c r="B6" i="24"/>
  <c r="G7" i="24"/>
  <c r="L7" i="24"/>
  <c r="I7" i="24"/>
  <c r="E7" i="24"/>
  <c r="M7" i="24"/>
  <c r="M26" i="24"/>
  <c r="E26" i="24"/>
  <c r="L26" i="24"/>
  <c r="I26" i="24"/>
  <c r="G26" i="24"/>
  <c r="G35" i="24"/>
  <c r="L35" i="24"/>
  <c r="I35" i="24"/>
  <c r="M35" i="24"/>
  <c r="E35" i="24"/>
  <c r="C45" i="24"/>
  <c r="C39" i="24"/>
  <c r="D17" i="24"/>
  <c r="J17" i="24"/>
  <c r="H17" i="24"/>
  <c r="K17" i="24"/>
  <c r="F17" i="24"/>
  <c r="K26" i="24"/>
  <c r="H26" i="24"/>
  <c r="F26" i="24"/>
  <c r="D26" i="24"/>
  <c r="J26" i="24"/>
  <c r="M8" i="24"/>
  <c r="E8" i="24"/>
  <c r="L8" i="24"/>
  <c r="I8" i="24"/>
  <c r="G8" i="24"/>
  <c r="C14" i="24"/>
  <c r="C6" i="24"/>
  <c r="G17" i="24"/>
  <c r="L17" i="24"/>
  <c r="I17" i="24"/>
  <c r="M17" i="24"/>
  <c r="E17" i="24"/>
  <c r="G23" i="24"/>
  <c r="L23" i="24"/>
  <c r="I23" i="24"/>
  <c r="E23" i="24"/>
  <c r="M23" i="24"/>
  <c r="G29" i="24"/>
  <c r="L29" i="24"/>
  <c r="I29" i="24"/>
  <c r="M29" i="24"/>
  <c r="E29" i="24"/>
  <c r="K32" i="24"/>
  <c r="J32" i="24"/>
  <c r="H32" i="24"/>
  <c r="F32" i="24"/>
  <c r="D32" i="24"/>
  <c r="F35" i="24"/>
  <c r="D35" i="24"/>
  <c r="J35" i="24"/>
  <c r="H35" i="24"/>
  <c r="K35" i="24"/>
  <c r="B45" i="24"/>
  <c r="B39" i="24"/>
  <c r="G9" i="24"/>
  <c r="L9" i="24"/>
  <c r="I9" i="24"/>
  <c r="M9" i="24"/>
  <c r="E9" i="24"/>
  <c r="D9" i="24"/>
  <c r="J9" i="24"/>
  <c r="H9" i="24"/>
  <c r="K9" i="24"/>
  <c r="F9" i="24"/>
  <c r="D15" i="24"/>
  <c r="J15" i="24"/>
  <c r="H15" i="24"/>
  <c r="K15" i="24"/>
  <c r="F15" i="24"/>
  <c r="K18" i="24"/>
  <c r="H18" i="24"/>
  <c r="F18" i="24"/>
  <c r="D18" i="24"/>
  <c r="J18" i="24"/>
  <c r="M18" i="24"/>
  <c r="E18" i="24"/>
  <c r="L18" i="24"/>
  <c r="G18" i="24"/>
  <c r="I18" i="24"/>
  <c r="G27" i="24"/>
  <c r="L27" i="24"/>
  <c r="I27" i="24"/>
  <c r="E27" i="24"/>
  <c r="M27" i="24"/>
  <c r="M30" i="24"/>
  <c r="E30" i="24"/>
  <c r="L30" i="24"/>
  <c r="I30" i="24"/>
  <c r="G30" i="24"/>
  <c r="G33" i="24"/>
  <c r="L33" i="24"/>
  <c r="I33" i="24"/>
  <c r="E33" i="24"/>
  <c r="M33" i="24"/>
  <c r="K24" i="24"/>
  <c r="H24" i="24"/>
  <c r="F24" i="24"/>
  <c r="D24" i="24"/>
  <c r="J24" i="24"/>
  <c r="K30" i="24"/>
  <c r="J30" i="24"/>
  <c r="H30" i="24"/>
  <c r="F30" i="24"/>
  <c r="D30" i="24"/>
  <c r="G15" i="24"/>
  <c r="L15" i="24"/>
  <c r="I15" i="24"/>
  <c r="M15" i="24"/>
  <c r="E15" i="24"/>
  <c r="G21" i="24"/>
  <c r="L21" i="24"/>
  <c r="I21" i="24"/>
  <c r="M21" i="24"/>
  <c r="E21" i="24"/>
  <c r="F33" i="24"/>
  <c r="D33" i="24"/>
  <c r="J33" i="24"/>
  <c r="H33" i="24"/>
  <c r="K33" i="24"/>
  <c r="M34" i="24"/>
  <c r="E34" i="24"/>
  <c r="L34" i="24"/>
  <c r="I34" i="24"/>
  <c r="G34" i="24"/>
  <c r="G20" i="24"/>
  <c r="F29" i="24"/>
  <c r="E37" i="24"/>
  <c r="M42" i="24"/>
  <c r="E42" i="24"/>
  <c r="L42" i="24"/>
  <c r="G42" i="24"/>
  <c r="M16" i="24"/>
  <c r="E16" i="24"/>
  <c r="L16" i="24"/>
  <c r="M24" i="24"/>
  <c r="E24" i="24"/>
  <c r="L24" i="24"/>
  <c r="M32" i="24"/>
  <c r="E32" i="24"/>
  <c r="L32" i="24"/>
  <c r="G24" i="24"/>
  <c r="G37" i="24"/>
  <c r="I24" i="24"/>
  <c r="G32" i="24"/>
  <c r="M40" i="24"/>
  <c r="E40" i="24"/>
  <c r="L40" i="24"/>
  <c r="G4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8" i="24"/>
  <c r="I32" i="24"/>
  <c r="D21" i="24"/>
  <c r="J21" i="24"/>
  <c r="H21" i="24"/>
  <c r="D29" i="24"/>
  <c r="J29" i="24"/>
  <c r="H29" i="24"/>
  <c r="D38" i="24"/>
  <c r="J38" i="24"/>
  <c r="H38" i="24"/>
  <c r="F38" i="24"/>
  <c r="F21" i="24"/>
  <c r="I40" i="24"/>
  <c r="M20" i="24"/>
  <c r="E20" i="24"/>
  <c r="L20" i="24"/>
  <c r="M28" i="24"/>
  <c r="E28" i="24"/>
  <c r="L28" i="24"/>
  <c r="I37" i="24"/>
  <c r="L37" i="24"/>
  <c r="G16" i="24"/>
  <c r="K21" i="24"/>
  <c r="K38" i="24"/>
  <c r="I16" i="24"/>
  <c r="M44" i="24"/>
  <c r="E44" i="24"/>
  <c r="L44" i="24"/>
  <c r="G4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F42" i="24"/>
  <c r="F44" i="24"/>
  <c r="H40" i="24"/>
  <c r="L41" i="24"/>
  <c r="H42" i="24"/>
  <c r="L43" i="24"/>
  <c r="H44" i="24"/>
  <c r="I77" i="24" l="1"/>
  <c r="H45" i="24"/>
  <c r="F45" i="24"/>
  <c r="D45" i="24"/>
  <c r="K45" i="24"/>
  <c r="J45" i="24"/>
  <c r="J77" i="24"/>
  <c r="K77" i="24"/>
  <c r="M6" i="24"/>
  <c r="E6" i="24"/>
  <c r="L6" i="24"/>
  <c r="I6" i="24"/>
  <c r="G6" i="24"/>
  <c r="M14" i="24"/>
  <c r="E14" i="24"/>
  <c r="L14" i="24"/>
  <c r="I14" i="24"/>
  <c r="G14" i="24"/>
  <c r="I39" i="24"/>
  <c r="L39" i="24"/>
  <c r="E39" i="24"/>
  <c r="M39" i="24"/>
  <c r="G39" i="24"/>
  <c r="I45" i="24"/>
  <c r="M45" i="24"/>
  <c r="E45" i="24"/>
  <c r="L45" i="24"/>
  <c r="G45" i="24"/>
  <c r="K6" i="24"/>
  <c r="H6" i="24"/>
  <c r="F6" i="24"/>
  <c r="D6" i="24"/>
  <c r="J6" i="24"/>
  <c r="K14" i="24"/>
  <c r="H14" i="24"/>
  <c r="F14" i="24"/>
  <c r="D14" i="24"/>
  <c r="J14" i="24"/>
  <c r="H39" i="24"/>
  <c r="F39" i="24"/>
  <c r="D39" i="24"/>
  <c r="K39" i="24"/>
  <c r="J39" i="24"/>
  <c r="I78" i="24" l="1"/>
  <c r="I79" i="24"/>
  <c r="K79" i="24"/>
  <c r="K78" i="24"/>
  <c r="J79" i="24"/>
  <c r="J78" i="24"/>
  <c r="I83" i="24" l="1"/>
  <c r="I82" i="24"/>
  <c r="I81" i="24"/>
</calcChain>
</file>

<file path=xl/sharedStrings.xml><?xml version="1.0" encoding="utf-8"?>
<sst xmlns="http://schemas.openxmlformats.org/spreadsheetml/2006/main" count="1699" uniqueCount="521">
  <si>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</si>
  <si>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</si>
  <si>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</si>
  <si>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</si>
  <si>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</si>
  <si>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</si>
  <si>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</si>
  <si>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</si>
  <si>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</si>
  <si>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</si>
  <si>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</si>
  <si>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</si>
  <si>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</si>
  <si>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Werra-Meißner-Kreis (06636)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</si>
  <si>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</si>
  <si>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</si>
  <si>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</si>
  <si>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</si>
  <si>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</si>
  <si>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</si>
  <si>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</si>
  <si>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</si>
  <si>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</si>
  <si>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</si>
  <si>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</si>
  <si>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</si>
  <si>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</si>
  <si>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</si>
  <si>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</si>
  <si>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</si>
  <si>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</si>
  <si>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</si>
  <si>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</si>
  <si>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</si>
  <si>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</si>
  <si>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</si>
  <si>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</si>
  <si>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</si>
  <si>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</si>
  <si>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</si>
  <si>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</si>
  <si>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</si>
  <si>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</si>
  <si>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</si>
  <si>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</si>
  <si>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</si>
  <si>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</si>
  <si>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</si>
  <si>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</si>
  <si>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</si>
  <si>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</si>
  <si>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</si>
  <si>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</si>
  <si>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</si>
  <si>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</si>
  <si>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</si>
  <si>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</si>
  <si>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</si>
  <si>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</si>
  <si>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</si>
  <si>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</si>
  <si>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</si>
  <si>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</si>
  <si>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</si>
  <si>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</si>
  <si>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</si>
  <si>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</si>
  <si>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</si>
  <si>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</si>
  <si>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</si>
  <si>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</si>
  <si>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</si>
  <si>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</si>
  <si>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</si>
  <si>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</si>
  <si>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</si>
  <si>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</si>
  <si>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</si>
  <si>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</si>
  <si>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</si>
  <si>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</si>
  <si>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</si>
  <si>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</si>
  <si>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</si>
  <si>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</si>
  <si>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</si>
  <si>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</si>
  <si>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</si>
  <si>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</si>
  <si>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</si>
  <si>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</si>
  <si>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</si>
  <si>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Werra-Meißner-Kreis (06636);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</si>
  <si>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</si>
  <si>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</si>
  <si>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</si>
  <si>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</si>
  <si>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</si>
  <si>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</si>
  <si>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</si>
  <si>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</si>
  <si>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</si>
  <si>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</si>
  <si>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</si>
  <si>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</si>
  <si>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</si>
  <si>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</si>
  <si>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</si>
  <si>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</si>
  <si>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</si>
  <si>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</si>
  <si>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</si>
  <si>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</si>
  <si>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</si>
  <si>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</si>
  <si>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</si>
  <si>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</si>
  <si>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</si>
  <si>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</si>
  <si>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</si>
  <si>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</si>
  <si>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</si>
  <si>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</si>
  <si>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</si>
  <si>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</si>
  <si>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</si>
  <si>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</si>
  <si>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</si>
  <si>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</si>
  <si>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</si>
  <si>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</si>
  <si>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</si>
  <si>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</si>
  <si>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</si>
  <si>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</si>
  <si>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</si>
  <si>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</si>
  <si>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</si>
  <si>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</si>
  <si>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</si>
  <si>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</si>
  <si>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</si>
  <si>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</si>
  <si>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</si>
  <si>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</si>
  <si>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</si>
  <si>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</si>
  <si>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</si>
  <si>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</si>
  <si>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</si>
  <si>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</si>
  <si>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</si>
  <si>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</si>
  <si>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</si>
  <si>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</si>
  <si>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</si>
  <si>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</si>
  <si>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</si>
  <si>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</si>
  <si>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</si>
  <si>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</si>
  <si>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</si>
  <si>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</si>
  <si>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</si>
  <si>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</si>
  <si>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</si>
  <si>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</si>
  <si>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</si>
  <si>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</si>
  <si>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</si>
  <si>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</si>
  <si>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</si>
  <si>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</si>
  <si>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</si>
  <si>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</si>
  <si>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</si>
  <si>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</si>
  <si>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</si>
  <si>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</si>
  <si>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</si>
  <si>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</si>
  <si>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</si>
  <si>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</si>
  <si>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Werra-Meißner-Kreis (06636)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</si>
  <si>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</si>
  <si>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</si>
  <si>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</si>
  <si>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</si>
  <si>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</si>
  <si>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</si>
  <si>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</si>
  <si>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</si>
  <si>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</si>
  <si>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</si>
  <si>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</si>
  <si>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</si>
  <si>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</si>
  <si>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</si>
  <si>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</si>
  <si>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</si>
  <si>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</si>
  <si>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</si>
  <si>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</si>
  <si>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</si>
  <si>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</si>
  <si>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</si>
  <si>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</si>
  <si>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</si>
  <si>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</si>
  <si>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</si>
  <si>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</si>
  <si>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</si>
  <si>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</si>
  <si>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</si>
  <si>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</si>
  <si>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</si>
  <si>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</si>
  <si>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</si>
  <si>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</si>
  <si>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</si>
  <si>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</si>
  <si>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</si>
  <si>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</si>
  <si>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</si>
  <si>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</si>
  <si>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</si>
  <si>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</si>
  <si>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</si>
  <si>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</si>
  <si>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</si>
  <si>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</si>
  <si>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</si>
  <si>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</si>
  <si>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</si>
  <si>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</si>
  <si>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</si>
  <si>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</si>
  <si>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</si>
  <si>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</si>
  <si>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</si>
  <si>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</si>
  <si>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</si>
  <si>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</si>
  <si>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</si>
  <si>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</si>
  <si>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</si>
  <si>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</si>
  <si>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</si>
  <si>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</si>
  <si>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</si>
  <si>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</si>
  <si>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</si>
  <si>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</si>
  <si>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</si>
  <si>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</si>
  <si>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</si>
  <si>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</si>
  <si>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</si>
  <si>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</si>
  <si>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</si>
  <si>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</si>
  <si>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</si>
  <si>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</si>
  <si>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</si>
  <si>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</si>
  <si>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</si>
  <si>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</si>
  <si>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</si>
  <si>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</si>
  <si>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</si>
  <si>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</si>
  <si>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</si>
  <si>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</si>
  <si>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</si>
  <si>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</si>
  <si>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</si>
  <si>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</si>
  <si>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</si>
  <si>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</si>
  <si>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</si>
  <si>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</si>
  <si>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</si>
  <si>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</si>
  <si>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</si>
  <si>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</si>
  <si>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</si>
  <si>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</si>
  <si>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</si>
  <si>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</si>
  <si>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</si>
  <si>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</si>
  <si>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</si>
  <si>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</si>
  <si>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</si>
  <si>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</si>
  <si>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</si>
  <si>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</si>
  <si>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</si>
  <si>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</si>
  <si>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</si>
  <si>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</si>
  <si>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</si>
  <si>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</si>
  <si>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</si>
  <si>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</si>
  <si>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</si>
  <si>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</si>
  <si>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</si>
  <si>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</si>
  <si>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</si>
  <si>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</si>
  <si>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</si>
  <si>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</si>
  <si>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</si>
  <si>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</si>
  <si>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</si>
  <si>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</si>
  <si>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</si>
  <si>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</si>
  <si>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</si>
  <si>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</si>
  <si>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</si>
  <si>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</si>
  <si>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</si>
  <si>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</si>
  <si>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</si>
  <si>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</si>
  <si>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</si>
  <si>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</si>
  <si>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</si>
  <si>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</si>
  <si>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</si>
  <si>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</si>
  <si>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</si>
  <si>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</si>
  <si>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</si>
  <si>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</si>
  <si>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</si>
  <si>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</si>
  <si>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</si>
  <si>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</si>
  <si>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</si>
  <si>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</si>
  <si>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</si>
  <si>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</si>
  <si>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</si>
  <si>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</si>
  <si>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</si>
  <si>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</si>
  <si>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</si>
  <si>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</si>
  <si>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</si>
  <si>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</si>
  <si>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</si>
  <si>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</si>
  <si>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</si>
  <si>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</si>
  <si>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</si>
  <si>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</si>
  <si>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</si>
  <si>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</si>
  <si>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</si>
  <si>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</si>
  <si>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</si>
  <si>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</si>
  <si>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</si>
  <si>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</si>
  <si>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</si>
  <si>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</si>
  <si>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</si>
  <si>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</si>
  <si>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</si>
  <si>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</si>
  <si>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Werra-Meißner-Kreis (06636);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</si>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</sst>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{E3D0831C-6991-4DE5-A02F-63E5B5A4C7D7}</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E707-4511-9FE2-334EB325BCDD}"/>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{BD159680-10E5-4CFD-9548-2F8317B605AD}</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E707-4511-9FE2-334EB325BCD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{E51E3064-C71A-423D-8763-4D9DCAF3D674}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707-4511-9FE2-334EB325BCD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{632AB179-80B0-48DA-9AFE-61BC5EC34848}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707-4511-9FE2-334EB325BCD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0.51359094402906857</c:v>
                </c:pt>
                <c:pt idx="1">
                  <c:v>1.1168123612881518</c:v>
                </c:pt>
                <c:pt idx="2">
                  <c:v>1.1186464311118853</c:v>
                </c:pt>
                <c:pt idx="3">
                  <c:v>1.0875687030768</c:v>
                </c:pt>
              </c:numCache>
            </c:numRef>
          </c:val>
          <c:extLst>
            <c:ext xmlns:c16="http://schemas.microsoft.com/office/drawing/2014/chart" uri="{C3380CC4-5D6E-409C-BE32-E72D297353CC}">
              <c16:uniqueId val="{00000004-E707-4511-9FE2-334EB325BCD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{BFC300E5-4830-4495-8C1B-B46D32218770}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707-4511-9FE2-334EB325BCD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{26582F7C-B029-4BB7-9FE7-38FFBBD14B1C}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707-4511-9FE2-334EB325BCD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{D4F9F3B8-483D-41C0-809E-00C6B0461512}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707-4511-9FE2-334EB325BCD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{5365B6DB-07D3-44D5-94A8-1F14500F71B8}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707-4511-9FE2-334EB325BC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707-4511-9FE2-334EB325BCD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707-4511-9FE2-334EB325BCD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{D83B4BB2-CE05-430B-8039-F0121A0D5AEA}</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1A0D-40B3-B20E-A6E22A365C4A}"/>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{F871814E-0BE0-4D6E-96F0-8E85CD00D1B0}</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1A0D-40B3-B20E-A6E22A365C4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{8ED98CFE-2721-4414-BBBE-0B49BA92E428}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A0D-40B3-B20E-A6E22A365C4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{85CC9010-6D9E-42CA-A6F4-7564C95E9F0E}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A0D-40B3-B20E-A6E22A365C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-1.4797199101598626</c:v>
                </c:pt>
                <c:pt idx="1">
                  <c:v>-2.6469525004774508</c:v>
                </c:pt>
                <c:pt idx="2">
                  <c:v>-2.7637010795899166</c:v>
                </c:pt>
                <c:pt idx="3">
                  <c:v>-2.8655893304673015</c:v>
                </c:pt>
              </c:numCache>
            </c:numRef>
          </c:val>
          <c:extLst>
            <c:ext xmlns:c16="http://schemas.microsoft.com/office/drawing/2014/chart" uri="{C3380CC4-5D6E-409C-BE32-E72D297353CC}">
              <c16:uniqueId val="{00000004-1A0D-40B3-B20E-A6E22A365C4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{9209E5CA-EDB8-4CD2-834E-B46895232641}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A0D-40B3-B20E-A6E22A365C4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{1226E552-0286-49A2-88D6-F9974E857019}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A0D-40B3-B20E-A6E22A365C4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{0F6E7087-B0E8-4EC1-A82D-FFD02C64DBB3}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A0D-40B3-B20E-A6E22A365C4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{BC460AD0-B1C0-439B-9E18-D5826C74BD0C}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A0D-40B3-B20E-A6E22A365C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A0D-40B3-B20E-A6E22A365C4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A0D-40B3-B20E-A6E22A365C4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{569B8669-2E12-4BDB-B1BE-2B1F61F1366D}</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E067-40E8-A49B-05345A6EAD6B}"/>
                </c:ext>
              </c:extLst>
            </c:dLbl>
            <c:dLbl>
              <c:idx val="1"/>
              <c:tx>
                <c:strRef>
                  <c:f>Daten_Diagramme!$D$15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{6BF1569C-3DB2-470C-B6EB-02ADEE2D35E9}</c15:txfldGUID>
                      <c15:f>Daten_Diagramme!$D$15</c15:f>
                      <c15:dlblFieldTableCache>
                        <c:ptCount val="1"/>
                        <c:pt idx="0">
                          <c:v>4.8</c:v>
                        </c:pt>
                      </c15:dlblFieldTableCache>
                    </c15:dlblFTEntry>
                  </c15:dlblFieldTable>
                  <c15:showDataLabelsRange val="0"/>
                </c:ext>
                <c:ext xmlns:c16="http://schemas.microsoft.com/office/drawing/2014/chart" uri="{C3380CC4-5D6E-409C-BE32-E72D297353CC}">
                  <c16:uniqueId val="{00000001-E067-40E8-A49B-05345A6EAD6B}"/>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{FBC75EED-72A1-48E6-94F0-D98D60514AEB}</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E067-40E8-A49B-05345A6EAD6B}"/>
                </c:ext>
              </c:extLst>
            </c:dLbl>
            <c:dLbl>
              <c:idx val="3"/>
              <c:tx>
                <c:strRef>
                  <c:f>Daten_Diagramme!$D$17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{10E8C080-9E42-49AD-9436-315E5964B168}</c15:txfldGUID>
                      <c15:f>Daten_Diagramme!$D$17</c15:f>
                      <c15:dlblFieldTableCache>
                        <c:ptCount val="1"/>
                        <c:pt idx="0">
                          <c:v>-3.4</c:v>
                        </c:pt>
                      </c15:dlblFieldTableCache>
                    </c15:dlblFTEntry>
                  </c15:dlblFieldTable>
                  <c15:showDataLabelsRange val="0"/>
                </c:ext>
                <c:ext xmlns:c16="http://schemas.microsoft.com/office/drawing/2014/chart" uri="{C3380CC4-5D6E-409C-BE32-E72D297353CC}">
                  <c16:uniqueId val="{00000003-E067-40E8-A49B-05345A6EAD6B}"/>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{5334E006-9F54-48D8-8F39-3BDABDB4754D}</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E067-40E8-A49B-05345A6EAD6B}"/>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{F88CA1CC-D2AC-4D86-9C6B-958FA3CA24D1}</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E067-40E8-A49B-05345A6EAD6B}"/>
                </c:ext>
              </c:extLst>
            </c:dLbl>
            <c:dLbl>
              <c:idx val="6"/>
              <c:tx>
                <c:strRef>
                  <c:f>Daten_Diagramme!$D$20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{24F9CEC0-719A-429E-98CE-27A7D4BF7355}</c15:txfldGUID>
                      <c15:f>Daten_Diagramme!$D$20</c15:f>
                      <c15:dlblFieldTableCache>
                        <c:ptCount val="1"/>
                        <c:pt idx="0">
                          <c:v>-3.1</c:v>
                        </c:pt>
                      </c15:dlblFieldTableCache>
                    </c15:dlblFTEntry>
                  </c15:dlblFieldTable>
                  <c15:showDataLabelsRange val="0"/>
                </c:ext>
                <c:ext xmlns:c16="http://schemas.microsoft.com/office/drawing/2014/chart" uri="{C3380CC4-5D6E-409C-BE32-E72D297353CC}">
                  <c16:uniqueId val="{00000006-E067-40E8-A49B-05345A6EAD6B}"/>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{5B9D9380-CA3C-4497-9824-3BCEC14DF3FB}</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E067-40E8-A49B-05345A6EAD6B}"/>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{9B7238E2-D76A-4F38-8AC0-54BFA7B4270D}</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E067-40E8-A49B-05345A6EAD6B}"/>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{277B2B1A-6BED-4B7E-97E8-F333DB00FE3D}</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E067-40E8-A49B-05345A6EAD6B}"/>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{FF41D3FB-F70C-4BF2-A748-2CEE2651D4AD}</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E067-40E8-A49B-05345A6EAD6B}"/>
                </c:ext>
              </c:extLst>
            </c:dLbl>
            <c:dLbl>
              <c:idx val="11"/>
              <c:tx>
                <c:strRef>
                  <c:f>Daten_Diagramme!$D$25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{AA93FD18-6C6F-460F-BE20-C1A4FE340471}</c15:txfldGUID>
                      <c15:f>Daten_Diagramme!$D$25</c15:f>
                      <c15:dlblFieldTableCache>
                        <c:ptCount val="1"/>
                        <c:pt idx="0">
                          <c:v>-2.1</c:v>
                        </c:pt>
                      </c15:dlblFieldTableCache>
                    </c15:dlblFTEntry>
                  </c15:dlblFieldTable>
                  <c15:showDataLabelsRange val="0"/>
                </c:ext>
                <c:ext xmlns:c16="http://schemas.microsoft.com/office/drawing/2014/chart" uri="{C3380CC4-5D6E-409C-BE32-E72D297353CC}">
                  <c16:uniqueId val="{0000000B-E067-40E8-A49B-05345A6EAD6B}"/>
                </c:ext>
              </c:extLst>
            </c:dLbl>
            <c:dLbl>
              <c:idx val="12"/>
              <c:tx>
                <c:strRef>
                  <c:f>Daten_Diagramme!$D$26</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{350F27C3-F602-4326-8232-14287591F77E}</c15:txfldGUID>
                      <c15:f>Daten_Diagramme!$D$26</c15:f>
                      <c15:dlblFieldTableCache>
                        <c:ptCount val="1"/>
                        <c:pt idx="0">
                          <c:v>-6.8</c:v>
                        </c:pt>
                      </c15:dlblFieldTableCache>
                    </c15:dlblFTEntry>
                  </c15:dlblFieldTable>
                  <c15:showDataLabelsRange val="0"/>
                </c:ext>
                <c:ext xmlns:c16="http://schemas.microsoft.com/office/drawing/2014/chart" uri="{C3380CC4-5D6E-409C-BE32-E72D297353CC}">
                  <c16:uniqueId val="{0000000C-E067-40E8-A49B-05345A6EAD6B}"/>
                </c:ext>
              </c:extLst>
            </c:dLbl>
            <c:dLbl>
              <c:idx val="13"/>
              <c:tx>
                <c:strRef>
                  <c:f>Daten_Diagramme!$D$27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{6EE25E78-6F89-49EA-9674-4D0D0FF4B232}</c15:txfldGUID>
                      <c15:f>Daten_Diagramme!$D$27</c15:f>
                      <c15:dlblFieldTableCache>
                        <c:ptCount val="1"/>
                        <c:pt idx="0">
                          <c:v>-1.0</c:v>
                        </c:pt>
                      </c15:dlblFieldTableCache>
                    </c15:dlblFTEntry>
                  </c15:dlblFieldTable>
                  <c15:showDataLabelsRange val="0"/>
                </c:ext>
                <c:ext xmlns:c16="http://schemas.microsoft.com/office/drawing/2014/chart" uri="{C3380CC4-5D6E-409C-BE32-E72D297353CC}">
                  <c16:uniqueId val="{0000000D-E067-40E8-A49B-05345A6EAD6B}"/>
                </c:ext>
              </c:extLst>
            </c:dLbl>
            <c:dLbl>
              <c:idx val="14"/>
              <c:tx>
                <c:strRef>
                  <c:f>Daten_Diagramme!$D$28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{13223F93-D4E1-44E4-93A5-E30CCDD01FB4}</c15:txfldGUID>
                      <c15:f>Daten_Diagramme!$D$28</c15:f>
                      <c15:dlblFieldTableCache>
                        <c:ptCount val="1"/>
                        <c:pt idx="0">
                          <c:v>2.5</c:v>
                        </c:pt>
                      </c15:dlblFieldTableCache>
                    </c15:dlblFTEntry>
                  </c15:dlblFieldTable>
                  <c15:showDataLabelsRange val="0"/>
                </c:ext>
                <c:ext xmlns:c16="http://schemas.microsoft.com/office/drawing/2014/chart" uri="{C3380CC4-5D6E-409C-BE32-E72D297353CC}">
                  <c16:uniqueId val="{0000000E-E067-40E8-A49B-05345A6EAD6B}"/>
                </c:ext>
              </c:extLst>
            </c:dLbl>
            <c:dLbl>
              <c:idx val="15"/>
              <c:tx>
                <c:strRef>
                  <c:f>Daten_Diagramme!$D$29</c:f>
                  <c:strCache>
                    <c:ptCount val="1"/>
                    <c:pt idx="0">
                      <c:v>-33.1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{9F6FB7F8-B3E0-422C-AA92-1AF62D26E758}</c15:txfldGUID>
                      <c15:f>Daten_Diagramme!$D$29</c15:f>
                      <c15:dlblFieldTableCache>
                        <c:ptCount val="1"/>
                        <c:pt idx="0">
                          <c:v>-33.1</c:v>
                        </c:pt>
                      </c15:dlblFieldTableCache>
                    </c15:dlblFTEntry>
                  </c15:dlblFieldTable>
                  <c15:showDataLabelsRange val="0"/>
                </c:ext>
                <c:ext xmlns:c16="http://schemas.microsoft.com/office/drawing/2014/chart" uri="{C3380CC4-5D6E-409C-BE32-E72D297353CC}">
                  <c16:uniqueId val="{0000000F-E067-40E8-A49B-05345A6EAD6B}"/>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{5EB1A30D-844C-44F6-AE84-A3E2CE053F35}</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E067-40E8-A49B-05345A6EAD6B}"/>
                </c:ext>
              </c:extLst>
            </c:dLbl>
            <c:dLbl>
              <c:idx val="17"/>
              <c:tx>
                <c:strRef>
                  <c:f>Daten_Diagramme!$D$31</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{54E66A26-27BA-4240-8F55-F514BDC9CF0F}</c15:txfldGUID>
                      <c15:f>Daten_Diagramme!$D$31</c15:f>
                      <c15:dlblFieldTableCache>
                        <c:ptCount val="1"/>
                        <c:pt idx="0">
                          <c:v>6.2</c:v>
                        </c:pt>
                      </c15:dlblFieldTableCache>
                    </c15:dlblFTEntry>
                  </c15:dlblFieldTable>
                  <c15:showDataLabelsRange val="0"/>
                </c:ext>
                <c:ext xmlns:c16="http://schemas.microsoft.com/office/drawing/2014/chart" uri="{C3380CC4-5D6E-409C-BE32-E72D297353CC}">
                  <c16:uniqueId val="{00000011-E067-40E8-A49B-05345A6EAD6B}"/>
                </c:ext>
              </c:extLst>
            </c:dLbl>
            <c:dLbl>
              <c:idx val="18"/>
              <c:tx>
                <c:strRef>
                  <c:f>Daten_Diagramme!$D$32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{393D7916-516F-4A97-AB14-B13B99518085}</c15:txfldGUID>
                      <c15:f>Daten_Diagramme!$D$32</c15:f>
                      <c15:dlblFieldTableCache>
                        <c:ptCount val="1"/>
                        <c:pt idx="0">
                          <c:v>4.3</c:v>
                        </c:pt>
                      </c15:dlblFieldTableCache>
                    </c15:dlblFTEntry>
                  </c15:dlblFieldTable>
                  <c15:showDataLabelsRange val="0"/>
                </c:ext>
                <c:ext xmlns:c16="http://schemas.microsoft.com/office/drawing/2014/chart" uri="{C3380CC4-5D6E-409C-BE32-E72D297353CC}">
                  <c16:uniqueId val="{00000012-E067-40E8-A49B-05345A6EAD6B}"/>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{1AECE880-61D7-4E00-94AB-3447B503E0F6}</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E067-40E8-A49B-05345A6EAD6B}"/>
                </c:ext>
              </c:extLst>
            </c:dLbl>
            <c:dLbl>
              <c:idx val="20"/>
              <c:tx>
                <c:strRef>
                  <c:f>Daten_Diagramme!$D$34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{54E17674-B589-4E7D-89EA-366ABAABBAB1}</c15:txfldGUID>
                      <c15:f>Daten_Diagramme!$D$34</c15:f>
                      <c15:dlblFieldTableCache>
                        <c:ptCount val="1"/>
                        <c:pt idx="0">
                          <c:v>3.6</c:v>
                        </c:pt>
                      </c15:dlblFieldTableCache>
                    </c15:dlblFTEntry>
                  </c15:dlblFieldTable>
                  <c15:showDataLabelsRange val="0"/>
                </c:ext>
                <c:ext xmlns:c16="http://schemas.microsoft.com/office/drawing/2014/chart" uri="{C3380CC4-5D6E-409C-BE32-E72D297353CC}">
                  <c16:uniqueId val="{00000014-E067-40E8-A49B-05345A6EAD6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{2C3B3F83-22DA-407E-B143-93FDAE9D9C98}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067-40E8-A49B-05345A6EAD6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{BDA3BE3C-7D64-4ADF-90EC-6CEDAC2A32CD}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067-40E8-A49B-05345A6EAD6B}"/>
                </c:ext>
              </c:extLst>
            </c:dLbl>
            <c:dLbl>
              <c:idx val="23"/>
              <c:tx>
                <c:strRef>
                  <c:f>Daten_Diagramme!$D$37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{3AC0CE67-58CE-4D85-8E73-C2448FE77C91}</c15:txfldGUID>
                      <c15:f>Daten_Diagramme!$D$37</c15:f>
                      <c15:dlblFieldTableCache>
                        <c:ptCount val="1"/>
                        <c:pt idx="0">
                          <c:v>4.8</c:v>
                        </c:pt>
                      </c15:dlblFieldTableCache>
                    </c15:dlblFTEntry>
                  </c15:dlblFieldTable>
                  <c15:showDataLabelsRange val="0"/>
                </c:ext>
                <c:ext xmlns:c16="http://schemas.microsoft.com/office/drawing/2014/chart" uri="{C3380CC4-5D6E-409C-BE32-E72D297353CC}">
                  <c16:uniqueId val="{00000017-E067-40E8-A49B-05345A6EAD6B}"/>
                </c:ext>
              </c:extLst>
            </c:dLbl>
            <c:dLbl>
              <c:idx val="24"/>
              <c:layout>
                <c:manualLayout>
                  <c:x val="4.7769028871392123E-3"/>
                  <c:y val="-4.6876052205785108E-5"/>
                </c:manualLayout>
              </c:layout>
              <c:tx>
                <c:strRef>
                  <c:f>Daten_Diagramme!$D$38</c:f>
                  <c:strCache>
                    <c:ptCount val="1"/>
                    <c:pt idx="0">
                      <c:v>-1.8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{9BB494B7-FEA0-4CC9-B27F-F1266A4D7FE1}</c15:txfldGUID>
                      <c15:f>Daten_Diagramme!$D$38</c15:f>
                      <c15:dlblFieldTableCache>
                        <c:ptCount val="1"/>
                        <c:pt idx="0">
                          <c:v>-1.8</c:v>
                        </c:pt>
                      </c15:dlblFieldTableCache>
                    </c15:dlblFTEntry>
                  </c15:dlblFieldTable>
                  <c15:showDataLabelsRange val="0"/>
                </c:ext>
                <c:ext xmlns:c16="http://schemas.microsoft.com/office/drawing/2014/chart" uri="{C3380CC4-5D6E-409C-BE32-E72D297353CC}">
                  <c16:uniqueId val="{00000018-E067-40E8-A49B-05345A6EAD6B}"/>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{D11F3845-A9C0-4863-AB30-AD8EF729062F}</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E067-40E8-A49B-05345A6EAD6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{8C5D2607-024F-45E6-8B7C-5653CA40F985}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067-40E8-A49B-05345A6EAD6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{F15495A9-D55C-4EB0-AE63-37FBA3096D49}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067-40E8-A49B-05345A6EAD6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{6BCA1802-5549-4C0D-8CDD-05FED4F859B6}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067-40E8-A49B-05345A6EAD6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{828150C3-AFDC-452F-8720-E03EB2FB2246}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067-40E8-A49B-05345A6EAD6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{D6847342-82C1-4FEA-A571-49E5CEF2F862}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067-40E8-A49B-05345A6EAD6B}"/>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{06F24427-02D5-472C-9C4C-F119DF33784B}</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E067-40E8-A49B-05345A6EAD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0.51359094402906857</c:v>
                </c:pt>
                <c:pt idx="1">
                  <c:v>4.7794117647058822</c:v>
                </c:pt>
                <c:pt idx="2">
                  <c:v>1.1363636363636365</c:v>
                </c:pt>
                <c:pt idx="3">
                  <c:v>-3.4263085399449036</c:v>
                </c:pt>
                <c:pt idx="4">
                  <c:v>-1.430976430976431</c:v>
                </c:pt>
                <c:pt idx="5">
                  <c:v>-4.3731778425655978</c:v>
                </c:pt>
                <c:pt idx="6">
                  <c:v>-3.0658838878016961</c:v>
                </c:pt>
                <c:pt idx="7">
                  <c:v>1.8781493357764545</c:v>
                </c:pt>
                <c:pt idx="8">
                  <c:v>0.60430263475948753</c:v>
                </c:pt>
                <c:pt idx="9">
                  <c:v>-1.3205282112845138</c:v>
                </c:pt>
                <c:pt idx="10">
                  <c:v>-0.93945720250521925</c:v>
                </c:pt>
                <c:pt idx="11">
                  <c:v>-2.0725388601036268</c:v>
                </c:pt>
                <c:pt idx="12">
                  <c:v>-6.8047337278106506</c:v>
                </c:pt>
                <c:pt idx="13">
                  <c:v>-1.0146561443066517</c:v>
                </c:pt>
                <c:pt idx="14">
                  <c:v>2.4968789013732833</c:v>
                </c:pt>
                <c:pt idx="15">
                  <c:v>-33.125</c:v>
                </c:pt>
                <c:pt idx="16">
                  <c:v>1.7076845806127574</c:v>
                </c:pt>
                <c:pt idx="17">
                  <c:v>6.1792863359442993</c:v>
                </c:pt>
                <c:pt idx="18">
                  <c:v>4.2964554242749733</c:v>
                </c:pt>
                <c:pt idx="19">
                  <c:v>1.9941348973607038</c:v>
                </c:pt>
                <c:pt idx="20">
                  <c:v>3.5539215686274508</c:v>
                </c:pt>
                <c:pt idx="21">
                  <c:v>0</c:v>
                </c:pt>
                <c:pt idx="23">
                  <c:v>4.7794117647058822</c:v>
                </c:pt>
                <c:pt idx="24">
                  <c:v>-1.8458588037876065</c:v>
                </c:pt>
                <c:pt idx="25">
                  <c:v>1.3934633899163922</c:v>
                </c:pt>
              </c:numCache>
            </c:numRef>
          </c:val>
          <c:extLst>
            <c:ext xmlns:c16="http://schemas.microsoft.com/office/drawing/2014/chart" uri="{C3380CC4-5D6E-409C-BE32-E72D297353CC}">
              <c16:uniqueId val="{00000020-E067-40E8-A49B-05345A6EAD6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{AC81940C-8C90-4318-AC77-BCF138F9687F}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067-40E8-A49B-05345A6EAD6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{C79C5A28-D070-4482-AFEB-114E0712B741}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067-40E8-A49B-05345A6EAD6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{CB6D250F-0BE6-4EBA-AF24-271507F041D9}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067-40E8-A49B-05345A6EAD6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{75CA9B81-8DD9-4AD6-A581-2CD489D43192}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067-40E8-A49B-05345A6EAD6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{9CD2DA6E-40B2-4025-B604-71A23627992A}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067-40E8-A49B-05345A6EAD6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{347B8545-4522-4658-81D5-9B9046A95DD4}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067-40E8-A49B-05345A6EAD6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{6C2D76FB-A12A-4D0A-A8A6-50F53F0A7E98}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067-40E8-A49B-05345A6EAD6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{37BCBBE1-E38D-4A3E-BC57-B0D27F12A2A7}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067-40E8-A49B-05345A6EAD6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{D79A72C8-3E4F-4E59-BDAE-9C7B636D9580}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067-40E8-A49B-05345A6EAD6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{95741EFF-5E5E-496F-A852-600B665BEE61}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067-40E8-A49B-05345A6EAD6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{09EC61DB-FF50-48DB-AA20-184173C3C3E6}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067-40E8-A49B-05345A6EAD6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{821A4322-67B9-4F96-9CA4-B30A4AD4454A}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067-40E8-A49B-05345A6EAD6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{C9FCE066-674F-43F9-A003-57DA365D0352}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067-40E8-A49B-05345A6EAD6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{E413CDC5-A498-4965-B859-274227E02879}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067-40E8-A49B-05345A6EAD6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{EF77C4DD-3298-41BD-B5FF-94E989CCB01F}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067-40E8-A49B-05345A6EAD6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{E1A2F733-E1D7-42E6-8963-74572D01495E}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067-40E8-A49B-05345A6EAD6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{92CB5DFE-F5D9-4835-8F71-02E179DAF484}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067-40E8-A49B-05345A6EAD6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{C12275A9-DA03-478F-BE5B-AE652AF8B550}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067-40E8-A49B-05345A6EAD6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{8E0CC26E-B069-49F3-99BA-5E8D1F81FDCE}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067-40E8-A49B-05345A6EAD6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{54B17384-130D-4F8E-A874-C2E2DD34B6B7}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067-40E8-A49B-05345A6EAD6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{22EC8E69-12A8-4B9C-AD93-DE50E3C06794}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067-40E8-A49B-05345A6EAD6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{CBF8ABE6-46E2-48DF-9298-7466DC894886}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067-40E8-A49B-05345A6EAD6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{461FC43D-A9D1-4E00-A82B-251F091A429D}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067-40E8-A49B-05345A6EAD6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{A1AB09F1-338E-4FA1-901B-AD3614583F81}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067-40E8-A49B-05345A6EAD6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{8133984E-9134-41BC-9ABD-31B88F01A7BA}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067-40E8-A49B-05345A6EAD6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{8C477B27-4D58-4A8B-8391-07087111B08D}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067-40E8-A49B-05345A6EAD6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{D63D3D5D-0E4E-447B-B000-8A596C17D4C1}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067-40E8-A49B-05345A6EAD6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{25812F40-CF50-41EB-B422-FDC45BA0744E}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067-40E8-A49B-05345A6EAD6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{65C03F04-1944-4608-AE56-30F819157777}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067-40E8-A49B-05345A6EAD6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{8BB2C255-8E70-473E-81AD-7A59F5BC8B2A}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067-40E8-A49B-05345A6EAD6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{900E5942-2684-4A54-B439-5EE3A0E6FD00}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067-40E8-A49B-05345A6EAD6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{C214C5A2-435F-4C01-9B8E-4E7320B6B28B}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067-40E8-A49B-05345A6EAD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067-40E8-A49B-05345A6EAD6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067-40E8-A49B-05345A6EAD6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{AC874EFD-EDA3-4BBB-A713-C9AE5115F0D6}</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7BB0-4DAA-A1CE-1C8B4D0ED2E6}"/>
                </c:ext>
              </c:extLst>
            </c:dLbl>
            <c:dLbl>
              <c:idx val="1"/>
              <c:tx>
                <c:strRef>
                  <c:f>Daten_Diagramme!$E$15</c:f>
                  <c:strCache>
                    <c:ptCount val="1"/>
                    <c:pt idx="0">
                      <c:v>19.1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{DAB03DCA-5DD8-43E0-B1EE-008BBF2A84F7}</c15:txfldGUID>
                      <c15:f>Daten_Diagramme!$E$15</c15:f>
                      <c15:dlblFieldTableCache>
                        <c:ptCount val="1"/>
                        <c:pt idx="0">
                          <c:v>19.1</c:v>
                        </c:pt>
                      </c15:dlblFieldTableCache>
                    </c15:dlblFTEntry>
                  </c15:dlblFieldTable>
                  <c15:showDataLabelsRange val="0"/>
                </c:ext>
                <c:ext xmlns:c16="http://schemas.microsoft.com/office/drawing/2014/chart" uri="{C3380CC4-5D6E-409C-BE32-E72D297353CC}">
                  <c16:uniqueId val="{00000001-7BB0-4DAA-A1CE-1C8B4D0ED2E6}"/>
                </c:ext>
              </c:extLst>
            </c:dLbl>
            <c:dLbl>
              <c:idx val="2"/>
              <c:tx>
                <c:strRef>
                  <c:f>Daten_Diagramme!$E$16</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{AC54B5B1-C2BF-4372-9F92-ACC7657F0075}</c15:txfldGUID>
                      <c15:f>Daten_Diagramme!$E$16</c15:f>
                      <c15:dlblFieldTableCache>
                        <c:ptCount val="1"/>
                        <c:pt idx="0">
                          <c:v>28.6</c:v>
                        </c:pt>
                      </c15:dlblFieldTableCache>
                    </c15:dlblFTEntry>
                  </c15:dlblFieldTable>
                  <c15:showDataLabelsRange val="0"/>
                </c:ext>
                <c:ext xmlns:c16="http://schemas.microsoft.com/office/drawing/2014/chart" uri="{C3380CC4-5D6E-409C-BE32-E72D297353CC}">
                  <c16:uniqueId val="{00000002-7BB0-4DAA-A1CE-1C8B4D0ED2E6}"/>
                </c:ext>
              </c:extLst>
            </c:dLbl>
            <c:dLbl>
              <c:idx val="3"/>
              <c:tx>
                <c:strRef>
                  <c:f>Daten_Diagramme!$E$17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{1B2207F0-0161-4D3C-AC52-FEACFEE5E696}</c15:txfldGUID>
                      <c15:f>Daten_Diagramme!$E$17</c15:f>
                      <c15:dlblFieldTableCache>
                        <c:ptCount val="1"/>
                        <c:pt idx="0">
                          <c:v>-5.4</c:v>
                        </c:pt>
                      </c15:dlblFieldTableCache>
                    </c15:dlblFTEntry>
                  </c15:dlblFieldTable>
                  <c15:showDataLabelsRange val="0"/>
                </c:ext>
                <c:ext xmlns:c16="http://schemas.microsoft.com/office/drawing/2014/chart" uri="{C3380CC4-5D6E-409C-BE32-E72D297353CC}">
                  <c16:uniqueId val="{00000003-7BB0-4DAA-A1CE-1C8B4D0ED2E6}"/>
                </c:ext>
              </c:extLst>
            </c:dLbl>
            <c:dLbl>
              <c:idx val="4"/>
              <c:tx>
                <c:strRef>
                  <c:f>Daten_Diagramme!$E$18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{A624BD0D-DB4E-45A6-AC62-DFC7FB3FE6B1}</c15:txfldGUID>
                      <c15:f>Daten_Diagramme!$E$18</c15:f>
                      <c15:dlblFieldTableCache>
                        <c:ptCount val="1"/>
                        <c:pt idx="0">
                          <c:v>-7.0</c:v>
                        </c:pt>
                      </c15:dlblFieldTableCache>
                    </c15:dlblFTEntry>
                  </c15:dlblFieldTable>
                  <c15:showDataLabelsRange val="0"/>
                </c:ext>
                <c:ext xmlns:c16="http://schemas.microsoft.com/office/drawing/2014/chart" uri="{C3380CC4-5D6E-409C-BE32-E72D297353CC}">
                  <c16:uniqueId val="{00000004-7BB0-4DAA-A1CE-1C8B4D0ED2E6}"/>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{222EB25C-DD85-4D7A-AA8A-E810EF4877EE}</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7BB0-4DAA-A1CE-1C8B4D0ED2E6}"/>
                </c:ext>
              </c:extLst>
            </c:dLbl>
            <c:dLbl>
              <c:idx val="6"/>
              <c:tx>
                <c:strRef>
                  <c:f>Daten_Diagramme!$E$20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{3B2E5E40-BDA9-48EA-8590-FA3ECD4995E8}</c15:txfldGUID>
                      <c15:f>Daten_Diagramme!$E$20</c15:f>
                      <c15:dlblFieldTableCache>
                        <c:ptCount val="1"/>
                        <c:pt idx="0">
                          <c:v>-0.9</c:v>
                        </c:pt>
                      </c15:dlblFieldTableCache>
                    </c15:dlblFTEntry>
                  </c15:dlblFieldTable>
                  <c15:showDataLabelsRange val="0"/>
                </c:ext>
                <c:ext xmlns:c16="http://schemas.microsoft.com/office/drawing/2014/chart" uri="{C3380CC4-5D6E-409C-BE32-E72D297353CC}">
                  <c16:uniqueId val="{00000006-7BB0-4DAA-A1CE-1C8B4D0ED2E6}"/>
                </c:ext>
              </c:extLst>
            </c:dLbl>
            <c:dLbl>
              <c:idx val="7"/>
              <c:tx>
                <c:strRef>
                  <c:f>Daten_Diagramme!$E$21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{D5967AA0-1FA6-4904-A1E4-829F0A82AFEA}</c15:txfldGUID>
                      <c15:f>Daten_Diagramme!$E$21</c15:f>
                      <c15:dlblFieldTableCache>
                        <c:ptCount val="1"/>
                        <c:pt idx="0">
                          <c:v>7.0</c:v>
                        </c:pt>
                      </c15:dlblFieldTableCache>
                    </c15:dlblFTEntry>
                  </c15:dlblFieldTable>
                  <c15:showDataLabelsRange val="0"/>
                </c:ext>
                <c:ext xmlns:c16="http://schemas.microsoft.com/office/drawing/2014/chart" uri="{C3380CC4-5D6E-409C-BE32-E72D297353CC}">
                  <c16:uniqueId val="{00000007-7BB0-4DAA-A1CE-1C8B4D0ED2E6}"/>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{1C31E361-334E-4D07-99F4-89D0E75E048F}</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7BB0-4DAA-A1CE-1C8B4D0ED2E6}"/>
                </c:ext>
              </c:extLst>
            </c:dLbl>
            <c:dLbl>
              <c:idx val="9"/>
              <c:tx>
                <c:strRef>
                  <c:f>Daten_Diagramme!$E$23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{52090255-273B-4084-B08F-026DEB1A92AE}</c15:txfldGUID>
                      <c15:f>Daten_Diagramme!$E$23</c15:f>
                      <c15:dlblFieldTableCache>
                        <c:ptCount val="1"/>
                        <c:pt idx="0">
                          <c:v>-4.6</c:v>
                        </c:pt>
                      </c15:dlblFieldTableCache>
                    </c15:dlblFTEntry>
                  </c15:dlblFieldTable>
                  <c15:showDataLabelsRange val="0"/>
                </c:ext>
                <c:ext xmlns:c16="http://schemas.microsoft.com/office/drawing/2014/chart" uri="{C3380CC4-5D6E-409C-BE32-E72D297353CC}">
                  <c16:uniqueId val="{00000009-7BB0-4DAA-A1CE-1C8B4D0ED2E6}"/>
                </c:ext>
              </c:extLst>
            </c:dLbl>
            <c:dLbl>
              <c:idx val="10"/>
              <c:tx>
                <c:strRef>
                  <c:f>Daten_Diagramme!$E$24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{C60873CC-57F1-4CF7-AEDE-A5CF89EE45DB}</c15:txfldGUID>
                      <c15:f>Daten_Diagramme!$E$24</c15:f>
                      <c15:dlblFieldTableCache>
                        <c:ptCount val="1"/>
                        <c:pt idx="0">
                          <c:v>-8.1</c:v>
                        </c:pt>
                      </c15:dlblFieldTableCache>
                    </c15:dlblFTEntry>
                  </c15:dlblFieldTable>
                  <c15:showDataLabelsRange val="0"/>
                </c:ext>
                <c:ext xmlns:c16="http://schemas.microsoft.com/office/drawing/2014/chart" uri="{C3380CC4-5D6E-409C-BE32-E72D297353CC}">
                  <c16:uniqueId val="{0000000A-7BB0-4DAA-A1CE-1C8B4D0ED2E6}"/>
                </c:ext>
              </c:extLst>
            </c:dLbl>
            <c:dLbl>
              <c:idx val="11"/>
              <c:tx>
                <c:strRef>
                  <c:f>Daten_Diagramme!$E$25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{1B29344A-1B81-4D7B-ACB5-EEFA1835A282}</c15:txfldGUID>
                      <c15:f>Daten_Diagramme!$E$25</c15:f>
                      <c15:dlblFieldTableCache>
                        <c:ptCount val="1"/>
                        <c:pt idx="0">
                          <c:v>-2.1</c:v>
                        </c:pt>
                      </c15:dlblFieldTableCache>
                    </c15:dlblFTEntry>
                  </c15:dlblFieldTable>
                  <c15:showDataLabelsRange val="0"/>
                </c:ext>
                <c:ext xmlns:c16="http://schemas.microsoft.com/office/drawing/2014/chart" uri="{C3380CC4-5D6E-409C-BE32-E72D297353CC}">
                  <c16:uniqueId val="{0000000B-7BB0-4DAA-A1CE-1C8B4D0ED2E6}"/>
                </c:ext>
              </c:extLst>
            </c:dLbl>
            <c:dLbl>
              <c:idx val="12"/>
              <c:tx>
                <c:strRef>
                  <c:f>Daten_Diagramme!$E$26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{5880B406-7538-4312-B25B-0BBEBADA5025}</c15:txfldGUID>
                      <c15:f>Daten_Diagramme!$E$26</c15:f>
                      <c15:dlblFieldTableCache>
                        <c:ptCount val="1"/>
                        <c:pt idx="0">
                          <c:v>-3.3</c:v>
                        </c:pt>
                      </c15:dlblFieldTableCache>
                    </c15:dlblFTEntry>
                  </c15:dlblFieldTable>
                  <c15:showDataLabelsRange val="0"/>
                </c:ext>
                <c:ext xmlns:c16="http://schemas.microsoft.com/office/drawing/2014/chart" uri="{C3380CC4-5D6E-409C-BE32-E72D297353CC}">
                  <c16:uniqueId val="{0000000C-7BB0-4DAA-A1CE-1C8B4D0ED2E6}"/>
                </c:ext>
              </c:extLst>
            </c:dLbl>
            <c:dLbl>
              <c:idx val="13"/>
              <c:tx>
                <c:strRef>
                  <c:f>Daten_Diagramme!$E$27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{A3C4A416-B317-466F-894C-A3CB55CC939B}</c15:txfldGUID>
                      <c15:f>Daten_Diagramme!$E$27</c15:f>
                      <c15:dlblFieldTableCache>
                        <c:ptCount val="1"/>
                        <c:pt idx="0">
                          <c:v>-4.1</c:v>
                        </c:pt>
                      </c15:dlblFieldTableCache>
                    </c15:dlblFTEntry>
                  </c15:dlblFieldTable>
                  <c15:showDataLabelsRange val="0"/>
                </c:ext>
                <c:ext xmlns:c16="http://schemas.microsoft.com/office/drawing/2014/chart" uri="{C3380CC4-5D6E-409C-BE32-E72D297353CC}">
                  <c16:uniqueId val="{0000000D-7BB0-4DAA-A1CE-1C8B4D0ED2E6}"/>
                </c:ext>
              </c:extLst>
            </c:dLbl>
            <c:dLbl>
              <c:idx val="14"/>
              <c:tx>
                <c:strRef>
                  <c:f>Daten_Diagramme!$E$28</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{3851D302-F9FD-4FA4-8461-AE276F60C36E}</c15:txfldGUID>
                      <c15:f>Daten_Diagramme!$E$28</c15:f>
                      <c15:dlblFieldTableCache>
                        <c:ptCount val="1"/>
                        <c:pt idx="0">
                          <c:v>11.4</c:v>
                        </c:pt>
                      </c15:dlblFieldTableCache>
                    </c15:dlblFTEntry>
                  </c15:dlblFieldTable>
                  <c15:showDataLabelsRange val="0"/>
                </c:ext>
                <c:ext xmlns:c16="http://schemas.microsoft.com/office/drawing/2014/chart" uri="{C3380CC4-5D6E-409C-BE32-E72D297353CC}">
                  <c16:uniqueId val="{0000000E-7BB0-4DAA-A1CE-1C8B4D0ED2E6}"/>
                </c:ext>
              </c:extLst>
            </c:dLbl>
            <c:dLbl>
              <c:idx val="15"/>
              <c:tx>
                <c:strRef>
                  <c:f>Daten_Diagramme!$E$29</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{ABCF006C-1989-4D53-B846-E9DC443C8F9C}</c15:txfldGUID>
                      <c15:f>Daten_Diagramme!$E$29</c15:f>
                      <c15:dlblFieldTableCache>
                        <c:ptCount val="1"/>
                        <c:pt idx="0">
                          <c:v>25.0</c:v>
                        </c:pt>
                      </c15:dlblFieldTableCache>
                    </c15:dlblFTEntry>
                  </c15:dlblFieldTable>
                  <c15:showDataLabelsRange val="0"/>
                </c:ext>
                <c:ext xmlns:c16="http://schemas.microsoft.com/office/drawing/2014/chart" uri="{C3380CC4-5D6E-409C-BE32-E72D297353CC}">
                  <c16:uniqueId val="{0000000F-7BB0-4DAA-A1CE-1C8B4D0ED2E6}"/>
                </c:ext>
              </c:extLst>
            </c:dLbl>
            <c:dLbl>
              <c:idx val="16"/>
              <c:tx>
                <c:strRef>
                  <c:f>Daten_Diagramme!$E$30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{D409BABB-4BB6-49A3-BF6B-AB31BC39580E}</c15:txfldGUID>
                      <c15:f>Daten_Diagramme!$E$30</c15:f>
                      <c15:dlblFieldTableCache>
                        <c:ptCount val="1"/>
                        <c:pt idx="0">
                          <c:v>7.3</c:v>
                        </c:pt>
                      </c15:dlblFieldTableCache>
                    </c15:dlblFTEntry>
                  </c15:dlblFieldTable>
                  <c15:showDataLabelsRange val="0"/>
                </c:ext>
                <c:ext xmlns:c16="http://schemas.microsoft.com/office/drawing/2014/chart" uri="{C3380CC4-5D6E-409C-BE32-E72D297353CC}">
                  <c16:uniqueId val="{00000010-7BB0-4DAA-A1CE-1C8B4D0ED2E6}"/>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{C98B60C8-3246-4307-B16D-6D5EEA9CD187}</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7BB0-4DAA-A1CE-1C8B4D0ED2E6}"/>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{E29A0D7E-5175-4744-A417-D779672F0ACE}</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7BB0-4DAA-A1CE-1C8B4D0ED2E6}"/>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{C0019644-F2DC-43FD-AF42-3ED56295CE58}</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7BB0-4DAA-A1CE-1C8B4D0ED2E6}"/>
                </c:ext>
              </c:extLst>
            </c:dLbl>
            <c:dLbl>
              <c:idx val="20"/>
              <c:tx>
                <c:strRef>
                  <c:f>Daten_Diagramme!$E$34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{C5F4E435-6134-4493-BA6C-571F5136E636}</c15:txfldGUID>
                      <c15:f>Daten_Diagramme!$E$34</c15:f>
                      <c15:dlblFieldTableCache>
                        <c:ptCount val="1"/>
                        <c:pt idx="0">
                          <c:v>-5.2</c:v>
                        </c:pt>
                      </c15:dlblFieldTableCache>
                    </c15:dlblFTEntry>
                  </c15:dlblFieldTable>
                  <c15:showDataLabelsRange val="0"/>
                </c:ext>
                <c:ext xmlns:c16="http://schemas.microsoft.com/office/drawing/2014/chart" uri="{C3380CC4-5D6E-409C-BE32-E72D297353CC}">
                  <c16:uniqueId val="{00000014-7BB0-4DAA-A1CE-1C8B4D0ED2E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{793F9220-D5A2-4368-A2B3-34B5BF3BE930}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BB0-4DAA-A1CE-1C8B4D0ED2E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{15A1FFF8-4DA9-4EEE-8388-130527804BEA}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BB0-4DAA-A1CE-1C8B4D0ED2E6}"/>
                </c:ext>
              </c:extLst>
            </c:dLbl>
            <c:dLbl>
              <c:idx val="23"/>
              <c:tx>
                <c:strRef>
                  <c:f>Daten_Diagramme!$E$37</c:f>
                  <c:strCache>
                    <c:ptCount val="1"/>
                    <c:pt idx="0">
                      <c:v>19.1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{1F024C68-137A-427D-B075-B96AB40BE367}</c15:txfldGUID>
                      <c15:f>Daten_Diagramme!$E$37</c15:f>
                      <c15:dlblFieldTableCache>
                        <c:ptCount val="1"/>
                        <c:pt idx="0">
                          <c:v>19.1</c:v>
                        </c:pt>
                      </c15:dlblFieldTableCache>
                    </c15:dlblFTEntry>
                  </c15:dlblFieldTable>
                  <c15:showDataLabelsRange val="0"/>
                </c:ext>
                <c:ext xmlns:c16="http://schemas.microsoft.com/office/drawing/2014/chart" uri="{C3380CC4-5D6E-409C-BE32-E72D297353CC}">
                  <c16:uniqueId val="{00000017-7BB0-4DAA-A1CE-1C8B4D0ED2E6}"/>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{6C0EF5FD-D396-4900-B440-B76B7585DD01}</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7BB0-4DAA-A1CE-1C8B4D0ED2E6}"/>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{D5123A35-348B-4BFC-B042-5315F0E9CF2A}</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7BB0-4DAA-A1CE-1C8B4D0ED2E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{D15B2738-5B1C-48D6-B922-89E5B3FDE82B}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BB0-4DAA-A1CE-1C8B4D0ED2E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{BF57C5DA-1C79-4385-ADC9-0B702F912941}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BB0-4DAA-A1CE-1C8B4D0ED2E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{D17FDDD4-CDEA-4ACE-9A32-12CCFD4104E6}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BB0-4DAA-A1CE-1C8B4D0ED2E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{25A92824-6211-484C-B565-8E73829B04E1}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BB0-4DAA-A1CE-1C8B4D0ED2E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{E5472896-0110-4B6B-85E9-E6EDAB1B5F72}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BB0-4DAA-A1CE-1C8B4D0ED2E6}"/>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{CC21BD3E-CC5B-4C9A-886A-D1B64B68CD73}</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7BB0-4DAA-A1CE-1C8B4D0ED2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-1.4797199101598626</c:v>
                </c:pt>
                <c:pt idx="1">
                  <c:v>19.135802469135804</c:v>
                </c:pt>
                <c:pt idx="2">
                  <c:v>28.571428571428573</c:v>
                </c:pt>
                <c:pt idx="3">
                  <c:v>-5.3745928338762212</c:v>
                </c:pt>
                <c:pt idx="4">
                  <c:v>-7.042253521126761</c:v>
                </c:pt>
                <c:pt idx="5">
                  <c:v>-5.4545454545454541</c:v>
                </c:pt>
                <c:pt idx="6">
                  <c:v>-0.90909090909090906</c:v>
                </c:pt>
                <c:pt idx="7">
                  <c:v>7.042253521126761</c:v>
                </c:pt>
                <c:pt idx="8">
                  <c:v>-1.2259194395796849</c:v>
                </c:pt>
                <c:pt idx="9">
                  <c:v>-4.6070460704607044</c:v>
                </c:pt>
                <c:pt idx="10">
                  <c:v>-8.1162324649298601</c:v>
                </c:pt>
                <c:pt idx="11">
                  <c:v>-2.1428571428571428</c:v>
                </c:pt>
                <c:pt idx="12">
                  <c:v>-3.2967032967032965</c:v>
                </c:pt>
                <c:pt idx="13">
                  <c:v>-4.1162227602905572</c:v>
                </c:pt>
                <c:pt idx="14">
                  <c:v>11.400651465798045</c:v>
                </c:pt>
                <c:pt idx="15">
                  <c:v>25</c:v>
                </c:pt>
                <c:pt idx="16">
                  <c:v>7.3394495412844041</c:v>
                </c:pt>
                <c:pt idx="17">
                  <c:v>-1.0101010101010102</c:v>
                </c:pt>
                <c:pt idx="18">
                  <c:v>1.6793893129770991</c:v>
                </c:pt>
                <c:pt idx="19">
                  <c:v>-0.25380710659898476</c:v>
                </c:pt>
                <c:pt idx="20">
                  <c:v>-5.2062868369351669</c:v>
                </c:pt>
                <c:pt idx="21">
                  <c:v>0</c:v>
                </c:pt>
                <c:pt idx="23">
                  <c:v>19.135802469135804</c:v>
                </c:pt>
                <c:pt idx="24">
                  <c:v>-0.20202020202020202</c:v>
                </c:pt>
                <c:pt idx="25">
                  <c:v>-2.1972884525479195</c:v>
                </c:pt>
              </c:numCache>
            </c:numRef>
          </c:val>
          <c:extLst>
            <c:ext xmlns:c16="http://schemas.microsoft.com/office/drawing/2014/chart" uri="{C3380CC4-5D6E-409C-BE32-E72D297353CC}">
              <c16:uniqueId val="{00000020-7BB0-4DAA-A1CE-1C8B4D0ED2E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{D6BFF59A-073F-4D53-922C-F597C4674961}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BB0-4DAA-A1CE-1C8B4D0ED2E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{63297CD1-001C-4767-A5FC-341B47A4B4E5}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BB0-4DAA-A1CE-1C8B4D0ED2E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{ED5664FF-7157-49D6-922B-5BC5417C5DD6}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BB0-4DAA-A1CE-1C8B4D0ED2E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{EB3898F6-547A-443C-A449-7EB3C1CA9FDA}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BB0-4DAA-A1CE-1C8B4D0ED2E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{534604C6-1BAB-4C7E-ACE2-DF194CF0DF1B}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BB0-4DAA-A1CE-1C8B4D0ED2E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{DA876426-074C-4F67-866E-8AC87EA2C143}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BB0-4DAA-A1CE-1C8B4D0ED2E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{42CFD8CA-C661-49F4-BFEB-481AB99641E2}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BB0-4DAA-A1CE-1C8B4D0ED2E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{BAB0316D-5A14-4F36-B9DD-B9812E67BA74}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BB0-4DAA-A1CE-1C8B4D0ED2E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{7B6BF8D5-996F-4B79-BDDD-58629BEAEB06}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BB0-4DAA-A1CE-1C8B4D0ED2E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{9C5FE24C-AE25-4030-A7EC-13D809EAABAF}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BB0-4DAA-A1CE-1C8B4D0ED2E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{635111CC-E704-4D0F-9F98-F133D9A7DD63}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BB0-4DAA-A1CE-1C8B4D0ED2E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{BDC0477D-3050-4F1A-BCB6-2B0E488FFD21}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BB0-4DAA-A1CE-1C8B4D0ED2E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{F8D89858-E6D5-48A8-A41B-5BFA937F4933}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BB0-4DAA-A1CE-1C8B4D0ED2E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{BE0C43B2-2EA3-4E54-81BA-EB5624A9F19C}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BB0-4DAA-A1CE-1C8B4D0ED2E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{6A32D292-5B3F-4009-90BD-B64D6769D14C}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BB0-4DAA-A1CE-1C8B4D0ED2E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{9178A6FD-0B86-4DA1-803C-8C9EAA7AA76F}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BB0-4DAA-A1CE-1C8B4D0ED2E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{7753E33F-E977-41FD-9B42-E37DFDA7A7CD}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BB0-4DAA-A1CE-1C8B4D0ED2E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{EC889CC6-1204-4030-B6BF-8F5FFA0A3E03}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BB0-4DAA-A1CE-1C8B4D0ED2E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{6B2E838E-C2C9-4DA4-9649-A17C2E036AD7}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BB0-4DAA-A1CE-1C8B4D0ED2E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{A22DCF93-E007-499D-888C-48317154EB36}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BB0-4DAA-A1CE-1C8B4D0ED2E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{4F0EA4BA-8CDF-419F-9C3F-038516D95DFA}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BB0-4DAA-A1CE-1C8B4D0ED2E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{38A3AD86-91EF-4A2A-8375-616B57085B4E}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BB0-4DAA-A1CE-1C8B4D0ED2E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{1519671E-EAC8-437B-937D-A431229A49E5}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BB0-4DAA-A1CE-1C8B4D0ED2E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{E351C749-6E7D-4703-A2FE-59A6FF69D2D9}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BB0-4DAA-A1CE-1C8B4D0ED2E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{F0BA5F14-1312-4C43-807F-273ACDFD33B9}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BB0-4DAA-A1CE-1C8B4D0ED2E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{BDA6FAEF-09C5-4896-B9FA-AC699ECEF5FE}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BB0-4DAA-A1CE-1C8B4D0ED2E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{E6267752-6BDC-4692-961A-0ECC83008B23}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BB0-4DAA-A1CE-1C8B4D0ED2E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{4CB2D254-3CF8-4B3D-B6B0-3D30EEB9C541}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BB0-4DAA-A1CE-1C8B4D0ED2E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{9D9EB0B6-12A3-4073-A0E1-1F114F293EB2}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BB0-4DAA-A1CE-1C8B4D0ED2E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{94D9B249-EC34-4D27-B974-D2775E305B5C}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BB0-4DAA-A1CE-1C8B4D0ED2E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{661BDC5F-F3BF-4FF9-9779-C2831E965DAB}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BB0-4DAA-A1CE-1C8B4D0ED2E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{803C8F18-5D8F-4749-863C-4679E37820E5}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BB0-4DAA-A1CE-1C8B4D0ED2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BB0-4DAA-A1CE-1C8B4D0ED2E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BB0-4DAA-A1CE-1C8B4D0ED2E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{CD934F64-AD03-4EE1-9CC5-EEFB5745DD10}</c15:txfldGUID>
                      <c15:f>Diagramm!$I$46</c15:f>
                      <c15:dlblFieldTableCache>
                        <c:ptCount val="1"/>
                      </c15:dlblFieldTableCache>
                    </c15:dlblFTEntry>
                  </c15:dlblFieldTable>
                  <c15:showDataLabelsRange val="0"/>
                </c:ext>
                <c:ext xmlns:c16="http://schemas.microsoft.com/office/drawing/2014/chart" uri="{C3380CC4-5D6E-409C-BE32-E72D297353CC}">
                  <c16:uniqueId val="{00000000-4B7E-4475-AC91-576C4D896A8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{9F00F95D-C1C5-447A-B4E4-1B689CFFC44E}</c15:txfldGUID>
                      <c15:f>Diagramm!$I$47</c15:f>
                      <c15:dlblFieldTableCache>
                        <c:ptCount val="1"/>
                      </c15:dlblFieldTableCache>
                    </c15:dlblFTEntry>
                  </c15:dlblFieldTable>
                  <c15:showDataLabelsRange val="0"/>
                </c:ext>
                <c:ext xmlns:c16="http://schemas.microsoft.com/office/drawing/2014/chart" uri="{C3380CC4-5D6E-409C-BE32-E72D297353CC}">
                  <c16:uniqueId val="{00000001-4B7E-4475-AC91-576C4D896A8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{0DAF3B30-4C8D-46FE-9DFE-9754795130E8}</c15:txfldGUID>
                      <c15:f>Diagramm!$I$48</c15:f>
                      <c15:dlblFieldTableCache>
                        <c:ptCount val="1"/>
                      </c15:dlblFieldTableCache>
                    </c15:dlblFTEntry>
                  </c15:dlblFieldTable>
                  <c15:showDataLabelsRange val="0"/>
                </c:ext>
                <c:ext xmlns:c16="http://schemas.microsoft.com/office/drawing/2014/chart" uri="{C3380CC4-5D6E-409C-BE32-E72D297353CC}">
                  <c16:uniqueId val="{00000002-4B7E-4475-AC91-576C4D896A8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{C49B5B10-D289-441A-9C00-7CD49EFF0C75}</c15:txfldGUID>
                      <c15:f>Diagramm!$I$49</c15:f>
                      <c15:dlblFieldTableCache>
                        <c:ptCount val="1"/>
                      </c15:dlblFieldTableCache>
                    </c15:dlblFTEntry>
                  </c15:dlblFieldTable>
                  <c15:showDataLabelsRange val="0"/>
                </c:ext>
                <c:ext xmlns:c16="http://schemas.microsoft.com/office/drawing/2014/chart" uri="{C3380CC4-5D6E-409C-BE32-E72D297353CC}">
                  <c16:uniqueId val="{00000003-4B7E-4475-AC91-576C4D896A8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{A5C60014-4623-4D6A-9EE8-BFD5CD24AB10}</c15:txfldGUID>
                      <c15:f>Diagramm!$I$50</c15:f>
                      <c15:dlblFieldTableCache>
                        <c:ptCount val="1"/>
                      </c15:dlblFieldTableCache>
                    </c15:dlblFTEntry>
                  </c15:dlblFieldTable>
                  <c15:showDataLabelsRange val="0"/>
                </c:ext>
                <c:ext xmlns:c16="http://schemas.microsoft.com/office/drawing/2014/chart" uri="{C3380CC4-5D6E-409C-BE32-E72D297353CC}">
                  <c16:uniqueId val="{00000004-4B7E-4475-AC91-576C4D896A8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{D1D7216C-42C7-4B66-B0E0-DB054E9F8532}</c15:txfldGUID>
                      <c15:f>Diagramm!$I$51</c15:f>
                      <c15:dlblFieldTableCache>
                        <c:ptCount val="1"/>
                      </c15:dlblFieldTableCache>
                    </c15:dlblFTEntry>
                  </c15:dlblFieldTable>
                  <c15:showDataLabelsRange val="0"/>
                </c:ext>
                <c:ext xmlns:c16="http://schemas.microsoft.com/office/drawing/2014/chart" uri="{C3380CC4-5D6E-409C-BE32-E72D297353CC}">
                  <c16:uniqueId val="{00000005-4B7E-4475-AC91-576C4D896A8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{785EA89C-81A4-4DD1-A4C4-6B6FEF463A5D}</c15:txfldGUID>
                      <c15:f>Diagramm!$I$52</c15:f>
                      <c15:dlblFieldTableCache>
                        <c:ptCount val="1"/>
                      </c15:dlblFieldTableCache>
                    </c15:dlblFTEntry>
                  </c15:dlblFieldTable>
                  <c15:showDataLabelsRange val="0"/>
                </c:ext>
                <c:ext xmlns:c16="http://schemas.microsoft.com/office/drawing/2014/chart" uri="{C3380CC4-5D6E-409C-BE32-E72D297353CC}">
                  <c16:uniqueId val="{00000006-4B7E-4475-AC91-576C4D896A8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{FFE14AF9-90DA-4D6C-89CE-4BA44F69721B}</c15:txfldGUID>
                      <c15:f>Diagramm!$I$53</c15:f>
                      <c15:dlblFieldTableCache>
                        <c:ptCount val="1"/>
                      </c15:dlblFieldTableCache>
                    </c15:dlblFTEntry>
                  </c15:dlblFieldTable>
                  <c15:showDataLabelsRange val="0"/>
                </c:ext>
                <c:ext xmlns:c16="http://schemas.microsoft.com/office/drawing/2014/chart" uri="{C3380CC4-5D6E-409C-BE32-E72D297353CC}">
                  <c16:uniqueId val="{00000007-4B7E-4475-AC91-576C4D896A8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{B1C4968B-3B51-443C-8BC2-97EBBF035736}</c15:txfldGUID>
                      <c15:f>Diagramm!$I$54</c15:f>
                      <c15:dlblFieldTableCache>
                        <c:ptCount val="1"/>
                      </c15:dlblFieldTableCache>
                    </c15:dlblFTEntry>
                  </c15:dlblFieldTable>
                  <c15:showDataLabelsRange val="0"/>
                </c:ext>
                <c:ext xmlns:c16="http://schemas.microsoft.com/office/drawing/2014/chart" uri="{C3380CC4-5D6E-409C-BE32-E72D297353CC}">
                  <c16:uniqueId val="{00000008-4B7E-4475-AC91-576C4D896A8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{4EE5C9F5-1181-4E8B-9F3C-91DE8A892C31}</c15:txfldGUID>
                      <c15:f>Diagramm!$I$55</c15:f>
                      <c15:dlblFieldTableCache>
                        <c:ptCount val="1"/>
                      </c15:dlblFieldTableCache>
                    </c15:dlblFTEntry>
                  </c15:dlblFieldTable>
                  <c15:showDataLabelsRange val="0"/>
                </c:ext>
                <c:ext xmlns:c16="http://schemas.microsoft.com/office/drawing/2014/chart" uri="{C3380CC4-5D6E-409C-BE32-E72D297353CC}">
                  <c16:uniqueId val="{00000009-4B7E-4475-AC91-576C4D896A8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{25E7BEDF-EBDF-475A-8A48-A74EC9917B5D}</c15:txfldGUID>
                      <c15:f>Diagramm!$I$56</c15:f>
                      <c15:dlblFieldTableCache>
                        <c:ptCount val="1"/>
                      </c15:dlblFieldTableCache>
                    </c15:dlblFTEntry>
                  </c15:dlblFieldTable>
                  <c15:showDataLabelsRange val="0"/>
                </c:ext>
                <c:ext xmlns:c16="http://schemas.microsoft.com/office/drawing/2014/chart" uri="{C3380CC4-5D6E-409C-BE32-E72D297353CC}">
                  <c16:uniqueId val="{0000000A-4B7E-4475-AC91-576C4D896A8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{3F8C5395-D8B2-4189-8F7C-F909692C810F}</c15:txfldGUID>
                      <c15:f>Diagramm!$I$57</c15:f>
                      <c15:dlblFieldTableCache>
                        <c:ptCount val="1"/>
                      </c15:dlblFieldTableCache>
                    </c15:dlblFTEntry>
                  </c15:dlblFieldTable>
                  <c15:showDataLabelsRange val="0"/>
                </c:ext>
                <c:ext xmlns:c16="http://schemas.microsoft.com/office/drawing/2014/chart" uri="{C3380CC4-5D6E-409C-BE32-E72D297353CC}">
                  <c16:uniqueId val="{0000000B-4B7E-4475-AC91-576C4D896A8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{63E7AC29-88FF-4FFD-9FB7-63019AAF345D}</c15:txfldGUID>
                      <c15:f>Diagramm!$I$58</c15:f>
                      <c15:dlblFieldTableCache>
                        <c:ptCount val="1"/>
                      </c15:dlblFieldTableCache>
                    </c15:dlblFTEntry>
                  </c15:dlblFieldTable>
                  <c15:showDataLabelsRange val="0"/>
                </c:ext>
                <c:ext xmlns:c16="http://schemas.microsoft.com/office/drawing/2014/chart" uri="{C3380CC4-5D6E-409C-BE32-E72D297353CC}">
                  <c16:uniqueId val="{0000000C-4B7E-4475-AC91-576C4D896A8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{1792A615-FC0E-4A2A-9988-57A0C14B8132}</c15:txfldGUID>
                      <c15:f>Diagramm!$I$59</c15:f>
                      <c15:dlblFieldTableCache>
                        <c:ptCount val="1"/>
                      </c15:dlblFieldTableCache>
                    </c15:dlblFTEntry>
                  </c15:dlblFieldTable>
                  <c15:showDataLabelsRange val="0"/>
                </c:ext>
                <c:ext xmlns:c16="http://schemas.microsoft.com/office/drawing/2014/chart" uri="{C3380CC4-5D6E-409C-BE32-E72D297353CC}">
                  <c16:uniqueId val="{0000000D-4B7E-4475-AC91-576C4D896A8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{229E59BB-8E67-40F3-B1F8-B5DCCB1E7B81}</c15:txfldGUID>
                      <c15:f>Diagramm!$I$60</c15:f>
                      <c15:dlblFieldTableCache>
                        <c:ptCount val="1"/>
                      </c15:dlblFieldTableCache>
                    </c15:dlblFTEntry>
                  </c15:dlblFieldTable>
                  <c15:showDataLabelsRange val="0"/>
                </c:ext>
                <c:ext xmlns:c16="http://schemas.microsoft.com/office/drawing/2014/chart" uri="{C3380CC4-5D6E-409C-BE32-E72D297353CC}">
                  <c16:uniqueId val="{0000000E-4B7E-4475-AC91-576C4D896A8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{1034C548-E827-4874-9CF4-6E8D748066C1}</c15:txfldGUID>
                      <c15:f>Diagramm!$I$61</c15:f>
                      <c15:dlblFieldTableCache>
                        <c:ptCount val="1"/>
                      </c15:dlblFieldTableCache>
                    </c15:dlblFTEntry>
                  </c15:dlblFieldTable>
                  <c15:showDataLabelsRange val="0"/>
                </c:ext>
                <c:ext xmlns:c16="http://schemas.microsoft.com/office/drawing/2014/chart" uri="{C3380CC4-5D6E-409C-BE32-E72D297353CC}">
                  <c16:uniqueId val="{0000000F-4B7E-4475-AC91-576C4D896A8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{D460E2F9-C6A0-42CB-9539-7ADC793E189F}</c15:txfldGUID>
                      <c15:f>Diagramm!$I$62</c15:f>
                      <c15:dlblFieldTableCache>
                        <c:ptCount val="1"/>
                      </c15:dlblFieldTableCache>
                    </c15:dlblFTEntry>
                  </c15:dlblFieldTable>
                  <c15:showDataLabelsRange val="0"/>
                </c:ext>
                <c:ext xmlns:c16="http://schemas.microsoft.com/office/drawing/2014/chart" uri="{C3380CC4-5D6E-409C-BE32-E72D297353CC}">
                  <c16:uniqueId val="{00000010-4B7E-4475-AC91-576C4D896A8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{0721531D-C2D6-49AA-B448-42F998681CAE}</c15:txfldGUID>
                      <c15:f>Diagramm!$I$63</c15:f>
                      <c15:dlblFieldTableCache>
                        <c:ptCount val="1"/>
                      </c15:dlblFieldTableCache>
                    </c15:dlblFTEntry>
                  </c15:dlblFieldTable>
                  <c15:showDataLabelsRange val="0"/>
                </c:ext>
                <c:ext xmlns:c16="http://schemas.microsoft.com/office/drawing/2014/chart" uri="{C3380CC4-5D6E-409C-BE32-E72D297353CC}">
                  <c16:uniqueId val="{00000011-4B7E-4475-AC91-576C4D896A8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{F9E94235-D8E5-416C-9D84-8931B9BB421F}</c15:txfldGUID>
                      <c15:f>Diagramm!$I$64</c15:f>
                      <c15:dlblFieldTableCache>
                        <c:ptCount val="1"/>
                      </c15:dlblFieldTableCache>
                    </c15:dlblFTEntry>
                  </c15:dlblFieldTable>
                  <c15:showDataLabelsRange val="0"/>
                </c:ext>
                <c:ext xmlns:c16="http://schemas.microsoft.com/office/drawing/2014/chart" uri="{C3380CC4-5D6E-409C-BE32-E72D297353CC}">
                  <c16:uniqueId val="{00000012-4B7E-4475-AC91-576C4D896A8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{108D6BB9-E211-47A6-B41C-02065662A446}</c15:txfldGUID>
                      <c15:f>Diagramm!$I$65</c15:f>
                      <c15:dlblFieldTableCache>
                        <c:ptCount val="1"/>
                      </c15:dlblFieldTableCache>
                    </c15:dlblFTEntry>
                  </c15:dlblFieldTable>
                  <c15:showDataLabelsRange val="0"/>
                </c:ext>
                <c:ext xmlns:c16="http://schemas.microsoft.com/office/drawing/2014/chart" uri="{C3380CC4-5D6E-409C-BE32-E72D297353CC}">
                  <c16:uniqueId val="{00000013-4B7E-4475-AC91-576C4D896A8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{4D0DA0B2-854B-4204-94B5-B0E50DA7A642}</c15:txfldGUID>
                      <c15:f>Diagramm!$I$66</c15:f>
                      <c15:dlblFieldTableCache>
                        <c:ptCount val="1"/>
                      </c15:dlblFieldTableCache>
                    </c15:dlblFTEntry>
                  </c15:dlblFieldTable>
                  <c15:showDataLabelsRange val="0"/>
                </c:ext>
                <c:ext xmlns:c16="http://schemas.microsoft.com/office/drawing/2014/chart" uri="{C3380CC4-5D6E-409C-BE32-E72D297353CC}">
                  <c16:uniqueId val="{00000014-4B7E-4475-AC91-576C4D896A8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{1E05C0E9-BB4B-40B5-942A-CA3FA901EF96}</c15:txfldGUID>
                      <c15:f>Diagramm!$I$67</c15:f>
                      <c15:dlblFieldTableCache>
                        <c:ptCount val="1"/>
                      </c15:dlblFieldTableCache>
                    </c15:dlblFTEntry>
                  </c15:dlblFieldTable>
                  <c15:showDataLabelsRange val="0"/>
                </c:ext>
                <c:ext xmlns:c16="http://schemas.microsoft.com/office/drawing/2014/chart" uri="{C3380CC4-5D6E-409C-BE32-E72D297353CC}">
                  <c16:uniqueId val="{00000015-4B7E-4475-AC91-576C4D896A8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B7E-4475-AC91-576C4D896A8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{9AFBE6FE-E27B-4AED-B07A-7D7403B4F0C8}</c15:txfldGUID>
                      <c15:f>Diagramm!$K$46</c15:f>
                      <c15:dlblFieldTableCache>
                        <c:ptCount val="1"/>
                      </c15:dlblFieldTableCache>
                    </c15:dlblFTEntry>
                  </c15:dlblFieldTable>
                  <c15:showDataLabelsRange val="0"/>
                </c:ext>
                <c:ext xmlns:c16="http://schemas.microsoft.com/office/drawing/2014/chart" uri="{C3380CC4-5D6E-409C-BE32-E72D297353CC}">
                  <c16:uniqueId val="{00000017-4B7E-4475-AC91-576C4D896A8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{A0428102-D05E-4F86-B9A2-8E8485447DB9}</c15:txfldGUID>
                      <c15:f>Diagramm!$K$47</c15:f>
                      <c15:dlblFieldTableCache>
                        <c:ptCount val="1"/>
                      </c15:dlblFieldTableCache>
                    </c15:dlblFTEntry>
                  </c15:dlblFieldTable>
                  <c15:showDataLabelsRange val="0"/>
                </c:ext>
                <c:ext xmlns:c16="http://schemas.microsoft.com/office/drawing/2014/chart" uri="{C3380CC4-5D6E-409C-BE32-E72D297353CC}">
                  <c16:uniqueId val="{00000018-4B7E-4475-AC91-576C4D896A8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{25C1356F-77CF-4B74-92AA-C4B8DE968CAA}</c15:txfldGUID>
                      <c15:f>Diagramm!$K$48</c15:f>
                      <c15:dlblFieldTableCache>
                        <c:ptCount val="1"/>
                      </c15:dlblFieldTableCache>
                    </c15:dlblFTEntry>
                  </c15:dlblFieldTable>
                  <c15:showDataLabelsRange val="0"/>
                </c:ext>
                <c:ext xmlns:c16="http://schemas.microsoft.com/office/drawing/2014/chart" uri="{C3380CC4-5D6E-409C-BE32-E72D297353CC}">
                  <c16:uniqueId val="{00000019-4B7E-4475-AC91-576C4D896A8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{7BC99A7E-E8D2-40BF-BCD3-17F105284FFD}</c15:txfldGUID>
                      <c15:f>Diagramm!$K$49</c15:f>
                      <c15:dlblFieldTableCache>
                        <c:ptCount val="1"/>
                      </c15:dlblFieldTableCache>
                    </c15:dlblFTEntry>
                  </c15:dlblFieldTable>
                  <c15:showDataLabelsRange val="0"/>
                </c:ext>
                <c:ext xmlns:c16="http://schemas.microsoft.com/office/drawing/2014/chart" uri="{C3380CC4-5D6E-409C-BE32-E72D297353CC}">
                  <c16:uniqueId val="{0000001A-4B7E-4475-AC91-576C4D896A8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{1332C58C-3958-40D4-8009-305AB92826B6}</c15:txfldGUID>
                      <c15:f>Diagramm!$K$50</c15:f>
                      <c15:dlblFieldTableCache>
                        <c:ptCount val="1"/>
                      </c15:dlblFieldTableCache>
                    </c15:dlblFTEntry>
                  </c15:dlblFieldTable>
                  <c15:showDataLabelsRange val="0"/>
                </c:ext>
                <c:ext xmlns:c16="http://schemas.microsoft.com/office/drawing/2014/chart" uri="{C3380CC4-5D6E-409C-BE32-E72D297353CC}">
                  <c16:uniqueId val="{0000001B-4B7E-4475-AC91-576C4D896A8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{217D517D-A3D0-40F7-B70B-EF0B6326D8CC}</c15:txfldGUID>
                      <c15:f>Diagramm!$K$51</c15:f>
                      <c15:dlblFieldTableCache>
                        <c:ptCount val="1"/>
                      </c15:dlblFieldTableCache>
                    </c15:dlblFTEntry>
                  </c15:dlblFieldTable>
                  <c15:showDataLabelsRange val="0"/>
                </c:ext>
                <c:ext xmlns:c16="http://schemas.microsoft.com/office/drawing/2014/chart" uri="{C3380CC4-5D6E-409C-BE32-E72D297353CC}">
                  <c16:uniqueId val="{0000001C-4B7E-4475-AC91-576C4D896A8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{275225B1-EA38-4DF0-8124-DE2A3B38C7B0}</c15:txfldGUID>
                      <c15:f>Diagramm!$K$52</c15:f>
                      <c15:dlblFieldTableCache>
                        <c:ptCount val="1"/>
                      </c15:dlblFieldTableCache>
                    </c15:dlblFTEntry>
                  </c15:dlblFieldTable>
                  <c15:showDataLabelsRange val="0"/>
                </c:ext>
                <c:ext xmlns:c16="http://schemas.microsoft.com/office/drawing/2014/chart" uri="{C3380CC4-5D6E-409C-BE32-E72D297353CC}">
                  <c16:uniqueId val="{0000001D-4B7E-4475-AC91-576C4D896A8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{0AB7C68A-3B0F-4A43-A538-A3EB1D31E2F5}</c15:txfldGUID>
                      <c15:f>Diagramm!$K$53</c15:f>
                      <c15:dlblFieldTableCache>
                        <c:ptCount val="1"/>
                      </c15:dlblFieldTableCache>
                    </c15:dlblFTEntry>
                  </c15:dlblFieldTable>
                  <c15:showDataLabelsRange val="0"/>
                </c:ext>
                <c:ext xmlns:c16="http://schemas.microsoft.com/office/drawing/2014/chart" uri="{C3380CC4-5D6E-409C-BE32-E72D297353CC}">
                  <c16:uniqueId val="{0000001E-4B7E-4475-AC91-576C4D896A8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{CBA8C333-A6D6-4DC2-A624-39F074A51011}</c15:txfldGUID>
                      <c15:f>Diagramm!$K$54</c15:f>
                      <c15:dlblFieldTableCache>
                        <c:ptCount val="1"/>
                      </c15:dlblFieldTableCache>
                    </c15:dlblFTEntry>
                  </c15:dlblFieldTable>
                  <c15:showDataLabelsRange val="0"/>
                </c:ext>
                <c:ext xmlns:c16="http://schemas.microsoft.com/office/drawing/2014/chart" uri="{C3380CC4-5D6E-409C-BE32-E72D297353CC}">
                  <c16:uniqueId val="{0000001F-4B7E-4475-AC91-576C4D896A8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{40C729B4-97DF-4AB3-9978-8ECA8C5E35C0}</c15:txfldGUID>
                      <c15:f>Diagramm!$K$55</c15:f>
                      <c15:dlblFieldTableCache>
                        <c:ptCount val="1"/>
                      </c15:dlblFieldTableCache>
                    </c15:dlblFTEntry>
                  </c15:dlblFieldTable>
                  <c15:showDataLabelsRange val="0"/>
                </c:ext>
                <c:ext xmlns:c16="http://schemas.microsoft.com/office/drawing/2014/chart" uri="{C3380CC4-5D6E-409C-BE32-E72D297353CC}">
                  <c16:uniqueId val="{00000020-4B7E-4475-AC91-576C4D896A8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{BFC78CBD-62E6-4504-BC1F-CDFE1F969EEA}</c15:txfldGUID>
                      <c15:f>Diagramm!$K$56</c15:f>
                      <c15:dlblFieldTableCache>
                        <c:ptCount val="1"/>
                      </c15:dlblFieldTableCache>
                    </c15:dlblFTEntry>
                  </c15:dlblFieldTable>
                  <c15:showDataLabelsRange val="0"/>
                </c:ext>
                <c:ext xmlns:c16="http://schemas.microsoft.com/office/drawing/2014/chart" uri="{C3380CC4-5D6E-409C-BE32-E72D297353CC}">
                  <c16:uniqueId val="{00000021-4B7E-4475-AC91-576C4D896A8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{75F0FD16-257D-423E-9B6B-60E63481C7D4}</c15:txfldGUID>
                      <c15:f>Diagramm!$K$57</c15:f>
                      <c15:dlblFieldTableCache>
                        <c:ptCount val="1"/>
                      </c15:dlblFieldTableCache>
                    </c15:dlblFTEntry>
                  </c15:dlblFieldTable>
                  <c15:showDataLabelsRange val="0"/>
                </c:ext>
                <c:ext xmlns:c16="http://schemas.microsoft.com/office/drawing/2014/chart" uri="{C3380CC4-5D6E-409C-BE32-E72D297353CC}">
                  <c16:uniqueId val="{00000022-4B7E-4475-AC91-576C4D896A8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{92A0DC89-1CC9-4B82-91B8-403F007AE4CC}</c15:txfldGUID>
                      <c15:f>Diagramm!$K$58</c15:f>
                      <c15:dlblFieldTableCache>
                        <c:ptCount val="1"/>
                      </c15:dlblFieldTableCache>
                    </c15:dlblFTEntry>
                  </c15:dlblFieldTable>
                  <c15:showDataLabelsRange val="0"/>
                </c:ext>
                <c:ext xmlns:c16="http://schemas.microsoft.com/office/drawing/2014/chart" uri="{C3380CC4-5D6E-409C-BE32-E72D297353CC}">
                  <c16:uniqueId val="{00000023-4B7E-4475-AC91-576C4D896A8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{4B92A5E3-CF39-4546-A4A1-6D4DADEF2157}</c15:txfldGUID>
                      <c15:f>Diagramm!$K$59</c15:f>
                      <c15:dlblFieldTableCache>
                        <c:ptCount val="1"/>
                      </c15:dlblFieldTableCache>
                    </c15:dlblFTEntry>
                  </c15:dlblFieldTable>
                  <c15:showDataLabelsRange val="0"/>
                </c:ext>
                <c:ext xmlns:c16="http://schemas.microsoft.com/office/drawing/2014/chart" uri="{C3380CC4-5D6E-409C-BE32-E72D297353CC}">
                  <c16:uniqueId val="{00000024-4B7E-4475-AC91-576C4D896A8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{53A02782-2F93-46BA-9B74-FFFF3ACFBA82}</c15:txfldGUID>
                      <c15:f>Diagramm!$K$60</c15:f>
                      <c15:dlblFieldTableCache>
                        <c:ptCount val="1"/>
                      </c15:dlblFieldTableCache>
                    </c15:dlblFTEntry>
                  </c15:dlblFieldTable>
                  <c15:showDataLabelsRange val="0"/>
                </c:ext>
                <c:ext xmlns:c16="http://schemas.microsoft.com/office/drawing/2014/chart" uri="{C3380CC4-5D6E-409C-BE32-E72D297353CC}">
                  <c16:uniqueId val="{00000025-4B7E-4475-AC91-576C4D896A8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{CAF92323-BA77-4A53-B1C7-1AE6519D0CAF}</c15:txfldGUID>
                      <c15:f>Diagramm!$K$61</c15:f>
                      <c15:dlblFieldTableCache>
                        <c:ptCount val="1"/>
                      </c15:dlblFieldTableCache>
                    </c15:dlblFTEntry>
                  </c15:dlblFieldTable>
                  <c15:showDataLabelsRange val="0"/>
                </c:ext>
                <c:ext xmlns:c16="http://schemas.microsoft.com/office/drawing/2014/chart" uri="{C3380CC4-5D6E-409C-BE32-E72D297353CC}">
                  <c16:uniqueId val="{00000026-4B7E-4475-AC91-576C4D896A8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{1B472060-5A5C-452B-95F4-D19BA6CAE21B}</c15:txfldGUID>
                      <c15:f>Diagramm!$K$62</c15:f>
                      <c15:dlblFieldTableCache>
                        <c:ptCount val="1"/>
                      </c15:dlblFieldTableCache>
                    </c15:dlblFTEntry>
                  </c15:dlblFieldTable>
                  <c15:showDataLabelsRange val="0"/>
                </c:ext>
                <c:ext xmlns:c16="http://schemas.microsoft.com/office/drawing/2014/chart" uri="{C3380CC4-5D6E-409C-BE32-E72D297353CC}">
                  <c16:uniqueId val="{00000027-4B7E-4475-AC91-576C4D896A8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{95CB9375-CBC5-4626-81E5-C48AF92E67E2}</c15:txfldGUID>
                      <c15:f>Diagramm!$K$63</c15:f>
                      <c15:dlblFieldTableCache>
                        <c:ptCount val="1"/>
                      </c15:dlblFieldTableCache>
                    </c15:dlblFTEntry>
                  </c15:dlblFieldTable>
                  <c15:showDataLabelsRange val="0"/>
                </c:ext>
                <c:ext xmlns:c16="http://schemas.microsoft.com/office/drawing/2014/chart" uri="{C3380CC4-5D6E-409C-BE32-E72D297353CC}">
                  <c16:uniqueId val="{00000028-4B7E-4475-AC91-576C4D896A8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{3569C5B6-93B9-4A13-981F-072F9AFE8344}</c15:txfldGUID>
                      <c15:f>Diagramm!$K$64</c15:f>
                      <c15:dlblFieldTableCache>
                        <c:ptCount val="1"/>
                      </c15:dlblFieldTableCache>
                    </c15:dlblFTEntry>
                  </c15:dlblFieldTable>
                  <c15:showDataLabelsRange val="0"/>
                </c:ext>
                <c:ext xmlns:c16="http://schemas.microsoft.com/office/drawing/2014/chart" uri="{C3380CC4-5D6E-409C-BE32-E72D297353CC}">
                  <c16:uniqueId val="{00000029-4B7E-4475-AC91-576C4D896A8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{8E4A0EB3-6824-425F-8AD2-D11E4C02F421}</c15:txfldGUID>
                      <c15:f>Diagramm!$K$65</c15:f>
                      <c15:dlblFieldTableCache>
                        <c:ptCount val="1"/>
                      </c15:dlblFieldTableCache>
                    </c15:dlblFTEntry>
                  </c15:dlblFieldTable>
                  <c15:showDataLabelsRange val="0"/>
                </c:ext>
                <c:ext xmlns:c16="http://schemas.microsoft.com/office/drawing/2014/chart" uri="{C3380CC4-5D6E-409C-BE32-E72D297353CC}">
                  <c16:uniqueId val="{0000002A-4B7E-4475-AC91-576C4D896A8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{57566CD2-BDB7-42A7-AAF6-6ECDF94D077F}</c15:txfldGUID>
                      <c15:f>Diagramm!$K$66</c15:f>
                      <c15:dlblFieldTableCache>
                        <c:ptCount val="1"/>
                      </c15:dlblFieldTableCache>
                    </c15:dlblFTEntry>
                  </c15:dlblFieldTable>
                  <c15:showDataLabelsRange val="0"/>
                </c:ext>
                <c:ext xmlns:c16="http://schemas.microsoft.com/office/drawing/2014/chart" uri="{C3380CC4-5D6E-409C-BE32-E72D297353CC}">
                  <c16:uniqueId val="{0000002B-4B7E-4475-AC91-576C4D896A8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{EE879CE9-2FB4-4358-AD55-07CAED3458FE}</c15:txfldGUID>
                      <c15:f>Diagramm!$K$67</c15:f>
                      <c15:dlblFieldTableCache>
                        <c:ptCount val="1"/>
                      </c15:dlblFieldTableCache>
                    </c15:dlblFTEntry>
                  </c15:dlblFieldTable>
                  <c15:showDataLabelsRange val="0"/>
                </c:ext>
                <c:ext xmlns:c16="http://schemas.microsoft.com/office/drawing/2014/chart" uri="{C3380CC4-5D6E-409C-BE32-E72D297353CC}">
                  <c16:uniqueId val="{0000002C-4B7E-4475-AC91-576C4D896A8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B7E-4475-AC91-576C4D896A8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{6248B07A-9535-48DF-86BB-3844993D941E}</c15:txfldGUID>
                      <c15:f>Diagramm!$J$46</c15:f>
                      <c15:dlblFieldTableCache>
                        <c:ptCount val="1"/>
                      </c15:dlblFieldTableCache>
                    </c15:dlblFTEntry>
                  </c15:dlblFieldTable>
                  <c15:showDataLabelsRange val="0"/>
                </c:ext>
                <c:ext xmlns:c16="http://schemas.microsoft.com/office/drawing/2014/chart" uri="{C3380CC4-5D6E-409C-BE32-E72D297353CC}">
                  <c16:uniqueId val="{0000002E-4B7E-4475-AC91-576C4D896A8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{CDAC69DB-9BD0-4DB3-93B2-B67EB9893BAA}</c15:txfldGUID>
                      <c15:f>Diagramm!$J$47</c15:f>
                      <c15:dlblFieldTableCache>
                        <c:ptCount val="1"/>
                      </c15:dlblFieldTableCache>
                    </c15:dlblFTEntry>
                  </c15:dlblFieldTable>
                  <c15:showDataLabelsRange val="0"/>
                </c:ext>
                <c:ext xmlns:c16="http://schemas.microsoft.com/office/drawing/2014/chart" uri="{C3380CC4-5D6E-409C-BE32-E72D297353CC}">
                  <c16:uniqueId val="{0000002F-4B7E-4475-AC91-576C4D896A8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{BCE74CC6-9424-4922-A0AF-83087E34A837}</c15:txfldGUID>
                      <c15:f>Diagramm!$J$48</c15:f>
                      <c15:dlblFieldTableCache>
                        <c:ptCount val="1"/>
                      </c15:dlblFieldTableCache>
                    </c15:dlblFTEntry>
                  </c15:dlblFieldTable>
                  <c15:showDataLabelsRange val="0"/>
                </c:ext>
                <c:ext xmlns:c16="http://schemas.microsoft.com/office/drawing/2014/chart" uri="{C3380CC4-5D6E-409C-BE32-E72D297353CC}">
                  <c16:uniqueId val="{00000030-4B7E-4475-AC91-576C4D896A8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{07D1E99B-8E68-4979-B816-CED068A90B37}</c15:txfldGUID>
                      <c15:f>Diagramm!$J$49</c15:f>
                      <c15:dlblFieldTableCache>
                        <c:ptCount val="1"/>
                      </c15:dlblFieldTableCache>
                    </c15:dlblFTEntry>
                  </c15:dlblFieldTable>
                  <c15:showDataLabelsRange val="0"/>
                </c:ext>
                <c:ext xmlns:c16="http://schemas.microsoft.com/office/drawing/2014/chart" uri="{C3380CC4-5D6E-409C-BE32-E72D297353CC}">
                  <c16:uniqueId val="{00000031-4B7E-4475-AC91-576C4D896A8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{DFD9281F-12F9-4D6D-879C-E8B62C106DF3}</c15:txfldGUID>
                      <c15:f>Diagramm!$J$50</c15:f>
                      <c15:dlblFieldTableCache>
                        <c:ptCount val="1"/>
                      </c15:dlblFieldTableCache>
                    </c15:dlblFTEntry>
                  </c15:dlblFieldTable>
                  <c15:showDataLabelsRange val="0"/>
                </c:ext>
                <c:ext xmlns:c16="http://schemas.microsoft.com/office/drawing/2014/chart" uri="{C3380CC4-5D6E-409C-BE32-E72D297353CC}">
                  <c16:uniqueId val="{00000032-4B7E-4475-AC91-576C4D896A8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{152C28E4-16C1-4D6F-86EB-3D88EFE7B252}</c15:txfldGUID>
                      <c15:f>Diagramm!$J$51</c15:f>
                      <c15:dlblFieldTableCache>
                        <c:ptCount val="1"/>
                      </c15:dlblFieldTableCache>
                    </c15:dlblFTEntry>
                  </c15:dlblFieldTable>
                  <c15:showDataLabelsRange val="0"/>
                </c:ext>
                <c:ext xmlns:c16="http://schemas.microsoft.com/office/drawing/2014/chart" uri="{C3380CC4-5D6E-409C-BE32-E72D297353CC}">
                  <c16:uniqueId val="{00000033-4B7E-4475-AC91-576C4D896A8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{CBE69868-777D-44B9-A8A5-698E46C2C45C}</c15:txfldGUID>
                      <c15:f>Diagramm!$J$52</c15:f>
                      <c15:dlblFieldTableCache>
                        <c:ptCount val="1"/>
                      </c15:dlblFieldTableCache>
                    </c15:dlblFTEntry>
                  </c15:dlblFieldTable>
                  <c15:showDataLabelsRange val="0"/>
                </c:ext>
                <c:ext xmlns:c16="http://schemas.microsoft.com/office/drawing/2014/chart" uri="{C3380CC4-5D6E-409C-BE32-E72D297353CC}">
                  <c16:uniqueId val="{00000034-4B7E-4475-AC91-576C4D896A8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{10EB8938-E438-41AB-83C7-936F2CDBE63A}</c15:txfldGUID>
                      <c15:f>Diagramm!$J$53</c15:f>
                      <c15:dlblFieldTableCache>
                        <c:ptCount val="1"/>
                      </c15:dlblFieldTableCache>
                    </c15:dlblFTEntry>
                  </c15:dlblFieldTable>
                  <c15:showDataLabelsRange val="0"/>
                </c:ext>
                <c:ext xmlns:c16="http://schemas.microsoft.com/office/drawing/2014/chart" uri="{C3380CC4-5D6E-409C-BE32-E72D297353CC}">
                  <c16:uniqueId val="{00000035-4B7E-4475-AC91-576C4D896A8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{BA2F8E84-B123-460A-90AA-089F835E2B3C}</c15:txfldGUID>
                      <c15:f>Diagramm!$J$54</c15:f>
                      <c15:dlblFieldTableCache>
                        <c:ptCount val="1"/>
                      </c15:dlblFieldTableCache>
                    </c15:dlblFTEntry>
                  </c15:dlblFieldTable>
                  <c15:showDataLabelsRange val="0"/>
                </c:ext>
                <c:ext xmlns:c16="http://schemas.microsoft.com/office/drawing/2014/chart" uri="{C3380CC4-5D6E-409C-BE32-E72D297353CC}">
                  <c16:uniqueId val="{00000036-4B7E-4475-AC91-576C4D896A8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{9290E958-86B8-4C73-864D-DB95285876E7}</c15:txfldGUID>
                      <c15:f>Diagramm!$J$55</c15:f>
                      <c15:dlblFieldTableCache>
                        <c:ptCount val="1"/>
                      </c15:dlblFieldTableCache>
                    </c15:dlblFTEntry>
                  </c15:dlblFieldTable>
                  <c15:showDataLabelsRange val="0"/>
                </c:ext>
                <c:ext xmlns:c16="http://schemas.microsoft.com/office/drawing/2014/chart" uri="{C3380CC4-5D6E-409C-BE32-E72D297353CC}">
                  <c16:uniqueId val="{00000037-4B7E-4475-AC91-576C4D896A8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{B023CB17-CF31-4BF2-ADD0-DF9C77DEB8AB}</c15:txfldGUID>
                      <c15:f>Diagramm!$J$56</c15:f>
                      <c15:dlblFieldTableCache>
                        <c:ptCount val="1"/>
                      </c15:dlblFieldTableCache>
                    </c15:dlblFTEntry>
                  </c15:dlblFieldTable>
                  <c15:showDataLabelsRange val="0"/>
                </c:ext>
                <c:ext xmlns:c16="http://schemas.microsoft.com/office/drawing/2014/chart" uri="{C3380CC4-5D6E-409C-BE32-E72D297353CC}">
                  <c16:uniqueId val="{00000038-4B7E-4475-AC91-576C4D896A8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{C54F7A22-5A38-445F-AC8A-93B7F59F54C1}</c15:txfldGUID>
                      <c15:f>Diagramm!$J$57</c15:f>
                      <c15:dlblFieldTableCache>
                        <c:ptCount val="1"/>
                      </c15:dlblFieldTableCache>
                    </c15:dlblFTEntry>
                  </c15:dlblFieldTable>
                  <c15:showDataLabelsRange val="0"/>
                </c:ext>
                <c:ext xmlns:c16="http://schemas.microsoft.com/office/drawing/2014/chart" uri="{C3380CC4-5D6E-409C-BE32-E72D297353CC}">
                  <c16:uniqueId val="{00000039-4B7E-4475-AC91-576C4D896A8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{4FE57120-9F07-45AF-8B35-7259C9A9BE88}</c15:txfldGUID>
                      <c15:f>Diagramm!$J$58</c15:f>
                      <c15:dlblFieldTableCache>
                        <c:ptCount val="1"/>
                      </c15:dlblFieldTableCache>
                    </c15:dlblFTEntry>
                  </c15:dlblFieldTable>
                  <c15:showDataLabelsRange val="0"/>
                </c:ext>
                <c:ext xmlns:c16="http://schemas.microsoft.com/office/drawing/2014/chart" uri="{C3380CC4-5D6E-409C-BE32-E72D297353CC}">
                  <c16:uniqueId val="{0000003A-4B7E-4475-AC91-576C4D896A8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{8A4CE8FA-4DE3-4FFD-823C-B9149EF0AD22}</c15:txfldGUID>
                      <c15:f>Diagramm!$J$59</c15:f>
                      <c15:dlblFieldTableCache>
                        <c:ptCount val="1"/>
                      </c15:dlblFieldTableCache>
                    </c15:dlblFTEntry>
                  </c15:dlblFieldTable>
                  <c15:showDataLabelsRange val="0"/>
                </c:ext>
                <c:ext xmlns:c16="http://schemas.microsoft.com/office/drawing/2014/chart" uri="{C3380CC4-5D6E-409C-BE32-E72D297353CC}">
                  <c16:uniqueId val="{0000003B-4B7E-4475-AC91-576C4D896A8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{F28C06E8-EA35-4DCC-9E2B-5419946D2033}</c15:txfldGUID>
                      <c15:f>Diagramm!$J$60</c15:f>
                      <c15:dlblFieldTableCache>
                        <c:ptCount val="1"/>
                      </c15:dlblFieldTableCache>
                    </c15:dlblFTEntry>
                  </c15:dlblFieldTable>
                  <c15:showDataLabelsRange val="0"/>
                </c:ext>
                <c:ext xmlns:c16="http://schemas.microsoft.com/office/drawing/2014/chart" uri="{C3380CC4-5D6E-409C-BE32-E72D297353CC}">
                  <c16:uniqueId val="{0000003C-4B7E-4475-AC91-576C4D896A8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{80EBD0D5-095C-45CE-89DE-9356420F2A32}</c15:txfldGUID>
                      <c15:f>Diagramm!$J$61</c15:f>
                      <c15:dlblFieldTableCache>
                        <c:ptCount val="1"/>
                      </c15:dlblFieldTableCache>
                    </c15:dlblFTEntry>
                  </c15:dlblFieldTable>
                  <c15:showDataLabelsRange val="0"/>
                </c:ext>
                <c:ext xmlns:c16="http://schemas.microsoft.com/office/drawing/2014/chart" uri="{C3380CC4-5D6E-409C-BE32-E72D297353CC}">
                  <c16:uniqueId val="{0000003D-4B7E-4475-AC91-576C4D896A8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{5EA26BEE-5649-47F1-9186-B3E96D2C03CD}</c15:txfldGUID>
                      <c15:f>Diagramm!$J$62</c15:f>
                      <c15:dlblFieldTableCache>
                        <c:ptCount val="1"/>
                      </c15:dlblFieldTableCache>
                    </c15:dlblFTEntry>
                  </c15:dlblFieldTable>
                  <c15:showDataLabelsRange val="0"/>
                </c:ext>
                <c:ext xmlns:c16="http://schemas.microsoft.com/office/drawing/2014/chart" uri="{C3380CC4-5D6E-409C-BE32-E72D297353CC}">
                  <c16:uniqueId val="{0000003E-4B7E-4475-AC91-576C4D896A8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{FA027E3A-A50E-49D9-A3A5-0C9AFFCED311}</c15:txfldGUID>
                      <c15:f>Diagramm!$J$63</c15:f>
                      <c15:dlblFieldTableCache>
                        <c:ptCount val="1"/>
                      </c15:dlblFieldTableCache>
                    </c15:dlblFTEntry>
                  </c15:dlblFieldTable>
                  <c15:showDataLabelsRange val="0"/>
                </c:ext>
                <c:ext xmlns:c16="http://schemas.microsoft.com/office/drawing/2014/chart" uri="{C3380CC4-5D6E-409C-BE32-E72D297353CC}">
                  <c16:uniqueId val="{0000003F-4B7E-4475-AC91-576C4D896A8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{F6E801E8-B3F6-466C-839D-4EC122086677}</c15:txfldGUID>
                      <c15:f>Diagramm!$J$64</c15:f>
                      <c15:dlblFieldTableCache>
                        <c:ptCount val="1"/>
                      </c15:dlblFieldTableCache>
                    </c15:dlblFTEntry>
                  </c15:dlblFieldTable>
                  <c15:showDataLabelsRange val="0"/>
                </c:ext>
                <c:ext xmlns:c16="http://schemas.microsoft.com/office/drawing/2014/chart" uri="{C3380CC4-5D6E-409C-BE32-E72D297353CC}">
                  <c16:uniqueId val="{00000040-4B7E-4475-AC91-576C4D896A8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{72BF55D4-743B-4D1A-8632-6F6C2510281B}</c15:txfldGUID>
                      <c15:f>Diagramm!$J$65</c15:f>
                      <c15:dlblFieldTableCache>
                        <c:ptCount val="1"/>
                      </c15:dlblFieldTableCache>
                    </c15:dlblFTEntry>
                  </c15:dlblFieldTable>
                  <c15:showDataLabelsRange val="0"/>
                </c:ext>
                <c:ext xmlns:c16="http://schemas.microsoft.com/office/drawing/2014/chart" uri="{C3380CC4-5D6E-409C-BE32-E72D297353CC}">
                  <c16:uniqueId val="{00000041-4B7E-4475-AC91-576C4D896A8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{E3D7076D-80B9-46B8-8C5F-F43111F92F57}</c15:txfldGUID>
                      <c15:f>Diagramm!$J$66</c15:f>
                      <c15:dlblFieldTableCache>
                        <c:ptCount val="1"/>
                      </c15:dlblFieldTableCache>
                    </c15:dlblFTEntry>
                  </c15:dlblFieldTable>
                  <c15:showDataLabelsRange val="0"/>
                </c:ext>
                <c:ext xmlns:c16="http://schemas.microsoft.com/office/drawing/2014/chart" uri="{C3380CC4-5D6E-409C-BE32-E72D297353CC}">
                  <c16:uniqueId val="{00000042-4B7E-4475-AC91-576C4D896A8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{AD7D936E-08F5-42B3-AD2D-5FC73DBA24C2}</c15:txfldGUID>
                      <c15:f>Diagramm!$J$67</c15:f>
                      <c15:dlblFieldTableCache>
                        <c:ptCount val="1"/>
                      </c15:dlblFieldTableCache>
                    </c15:dlblFTEntry>
                  </c15:dlblFieldTable>
                  <c15:showDataLabelsRange val="0"/>
                </c:ext>
                <c:ext xmlns:c16="http://schemas.microsoft.com/office/drawing/2014/chart" uri="{C3380CC4-5D6E-409C-BE32-E72D297353CC}">
                  <c16:uniqueId val="{00000043-4B7E-4475-AC91-576C4D896A8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B7E-4475-AC91-576C4D896A8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37-433A-8146-619CD6032D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37-433A-8146-619CD6032D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37-433A-8146-619CD6032D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37-433A-8146-619CD6032D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37-433A-8146-619CD6032D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37-433A-8146-619CD6032D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337-433A-8146-619CD6032D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37-433A-8146-619CD6032D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337-433A-8146-619CD6032D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337-433A-8146-619CD6032D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337-433A-8146-619CD6032D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337-433A-8146-619CD6032D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337-433A-8146-619CD6032D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337-433A-8146-619CD6032D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337-433A-8146-619CD6032D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337-433A-8146-619CD6032D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337-433A-8146-619CD6032D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337-433A-8146-619CD6032D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337-433A-8146-619CD6032D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337-433A-8146-619CD6032D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337-433A-8146-619CD6032D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337-433A-8146-619CD6032D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337-433A-8146-619CD6032DF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337-433A-8146-619CD6032D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337-433A-8146-619CD6032D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337-433A-8146-619CD6032D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337-433A-8146-619CD6032D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337-433A-8146-619CD6032D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337-433A-8146-619CD6032D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337-433A-8146-619CD6032D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337-433A-8146-619CD6032D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337-433A-8146-619CD6032D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337-433A-8146-619CD6032D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337-433A-8146-619CD6032D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337-433A-8146-619CD6032D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337-433A-8146-619CD6032D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337-433A-8146-619CD6032D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337-433A-8146-619CD6032D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337-433A-8146-619CD6032D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337-433A-8146-619CD6032D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337-433A-8146-619CD6032D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337-433A-8146-619CD6032D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337-433A-8146-619CD6032D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337-433A-8146-619CD6032D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337-433A-8146-619CD6032DF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337-433A-8146-619CD6032DF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337-433A-8146-619CD6032D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337-433A-8146-619CD6032D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337-433A-8146-619CD6032D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337-433A-8146-619CD6032D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337-433A-8146-619CD6032D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337-433A-8146-619CD6032D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337-433A-8146-619CD6032D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337-433A-8146-619CD6032D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337-433A-8146-619CD6032D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337-433A-8146-619CD6032D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337-433A-8146-619CD6032D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337-433A-8146-619CD6032D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337-433A-8146-619CD6032D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337-433A-8146-619CD6032D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337-433A-8146-619CD6032D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337-433A-8146-619CD6032D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337-433A-8146-619CD6032D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337-433A-8146-619CD6032D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337-433A-8146-619CD6032D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337-433A-8146-619CD6032D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337-433A-8146-619CD6032D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337-433A-8146-619CD6032D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337-433A-8146-619CD6032DF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100.71307799750056</c:v>
                </c:pt>
                <c:pt idx="2">
                  <c:v>101.57685804601925</c:v>
                </c:pt>
                <c:pt idx="3">
                  <c:v>100.57707858560612</c:v>
                </c:pt>
                <c:pt idx="4">
                  <c:v>100.74615893552891</c:v>
                </c:pt>
                <c:pt idx="5">
                  <c:v>101.45188561346761</c:v>
                </c:pt>
                <c:pt idx="6">
                  <c:v>102.19436888921561</c:v>
                </c:pt>
                <c:pt idx="7">
                  <c:v>101.20561640814527</c:v>
                </c:pt>
                <c:pt idx="8">
                  <c:v>100.83437477027127</c:v>
                </c:pt>
                <c:pt idx="9">
                  <c:v>101.24972432551642</c:v>
                </c:pt>
                <c:pt idx="10">
                  <c:v>102.70160993898405</c:v>
                </c:pt>
                <c:pt idx="11">
                  <c:v>101.91501874586488</c:v>
                </c:pt>
                <c:pt idx="12">
                  <c:v>102.4075571565096</c:v>
                </c:pt>
                <c:pt idx="13">
                  <c:v>102.72733955745056</c:v>
                </c:pt>
                <c:pt idx="14">
                  <c:v>104.90333014776152</c:v>
                </c:pt>
                <c:pt idx="15">
                  <c:v>103.86679408953907</c:v>
                </c:pt>
                <c:pt idx="16">
                  <c:v>103.83738881129163</c:v>
                </c:pt>
                <c:pt idx="17">
                  <c:v>104.02484746011909</c:v>
                </c:pt>
                <c:pt idx="18">
                  <c:v>106.02808204072632</c:v>
                </c:pt>
                <c:pt idx="19">
                  <c:v>105.41792251709181</c:v>
                </c:pt>
                <c:pt idx="20">
                  <c:v>105.20473424979784</c:v>
                </c:pt>
                <c:pt idx="21">
                  <c:v>105.10916709549365</c:v>
                </c:pt>
                <c:pt idx="22">
                  <c:v>106.72278173932222</c:v>
                </c:pt>
                <c:pt idx="23">
                  <c:v>106.00602808204071</c:v>
                </c:pt>
                <c:pt idx="24">
                  <c:v>105.74505623759465</c:v>
                </c:pt>
              </c:numCache>
            </c:numRef>
          </c:val>
          <c:smooth val="0"/>
          <c:extLst>
            <c:ext xmlns:c16="http://schemas.microsoft.com/office/drawing/2014/chart" uri="{C3380CC4-5D6E-409C-BE32-E72D297353CC}">
              <c16:uniqueId val="{00000000-A9CF-486F-86AB-637F3A6B9D1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102.1706208985361</c:v>
                </c:pt>
                <c:pt idx="2">
                  <c:v>102.47349823321554</c:v>
                </c:pt>
                <c:pt idx="3">
                  <c:v>103.331650681474</c:v>
                </c:pt>
                <c:pt idx="4">
                  <c:v>100.0504795557799</c:v>
                </c:pt>
                <c:pt idx="5">
                  <c:v>102.97829379101464</c:v>
                </c:pt>
                <c:pt idx="6">
                  <c:v>106.66330136294802</c:v>
                </c:pt>
                <c:pt idx="7">
                  <c:v>106.05754669358909</c:v>
                </c:pt>
                <c:pt idx="8">
                  <c:v>102.7258960121151</c:v>
                </c:pt>
                <c:pt idx="9">
                  <c:v>105.70418980312972</c:v>
                </c:pt>
                <c:pt idx="10">
                  <c:v>107.67289247854619</c:v>
                </c:pt>
                <c:pt idx="11">
                  <c:v>107.92529025744572</c:v>
                </c:pt>
                <c:pt idx="12">
                  <c:v>106.15850580514892</c:v>
                </c:pt>
                <c:pt idx="13">
                  <c:v>110.90358404846037</c:v>
                </c:pt>
                <c:pt idx="14">
                  <c:v>114.03331650681474</c:v>
                </c:pt>
                <c:pt idx="15">
                  <c:v>113.57900050479557</c:v>
                </c:pt>
                <c:pt idx="16">
                  <c:v>114.94194851085311</c:v>
                </c:pt>
                <c:pt idx="17">
                  <c:v>118.47551741544675</c:v>
                </c:pt>
                <c:pt idx="18">
                  <c:v>123.97778899545683</c:v>
                </c:pt>
                <c:pt idx="19">
                  <c:v>121.30237253912166</c:v>
                </c:pt>
                <c:pt idx="20">
                  <c:v>118.52599697122666</c:v>
                </c:pt>
                <c:pt idx="21">
                  <c:v>123.01867743563857</c:v>
                </c:pt>
                <c:pt idx="22">
                  <c:v>129.12670368500758</c:v>
                </c:pt>
                <c:pt idx="23">
                  <c:v>129.12670368500758</c:v>
                </c:pt>
                <c:pt idx="24">
                  <c:v>124.58354366481575</c:v>
                </c:pt>
              </c:numCache>
            </c:numRef>
          </c:val>
          <c:smooth val="0"/>
          <c:extLst>
            <c:ext xmlns:c16="http://schemas.microsoft.com/office/drawing/2014/chart" uri="{C3380CC4-5D6E-409C-BE32-E72D297353CC}">
              <c16:uniqueId val="{00000001-A9CF-486F-86AB-637F3A6B9D1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103.51217790328273</c:v>
                </c:pt>
                <c:pt idx="2">
                  <c:v>102.48852806212496</c:v>
                </c:pt>
                <c:pt idx="3">
                  <c:v>101.12954465231203</c:v>
                </c:pt>
                <c:pt idx="4">
                  <c:v>96.999647017296155</c:v>
                </c:pt>
                <c:pt idx="5">
                  <c:v>98.552770914225206</c:v>
                </c:pt>
                <c:pt idx="6">
                  <c:v>97.987998588069175</c:v>
                </c:pt>
                <c:pt idx="7">
                  <c:v>96.011295446523121</c:v>
                </c:pt>
                <c:pt idx="8">
                  <c:v>95.393575714789975</c:v>
                </c:pt>
                <c:pt idx="9">
                  <c:v>96.32897987998588</c:v>
                </c:pt>
                <c:pt idx="10">
                  <c:v>95.517119661136604</c:v>
                </c:pt>
                <c:pt idx="11">
                  <c:v>94.158136251323683</c:v>
                </c:pt>
                <c:pt idx="12">
                  <c:v>92.39322273208613</c:v>
                </c:pt>
                <c:pt idx="13">
                  <c:v>95.605365337098476</c:v>
                </c:pt>
                <c:pt idx="14">
                  <c:v>95.393575714789975</c:v>
                </c:pt>
                <c:pt idx="15">
                  <c:v>94.917049064595844</c:v>
                </c:pt>
                <c:pt idx="16">
                  <c:v>93.222732086127778</c:v>
                </c:pt>
                <c:pt idx="17">
                  <c:v>95.940698905753621</c:v>
                </c:pt>
                <c:pt idx="18">
                  <c:v>93.328626897282035</c:v>
                </c:pt>
                <c:pt idx="19">
                  <c:v>93.205082950935406</c:v>
                </c:pt>
                <c:pt idx="20">
                  <c:v>92.146134839392872</c:v>
                </c:pt>
                <c:pt idx="21">
                  <c:v>95.287680903635717</c:v>
                </c:pt>
                <c:pt idx="22">
                  <c:v>92.65795975997176</c:v>
                </c:pt>
                <c:pt idx="23">
                  <c:v>91.334274620543596</c:v>
                </c:pt>
                <c:pt idx="24">
                  <c:v>88.051535474761735</c:v>
                </c:pt>
              </c:numCache>
            </c:numRef>
          </c:val>
          <c:smooth val="0"/>
          <c:extLst>
            <c:ext xmlns:c16="http://schemas.microsoft.com/office/drawing/2014/chart" uri="{C3380CC4-5D6E-409C-BE32-E72D297353CC}">
              <c16:uniqueId val="{00000002-A9CF-486F-86AB-637F3A6B9D1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9CF-486F-86AB-637F3A6B9D18}"/>
                </c:ext>
              </c:extLst>
            </c:dLbl>
            <c:dLbl>
              <c:idx val="1"/>
              <c:delete val="1"/>
              <c:extLst>
                <c:ext xmlns:c15="http://schemas.microsoft.com/office/drawing/2012/chart" uri="{CE6537A1-D6FC-4f65-9D91-7224C49458BB}"/>
                <c:ext xmlns:c16="http://schemas.microsoft.com/office/drawing/2014/chart" uri="{C3380CC4-5D6E-409C-BE32-E72D297353CC}">
                  <c16:uniqueId val="{00000004-A9CF-486F-86AB-637F3A6B9D18}"/>
                </c:ext>
              </c:extLst>
            </c:dLbl>
            <c:dLbl>
              <c:idx val="2"/>
              <c:delete val="1"/>
              <c:extLst>
                <c:ext xmlns:c15="http://schemas.microsoft.com/office/drawing/2012/chart" uri="{CE6537A1-D6FC-4f65-9D91-7224C49458BB}"/>
                <c:ext xmlns:c16="http://schemas.microsoft.com/office/drawing/2014/chart" uri="{C3380CC4-5D6E-409C-BE32-E72D297353CC}">
                  <c16:uniqueId val="{00000005-A9CF-486F-86AB-637F3A6B9D18}"/>
                </c:ext>
              </c:extLst>
            </c:dLbl>
            <c:dLbl>
              <c:idx val="3"/>
              <c:delete val="1"/>
              <c:extLst>
                <c:ext xmlns:c15="http://schemas.microsoft.com/office/drawing/2012/chart" uri="{CE6537A1-D6FC-4f65-9D91-7224C49458BB}"/>
                <c:ext xmlns:c16="http://schemas.microsoft.com/office/drawing/2014/chart" uri="{C3380CC4-5D6E-409C-BE32-E72D297353CC}">
                  <c16:uniqueId val="{00000006-A9CF-486F-86AB-637F3A6B9D18}"/>
                </c:ext>
              </c:extLst>
            </c:dLbl>
            <c:dLbl>
              <c:idx val="4"/>
              <c:delete val="1"/>
              <c:extLst>
                <c:ext xmlns:c15="http://schemas.microsoft.com/office/drawing/2012/chart" uri="{CE6537A1-D6FC-4f65-9D91-7224C49458BB}"/>
                <c:ext xmlns:c16="http://schemas.microsoft.com/office/drawing/2014/chart" uri="{C3380CC4-5D6E-409C-BE32-E72D297353CC}">
                  <c16:uniqueId val="{00000007-A9CF-486F-86AB-637F3A6B9D18}"/>
                </c:ext>
              </c:extLst>
            </c:dLbl>
            <c:dLbl>
              <c:idx val="5"/>
              <c:delete val="1"/>
              <c:extLst>
                <c:ext xmlns:c15="http://schemas.microsoft.com/office/drawing/2012/chart" uri="{CE6537A1-D6FC-4f65-9D91-7224C49458BB}"/>
                <c:ext xmlns:c16="http://schemas.microsoft.com/office/drawing/2014/chart" uri="{C3380CC4-5D6E-409C-BE32-E72D297353CC}">
                  <c16:uniqueId val="{00000008-A9CF-486F-86AB-637F3A6B9D18}"/>
                </c:ext>
              </c:extLst>
            </c:dLbl>
            <c:dLbl>
              <c:idx val="6"/>
              <c:delete val="1"/>
              <c:extLst>
                <c:ext xmlns:c15="http://schemas.microsoft.com/office/drawing/2012/chart" uri="{CE6537A1-D6FC-4f65-9D91-7224C49458BB}"/>
                <c:ext xmlns:c16="http://schemas.microsoft.com/office/drawing/2014/chart" uri="{C3380CC4-5D6E-409C-BE32-E72D297353CC}">
                  <c16:uniqueId val="{00000009-A9CF-486F-86AB-637F3A6B9D18}"/>
                </c:ext>
              </c:extLst>
            </c:dLbl>
            <c:dLbl>
              <c:idx val="7"/>
              <c:delete val="1"/>
              <c:extLst>
                <c:ext xmlns:c15="http://schemas.microsoft.com/office/drawing/2012/chart" uri="{CE6537A1-D6FC-4f65-9D91-7224C49458BB}"/>
                <c:ext xmlns:c16="http://schemas.microsoft.com/office/drawing/2014/chart" uri="{C3380CC4-5D6E-409C-BE32-E72D297353CC}">
                  <c16:uniqueId val="{0000000A-A9CF-486F-86AB-637F3A6B9D18}"/>
                </c:ext>
              </c:extLst>
            </c:dLbl>
            <c:dLbl>
              <c:idx val="8"/>
              <c:delete val="1"/>
              <c:extLst>
                <c:ext xmlns:c15="http://schemas.microsoft.com/office/drawing/2012/chart" uri="{CE6537A1-D6FC-4f65-9D91-7224C49458BB}"/>
                <c:ext xmlns:c16="http://schemas.microsoft.com/office/drawing/2014/chart" uri="{C3380CC4-5D6E-409C-BE32-E72D297353CC}">
                  <c16:uniqueId val="{0000000B-A9CF-486F-86AB-637F3A6B9D18}"/>
                </c:ext>
              </c:extLst>
            </c:dLbl>
            <c:dLbl>
              <c:idx val="9"/>
              <c:delete val="1"/>
              <c:extLst>
                <c:ext xmlns:c15="http://schemas.microsoft.com/office/drawing/2012/chart" uri="{CE6537A1-D6FC-4f65-9D91-7224C49458BB}"/>
                <c:ext xmlns:c16="http://schemas.microsoft.com/office/drawing/2014/chart" uri="{C3380CC4-5D6E-409C-BE32-E72D297353CC}">
                  <c16:uniqueId val="{0000000C-A9CF-486F-86AB-637F3A6B9D18}"/>
                </c:ext>
              </c:extLst>
            </c:dLbl>
            <c:dLbl>
              <c:idx val="10"/>
              <c:delete val="1"/>
              <c:extLst>
                <c:ext xmlns:c15="http://schemas.microsoft.com/office/drawing/2012/chart" uri="{CE6537A1-D6FC-4f65-9D91-7224C49458BB}"/>
                <c:ext xmlns:c16="http://schemas.microsoft.com/office/drawing/2014/chart" uri="{C3380CC4-5D6E-409C-BE32-E72D297353CC}">
                  <c16:uniqueId val="{0000000D-A9CF-486F-86AB-637F3A6B9D18}"/>
                </c:ext>
              </c:extLst>
            </c:dLbl>
            <c:dLbl>
              <c:idx val="11"/>
              <c:delete val="1"/>
              <c:extLst>
                <c:ext xmlns:c15="http://schemas.microsoft.com/office/drawing/2012/chart" uri="{CE6537A1-D6FC-4f65-9D91-7224C49458BB}"/>
                <c:ext xmlns:c16="http://schemas.microsoft.com/office/drawing/2014/chart" uri="{C3380CC4-5D6E-409C-BE32-E72D297353CC}">
                  <c16:uniqueId val="{0000000E-A9CF-486F-86AB-637F3A6B9D18}"/>
                </c:ext>
              </c:extLst>
            </c:dLbl>
            <c:dLbl>
              <c:idx val="12"/>
              <c:delete val="1"/>
              <c:extLst>
                <c:ext xmlns:c15="http://schemas.microsoft.com/office/drawing/2012/chart" uri="{CE6537A1-D6FC-4f65-9D91-7224C49458BB}"/>
                <c:ext xmlns:c16="http://schemas.microsoft.com/office/drawing/2014/chart" uri="{C3380CC4-5D6E-409C-BE32-E72D297353CC}">
                  <c16:uniqueId val="{0000000F-A9CF-486F-86AB-637F3A6B9D1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9CF-486F-86AB-637F3A6B9D18}"/>
                </c:ext>
              </c:extLst>
            </c:dLbl>
            <c:dLbl>
              <c:idx val="14"/>
              <c:delete val="1"/>
              <c:extLst>
                <c:ext xmlns:c15="http://schemas.microsoft.com/office/drawing/2012/chart" uri="{CE6537A1-D6FC-4f65-9D91-7224C49458BB}"/>
                <c:ext xmlns:c16="http://schemas.microsoft.com/office/drawing/2014/chart" uri="{C3380CC4-5D6E-409C-BE32-E72D297353CC}">
                  <c16:uniqueId val="{00000011-A9CF-486F-86AB-637F3A6B9D18}"/>
                </c:ext>
              </c:extLst>
            </c:dLbl>
            <c:dLbl>
              <c:idx val="15"/>
              <c:delete val="1"/>
              <c:extLst>
                <c:ext xmlns:c15="http://schemas.microsoft.com/office/drawing/2012/chart" uri="{CE6537A1-D6FC-4f65-9D91-7224C49458BB}"/>
                <c:ext xmlns:c16="http://schemas.microsoft.com/office/drawing/2014/chart" uri="{C3380CC4-5D6E-409C-BE32-E72D297353CC}">
                  <c16:uniqueId val="{00000012-A9CF-486F-86AB-637F3A6B9D18}"/>
                </c:ext>
              </c:extLst>
            </c:dLbl>
            <c:dLbl>
              <c:idx val="16"/>
              <c:delete val="1"/>
              <c:extLst>
                <c:ext xmlns:c15="http://schemas.microsoft.com/office/drawing/2012/chart" uri="{CE6537A1-D6FC-4f65-9D91-7224C49458BB}"/>
                <c:ext xmlns:c16="http://schemas.microsoft.com/office/drawing/2014/chart" uri="{C3380CC4-5D6E-409C-BE32-E72D297353CC}">
                  <c16:uniqueId val="{00000013-A9CF-486F-86AB-637F3A6B9D18}"/>
                </c:ext>
              </c:extLst>
            </c:dLbl>
            <c:dLbl>
              <c:idx val="17"/>
              <c:delete val="1"/>
              <c:extLst>
                <c:ext xmlns:c15="http://schemas.microsoft.com/office/drawing/2012/chart" uri="{CE6537A1-D6FC-4f65-9D91-7224C49458BB}"/>
                <c:ext xmlns:c16="http://schemas.microsoft.com/office/drawing/2014/chart" uri="{C3380CC4-5D6E-409C-BE32-E72D297353CC}">
                  <c16:uniqueId val="{00000014-A9CF-486F-86AB-637F3A6B9D18}"/>
                </c:ext>
              </c:extLst>
            </c:dLbl>
            <c:dLbl>
              <c:idx val="18"/>
              <c:delete val="1"/>
              <c:extLst>
                <c:ext xmlns:c15="http://schemas.microsoft.com/office/drawing/2012/chart" uri="{CE6537A1-D6FC-4f65-9D91-7224C49458BB}"/>
                <c:ext xmlns:c16="http://schemas.microsoft.com/office/drawing/2014/chart" uri="{C3380CC4-5D6E-409C-BE32-E72D297353CC}">
                  <c16:uniqueId val="{00000015-A9CF-486F-86AB-637F3A6B9D18}"/>
                </c:ext>
              </c:extLst>
            </c:dLbl>
            <c:dLbl>
              <c:idx val="19"/>
              <c:delete val="1"/>
              <c:extLst>
                <c:ext xmlns:c15="http://schemas.microsoft.com/office/drawing/2012/chart" uri="{CE6537A1-D6FC-4f65-9D91-7224C49458BB}"/>
                <c:ext xmlns:c16="http://schemas.microsoft.com/office/drawing/2014/chart" uri="{C3380CC4-5D6E-409C-BE32-E72D297353CC}">
                  <c16:uniqueId val="{00000016-A9CF-486F-86AB-637F3A6B9D18}"/>
                </c:ext>
              </c:extLst>
            </c:dLbl>
            <c:dLbl>
              <c:idx val="20"/>
              <c:delete val="1"/>
              <c:extLst>
                <c:ext xmlns:c15="http://schemas.microsoft.com/office/drawing/2012/chart" uri="{CE6537A1-D6FC-4f65-9D91-7224C49458BB}"/>
                <c:ext xmlns:c16="http://schemas.microsoft.com/office/drawing/2014/chart" uri="{C3380CC4-5D6E-409C-BE32-E72D297353CC}">
                  <c16:uniqueId val="{00000017-A9CF-486F-86AB-637F3A6B9D18}"/>
                </c:ext>
              </c:extLst>
            </c:dLbl>
            <c:dLbl>
              <c:idx val="21"/>
              <c:delete val="1"/>
              <c:extLst>
                <c:ext xmlns:c15="http://schemas.microsoft.com/office/drawing/2012/chart" uri="{CE6537A1-D6FC-4f65-9D91-7224C49458BB}"/>
                <c:ext xmlns:c16="http://schemas.microsoft.com/office/drawing/2014/chart" uri="{C3380CC4-5D6E-409C-BE32-E72D297353CC}">
                  <c16:uniqueId val="{00000018-A9CF-486F-86AB-637F3A6B9D18}"/>
                </c:ext>
              </c:extLst>
            </c:dLbl>
            <c:dLbl>
              <c:idx val="22"/>
              <c:delete val="1"/>
              <c:extLst>
                <c:ext xmlns:c15="http://schemas.microsoft.com/office/drawing/2012/chart" uri="{CE6537A1-D6FC-4f65-9D91-7224C49458BB}"/>
                <c:ext xmlns:c16="http://schemas.microsoft.com/office/drawing/2014/chart" uri="{C3380CC4-5D6E-409C-BE32-E72D297353CC}">
                  <c16:uniqueId val="{00000019-A9CF-486F-86AB-637F3A6B9D18}"/>
                </c:ext>
              </c:extLst>
            </c:dLbl>
            <c:dLbl>
              <c:idx val="23"/>
              <c:delete val="1"/>
              <c:extLst>
                <c:ext xmlns:c15="http://schemas.microsoft.com/office/drawing/2012/chart" uri="{CE6537A1-D6FC-4f65-9D91-7224C49458BB}"/>
                <c:ext xmlns:c16="http://schemas.microsoft.com/office/drawing/2014/chart" uri="{C3380CC4-5D6E-409C-BE32-E72D297353CC}">
                  <c16:uniqueId val="{0000001A-A9CF-486F-86AB-637F3A6B9D18}"/>
                </c:ext>
              </c:extLst>
            </c:dLbl>
            <c:dLbl>
              <c:idx val="24"/>
              <c:delete val="1"/>
              <c:extLst>
                <c:ext xmlns:c15="http://schemas.microsoft.com/office/drawing/2012/chart" uri="{CE6537A1-D6FC-4f65-9D91-7224C49458BB}"/>
                <c:ext xmlns:c16="http://schemas.microsoft.com/office/drawing/2014/chart" uri="{C3380CC4-5D6E-409C-BE32-E72D297353CC}">
                  <c16:uniqueId val="{0000001B-A9CF-486F-86AB-637F3A6B9D1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9CF-486F-86AB-637F3A6B9D1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Werra-Meißner-Kreis (06636)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28769</v>
      </c>
      <c r="F11" s="238">
        <v>28840</v>
      </c>
      <c r="G11" s="238">
        <v>29035</v>
      </c>
      <c r="H11" s="238">
        <v>28596</v>
      </c>
      <c r="I11" s="265">
        <v>28622</v>
      </c>
      <c r="J11" s="263">
        <v>147</v>
      </c>
      <c r="K11" s="266">
        <v>0.51359094402906857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16.382216969654838</v>
      </c>
      <c r="E13" s="115">
        <v>4713</v>
      </c>
      <c r="F13" s="114">
        <v>4691</v>
      </c>
      <c r="G13" s="114">
        <v>4821</v>
      </c>
      <c r="H13" s="114">
        <v>4839</v>
      </c>
      <c r="I13" s="140">
        <v>4809</v>
      </c>
      <c r="J13" s="115">
        <v>-96</v>
      </c>
      <c r="K13" s="116">
        <v>-1.9962570180910792</v>
      </c>
    </row>
    <row r="14" spans="1:255" ht="14.1" customHeight="1" x14ac:dyDescent="0.2">
      <c r="A14" s="306" t="s">
        <v>230</v>
      </c>
      <c r="B14" s="307"/>
      <c r="C14" s="308"/>
      <c r="D14" s="113">
        <v>63.373770377837253</v>
      </c>
      <c r="E14" s="115">
        <v>18232</v>
      </c>
      <c r="F14" s="114">
        <v>18319</v>
      </c>
      <c r="G14" s="114">
        <v>18407</v>
      </c>
      <c r="H14" s="114">
        <v>18081</v>
      </c>
      <c r="I14" s="140">
        <v>18159</v>
      </c>
      <c r="J14" s="115">
        <v>73</v>
      </c>
      <c r="K14" s="116">
        <v>0.40200451566716228</v>
      </c>
    </row>
    <row r="15" spans="1:255" ht="14.1" customHeight="1" x14ac:dyDescent="0.2">
      <c r="A15" s="306" t="s">
        <v>231</v>
      </c>
      <c r="B15" s="307"/>
      <c r="C15" s="308"/>
      <c r="D15" s="113">
        <v>9.9690639229726443</v>
      </c>
      <c r="E15" s="115">
        <v>2868</v>
      </c>
      <c r="F15" s="114">
        <v>2896</v>
      </c>
      <c r="G15" s="114">
        <v>2884</v>
      </c>
      <c r="H15" s="114">
        <v>2877</v>
      </c>
      <c r="I15" s="140">
        <v>2859</v>
      </c>
      <c r="J15" s="115">
        <v>9</v>
      </c>
      <c r="K15" s="116">
        <v>0.31479538300104931</v>
      </c>
    </row>
    <row r="16" spans="1:255" ht="14.1" customHeight="1" x14ac:dyDescent="0.2">
      <c r="A16" s="306" t="s">
        <v>232</v>
      </c>
      <c r="B16" s="307"/>
      <c r="C16" s="308"/>
      <c r="D16" s="113">
        <v>8.3249330876985645</v>
      </c>
      <c r="E16" s="115">
        <v>2395</v>
      </c>
      <c r="F16" s="114">
        <v>2373</v>
      </c>
      <c r="G16" s="114">
        <v>2361</v>
      </c>
      <c r="H16" s="114">
        <v>2264</v>
      </c>
      <c r="I16" s="140">
        <v>2253</v>
      </c>
      <c r="J16" s="115">
        <v>142</v>
      </c>
      <c r="K16" s="116">
        <v>6.3027075011096318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1.7379818554694288</v>
      </c>
      <c r="E18" s="115">
        <v>500</v>
      </c>
      <c r="F18" s="114">
        <v>494</v>
      </c>
      <c r="G18" s="114">
        <v>505</v>
      </c>
      <c r="H18" s="114">
        <v>498</v>
      </c>
      <c r="I18" s="140">
        <v>499</v>
      </c>
      <c r="J18" s="115">
        <v>1</v>
      </c>
      <c r="K18" s="116">
        <v>0.20040080160320642</v>
      </c>
    </row>
    <row r="19" spans="1:255" ht="14.1" customHeight="1" x14ac:dyDescent="0.2">
      <c r="A19" s="306" t="s">
        <v>235</v>
      </c>
      <c r="B19" s="307" t="s">
        <v>236</v>
      </c>
      <c r="C19" s="308"/>
      <c r="D19" s="113">
        <v>1.1157843512113734</v>
      </c>
      <c r="E19" s="115">
        <v>321</v>
      </c>
      <c r="F19" s="114">
        <v>313</v>
      </c>
      <c r="G19" s="114">
        <v>323</v>
      </c>
      <c r="H19" s="114">
        <v>321</v>
      </c>
      <c r="I19" s="140">
        <v>315</v>
      </c>
      <c r="J19" s="115">
        <v>6</v>
      </c>
      <c r="K19" s="116">
        <v>1.9047619047619047</v>
      </c>
    </row>
    <row r="20" spans="1:255" ht="14.1" customHeight="1" x14ac:dyDescent="0.2">
      <c r="A20" s="306">
        <v>12</v>
      </c>
      <c r="B20" s="307" t="s">
        <v>237</v>
      </c>
      <c r="C20" s="308"/>
      <c r="D20" s="113">
        <v>0.92460634710973622</v>
      </c>
      <c r="E20" s="115">
        <v>266</v>
      </c>
      <c r="F20" s="114">
        <v>252</v>
      </c>
      <c r="G20" s="114">
        <v>293</v>
      </c>
      <c r="H20" s="114">
        <v>292</v>
      </c>
      <c r="I20" s="140">
        <v>261</v>
      </c>
      <c r="J20" s="115">
        <v>5</v>
      </c>
      <c r="K20" s="116">
        <v>1.9157088122605364</v>
      </c>
    </row>
    <row r="21" spans="1:255" ht="14.1" customHeight="1" x14ac:dyDescent="0.2">
      <c r="A21" s="306">
        <v>21</v>
      </c>
      <c r="B21" s="307" t="s">
        <v>238</v>
      </c>
      <c r="C21" s="308"/>
      <c r="D21" s="113">
        <v>1.5120442142584032</v>
      </c>
      <c r="E21" s="115">
        <v>435</v>
      </c>
      <c r="F21" s="114">
        <v>426</v>
      </c>
      <c r="G21" s="114">
        <v>426</v>
      </c>
      <c r="H21" s="114">
        <v>424</v>
      </c>
      <c r="I21" s="140">
        <v>443</v>
      </c>
      <c r="J21" s="115">
        <v>-8</v>
      </c>
      <c r="K21" s="116">
        <v>-1.8058690744920993</v>
      </c>
    </row>
    <row r="22" spans="1:255" ht="14.1" customHeight="1" x14ac:dyDescent="0.2">
      <c r="A22" s="306">
        <v>22</v>
      </c>
      <c r="B22" s="307" t="s">
        <v>239</v>
      </c>
      <c r="C22" s="308"/>
      <c r="D22" s="113">
        <v>2.2141888838680526</v>
      </c>
      <c r="E22" s="115">
        <v>637</v>
      </c>
      <c r="F22" s="114">
        <v>647</v>
      </c>
      <c r="G22" s="114">
        <v>643</v>
      </c>
      <c r="H22" s="114">
        <v>636</v>
      </c>
      <c r="I22" s="140">
        <v>641</v>
      </c>
      <c r="J22" s="115">
        <v>-4</v>
      </c>
      <c r="K22" s="116">
        <v>-0.62402496099843996</v>
      </c>
    </row>
    <row r="23" spans="1:255" ht="14.1" customHeight="1" x14ac:dyDescent="0.2">
      <c r="A23" s="306">
        <v>23</v>
      </c>
      <c r="B23" s="307" t="s">
        <v>240</v>
      </c>
      <c r="C23" s="308"/>
      <c r="D23" s="113">
        <v>1.4772845771490146</v>
      </c>
      <c r="E23" s="115">
        <v>425</v>
      </c>
      <c r="F23" s="114">
        <v>428</v>
      </c>
      <c r="G23" s="114">
        <v>435</v>
      </c>
      <c r="H23" s="114">
        <v>439</v>
      </c>
      <c r="I23" s="140">
        <v>448</v>
      </c>
      <c r="J23" s="115">
        <v>-23</v>
      </c>
      <c r="K23" s="116">
        <v>-5.1339285714285712</v>
      </c>
    </row>
    <row r="24" spans="1:255" ht="14.1" customHeight="1" x14ac:dyDescent="0.2">
      <c r="A24" s="306">
        <v>24</v>
      </c>
      <c r="B24" s="307" t="s">
        <v>241</v>
      </c>
      <c r="C24" s="308"/>
      <c r="D24" s="113">
        <v>3.9000312836733984</v>
      </c>
      <c r="E24" s="115">
        <v>1122</v>
      </c>
      <c r="F24" s="114">
        <v>1160</v>
      </c>
      <c r="G24" s="114">
        <v>1181</v>
      </c>
      <c r="H24" s="114">
        <v>1179</v>
      </c>
      <c r="I24" s="140">
        <v>1195</v>
      </c>
      <c r="J24" s="115">
        <v>-73</v>
      </c>
      <c r="K24" s="116">
        <v>-6.1087866108786608</v>
      </c>
    </row>
    <row r="25" spans="1:255" ht="14.1" customHeight="1" x14ac:dyDescent="0.2">
      <c r="A25" s="306">
        <v>25</v>
      </c>
      <c r="B25" s="307" t="s">
        <v>242</v>
      </c>
      <c r="C25" s="308"/>
      <c r="D25" s="113">
        <v>4.0008342312906251</v>
      </c>
      <c r="E25" s="115">
        <v>1151</v>
      </c>
      <c r="F25" s="114">
        <v>1150</v>
      </c>
      <c r="G25" s="114">
        <v>1194</v>
      </c>
      <c r="H25" s="114">
        <v>1167</v>
      </c>
      <c r="I25" s="140">
        <v>1159</v>
      </c>
      <c r="J25" s="115">
        <v>-8</v>
      </c>
      <c r="K25" s="116">
        <v>-0.69025021570319245</v>
      </c>
    </row>
    <row r="26" spans="1:255" ht="14.1" customHeight="1" x14ac:dyDescent="0.2">
      <c r="A26" s="306">
        <v>26</v>
      </c>
      <c r="B26" s="307" t="s">
        <v>243</v>
      </c>
      <c r="C26" s="308"/>
      <c r="D26" s="113">
        <v>2.1690013556258472</v>
      </c>
      <c r="E26" s="115">
        <v>624</v>
      </c>
      <c r="F26" s="114">
        <v>639</v>
      </c>
      <c r="G26" s="114">
        <v>647</v>
      </c>
      <c r="H26" s="114">
        <v>642</v>
      </c>
      <c r="I26" s="140">
        <v>659</v>
      </c>
      <c r="J26" s="115">
        <v>-35</v>
      </c>
      <c r="K26" s="116">
        <v>-5.3110773899848258</v>
      </c>
    </row>
    <row r="27" spans="1:255" ht="14.1" customHeight="1" x14ac:dyDescent="0.2">
      <c r="A27" s="306">
        <v>27</v>
      </c>
      <c r="B27" s="307" t="s">
        <v>244</v>
      </c>
      <c r="C27" s="308"/>
      <c r="D27" s="113">
        <v>1.9534916055476381</v>
      </c>
      <c r="E27" s="115">
        <v>562</v>
      </c>
      <c r="F27" s="114">
        <v>578</v>
      </c>
      <c r="G27" s="114">
        <v>594</v>
      </c>
      <c r="H27" s="114">
        <v>579</v>
      </c>
      <c r="I27" s="140">
        <v>587</v>
      </c>
      <c r="J27" s="115">
        <v>-25</v>
      </c>
      <c r="K27" s="116">
        <v>-4.2589437819420786</v>
      </c>
    </row>
    <row r="28" spans="1:255" ht="14.1" customHeight="1" x14ac:dyDescent="0.2">
      <c r="A28" s="306">
        <v>28</v>
      </c>
      <c r="B28" s="307" t="s">
        <v>245</v>
      </c>
      <c r="C28" s="308"/>
      <c r="D28" s="113">
        <v>0.64652925023462759</v>
      </c>
      <c r="E28" s="115">
        <v>186</v>
      </c>
      <c r="F28" s="114">
        <v>188</v>
      </c>
      <c r="G28" s="114">
        <v>191</v>
      </c>
      <c r="H28" s="114">
        <v>197</v>
      </c>
      <c r="I28" s="140">
        <v>197</v>
      </c>
      <c r="J28" s="115">
        <v>-11</v>
      </c>
      <c r="K28" s="116">
        <v>-5.5837563451776653</v>
      </c>
    </row>
    <row r="29" spans="1:255" ht="14.1" customHeight="1" x14ac:dyDescent="0.2">
      <c r="A29" s="306">
        <v>29</v>
      </c>
      <c r="B29" s="307" t="s">
        <v>246</v>
      </c>
      <c r="C29" s="308"/>
      <c r="D29" s="113">
        <v>2.7112516945323093</v>
      </c>
      <c r="E29" s="115">
        <v>780</v>
      </c>
      <c r="F29" s="114">
        <v>784</v>
      </c>
      <c r="G29" s="114">
        <v>798</v>
      </c>
      <c r="H29" s="114">
        <v>805</v>
      </c>
      <c r="I29" s="140">
        <v>788</v>
      </c>
      <c r="J29" s="115">
        <v>-8</v>
      </c>
      <c r="K29" s="116">
        <v>-1.015228426395939</v>
      </c>
    </row>
    <row r="30" spans="1:255" ht="14.1" customHeight="1" x14ac:dyDescent="0.2">
      <c r="A30" s="306" t="s">
        <v>247</v>
      </c>
      <c r="B30" s="307" t="s">
        <v>248</v>
      </c>
      <c r="C30" s="308"/>
      <c r="D30" s="113">
        <v>0.63957732281274982</v>
      </c>
      <c r="E30" s="115">
        <v>184</v>
      </c>
      <c r="F30" s="114">
        <v>191</v>
      </c>
      <c r="G30" s="114">
        <v>190</v>
      </c>
      <c r="H30" s="114">
        <v>183</v>
      </c>
      <c r="I30" s="140">
        <v>185</v>
      </c>
      <c r="J30" s="115">
        <v>-1</v>
      </c>
      <c r="K30" s="116">
        <v>-0.54054054054054057</v>
      </c>
    </row>
    <row r="31" spans="1:255" ht="14.1" customHeight="1" x14ac:dyDescent="0.2">
      <c r="A31" s="306" t="s">
        <v>249</v>
      </c>
      <c r="B31" s="307" t="s">
        <v>250</v>
      </c>
      <c r="C31" s="308"/>
      <c r="D31" s="113">
        <v>2.0160589523445376</v>
      </c>
      <c r="E31" s="115">
        <v>580</v>
      </c>
      <c r="F31" s="114">
        <v>575</v>
      </c>
      <c r="G31" s="114">
        <v>590</v>
      </c>
      <c r="H31" s="114">
        <v>606</v>
      </c>
      <c r="I31" s="140">
        <v>587</v>
      </c>
      <c r="J31" s="115">
        <v>-7</v>
      </c>
      <c r="K31" s="116">
        <v>-1.192504258943782</v>
      </c>
    </row>
    <row r="32" spans="1:255" ht="14.1" customHeight="1" x14ac:dyDescent="0.2">
      <c r="A32" s="306">
        <v>31</v>
      </c>
      <c r="B32" s="307" t="s">
        <v>251</v>
      </c>
      <c r="C32" s="308"/>
      <c r="D32" s="113">
        <v>0.95589002050818594</v>
      </c>
      <c r="E32" s="115">
        <v>275</v>
      </c>
      <c r="F32" s="114">
        <v>277</v>
      </c>
      <c r="G32" s="114">
        <v>273</v>
      </c>
      <c r="H32" s="114">
        <v>266</v>
      </c>
      <c r="I32" s="140">
        <v>269</v>
      </c>
      <c r="J32" s="115">
        <v>6</v>
      </c>
      <c r="K32" s="116">
        <v>2.2304832713754648</v>
      </c>
    </row>
    <row r="33" spans="1:11" ht="14.1" customHeight="1" x14ac:dyDescent="0.2">
      <c r="A33" s="306">
        <v>32</v>
      </c>
      <c r="B33" s="307" t="s">
        <v>252</v>
      </c>
      <c r="C33" s="308"/>
      <c r="D33" s="113">
        <v>2.6452083840244707</v>
      </c>
      <c r="E33" s="115">
        <v>761</v>
      </c>
      <c r="F33" s="114">
        <v>754</v>
      </c>
      <c r="G33" s="114">
        <v>778</v>
      </c>
      <c r="H33" s="114">
        <v>772</v>
      </c>
      <c r="I33" s="140">
        <v>776</v>
      </c>
      <c r="J33" s="115">
        <v>-15</v>
      </c>
      <c r="K33" s="116">
        <v>-1.9329896907216495</v>
      </c>
    </row>
    <row r="34" spans="1:11" ht="14.1" customHeight="1" x14ac:dyDescent="0.2">
      <c r="A34" s="306">
        <v>33</v>
      </c>
      <c r="B34" s="307" t="s">
        <v>253</v>
      </c>
      <c r="C34" s="308"/>
      <c r="D34" s="113">
        <v>1.49118843199277</v>
      </c>
      <c r="E34" s="115">
        <v>429</v>
      </c>
      <c r="F34" s="114">
        <v>404</v>
      </c>
      <c r="G34" s="114">
        <v>441</v>
      </c>
      <c r="H34" s="114">
        <v>443</v>
      </c>
      <c r="I34" s="140">
        <v>420</v>
      </c>
      <c r="J34" s="115">
        <v>9</v>
      </c>
      <c r="K34" s="116">
        <v>2.1428571428571428</v>
      </c>
    </row>
    <row r="35" spans="1:11" ht="14.1" customHeight="1" x14ac:dyDescent="0.2">
      <c r="A35" s="306">
        <v>34</v>
      </c>
      <c r="B35" s="307" t="s">
        <v>254</v>
      </c>
      <c r="C35" s="308"/>
      <c r="D35" s="113">
        <v>2.3462755048837289</v>
      </c>
      <c r="E35" s="115">
        <v>675</v>
      </c>
      <c r="F35" s="114">
        <v>668</v>
      </c>
      <c r="G35" s="114">
        <v>672</v>
      </c>
      <c r="H35" s="114">
        <v>729</v>
      </c>
      <c r="I35" s="140">
        <v>738</v>
      </c>
      <c r="J35" s="115">
        <v>-63</v>
      </c>
      <c r="K35" s="116">
        <v>-8.536585365853659</v>
      </c>
    </row>
    <row r="36" spans="1:11" ht="14.1" customHeight="1" x14ac:dyDescent="0.2">
      <c r="A36" s="306">
        <v>41</v>
      </c>
      <c r="B36" s="307" t="s">
        <v>255</v>
      </c>
      <c r="C36" s="308"/>
      <c r="D36" s="113">
        <v>0.30240884285168063</v>
      </c>
      <c r="E36" s="115">
        <v>87</v>
      </c>
      <c r="F36" s="114">
        <v>94</v>
      </c>
      <c r="G36" s="114">
        <v>96</v>
      </c>
      <c r="H36" s="114">
        <v>94</v>
      </c>
      <c r="I36" s="140">
        <v>91</v>
      </c>
      <c r="J36" s="115">
        <v>-4</v>
      </c>
      <c r="K36" s="116">
        <v>-4.395604395604396</v>
      </c>
    </row>
    <row r="37" spans="1:11" ht="14.1" customHeight="1" x14ac:dyDescent="0.2">
      <c r="A37" s="306">
        <v>42</v>
      </c>
      <c r="B37" s="307" t="s">
        <v>256</v>
      </c>
      <c r="C37" s="308"/>
      <c r="D37" s="113">
        <v>0.13903854843755431</v>
      </c>
      <c r="E37" s="115">
        <v>40</v>
      </c>
      <c r="F37" s="114">
        <v>41</v>
      </c>
      <c r="G37" s="114">
        <v>40</v>
      </c>
      <c r="H37" s="114">
        <v>41</v>
      </c>
      <c r="I37" s="140">
        <v>42</v>
      </c>
      <c r="J37" s="115">
        <v>-2</v>
      </c>
      <c r="K37" s="116">
        <v>-4.7619047619047619</v>
      </c>
    </row>
    <row r="38" spans="1:11" ht="14.1" customHeight="1" x14ac:dyDescent="0.2">
      <c r="A38" s="306">
        <v>43</v>
      </c>
      <c r="B38" s="307" t="s">
        <v>257</v>
      </c>
      <c r="C38" s="308"/>
      <c r="D38" s="113">
        <v>0.59438979457054464</v>
      </c>
      <c r="E38" s="115">
        <v>171</v>
      </c>
      <c r="F38" s="114">
        <v>175</v>
      </c>
      <c r="G38" s="114">
        <v>174</v>
      </c>
      <c r="H38" s="114">
        <v>165</v>
      </c>
      <c r="I38" s="140">
        <v>163</v>
      </c>
      <c r="J38" s="115">
        <v>8</v>
      </c>
      <c r="K38" s="116">
        <v>4.9079754601226995</v>
      </c>
    </row>
    <row r="39" spans="1:11" ht="14.1" customHeight="1" x14ac:dyDescent="0.2">
      <c r="A39" s="306">
        <v>51</v>
      </c>
      <c r="B39" s="307" t="s">
        <v>258</v>
      </c>
      <c r="C39" s="308"/>
      <c r="D39" s="113">
        <v>4.007786158712503</v>
      </c>
      <c r="E39" s="115">
        <v>1153</v>
      </c>
      <c r="F39" s="114">
        <v>1147</v>
      </c>
      <c r="G39" s="114">
        <v>1159</v>
      </c>
      <c r="H39" s="114">
        <v>1060</v>
      </c>
      <c r="I39" s="140">
        <v>1088</v>
      </c>
      <c r="J39" s="115">
        <v>65</v>
      </c>
      <c r="K39" s="116">
        <v>5.9742647058823533</v>
      </c>
    </row>
    <row r="40" spans="1:11" ht="14.1" customHeight="1" x14ac:dyDescent="0.2">
      <c r="A40" s="306" t="s">
        <v>259</v>
      </c>
      <c r="B40" s="307" t="s">
        <v>260</v>
      </c>
      <c r="C40" s="308"/>
      <c r="D40" s="113">
        <v>3.0623240293371339</v>
      </c>
      <c r="E40" s="115">
        <v>881</v>
      </c>
      <c r="F40" s="114">
        <v>881</v>
      </c>
      <c r="G40" s="114">
        <v>890</v>
      </c>
      <c r="H40" s="114">
        <v>884</v>
      </c>
      <c r="I40" s="140">
        <v>908</v>
      </c>
      <c r="J40" s="115">
        <v>-27</v>
      </c>
      <c r="K40" s="116">
        <v>-2.9735682819383258</v>
      </c>
    </row>
    <row r="41" spans="1:11" ht="14.1" customHeight="1" x14ac:dyDescent="0.2">
      <c r="A41" s="306"/>
      <c r="B41" s="307" t="s">
        <v>261</v>
      </c>
      <c r="C41" s="308"/>
      <c r="D41" s="113">
        <v>2.3254197226180957</v>
      </c>
      <c r="E41" s="115">
        <v>669</v>
      </c>
      <c r="F41" s="114">
        <v>660</v>
      </c>
      <c r="G41" s="114">
        <v>673</v>
      </c>
      <c r="H41" s="114">
        <v>670</v>
      </c>
      <c r="I41" s="140">
        <v>694</v>
      </c>
      <c r="J41" s="115">
        <v>-25</v>
      </c>
      <c r="K41" s="116">
        <v>-3.6023054755043229</v>
      </c>
    </row>
    <row r="42" spans="1:11" ht="14.1" customHeight="1" x14ac:dyDescent="0.2">
      <c r="A42" s="306">
        <v>52</v>
      </c>
      <c r="B42" s="307" t="s">
        <v>262</v>
      </c>
      <c r="C42" s="308"/>
      <c r="D42" s="113">
        <v>2.9232854808995796</v>
      </c>
      <c r="E42" s="115">
        <v>841</v>
      </c>
      <c r="F42" s="114">
        <v>851</v>
      </c>
      <c r="G42" s="114">
        <v>879</v>
      </c>
      <c r="H42" s="114">
        <v>873</v>
      </c>
      <c r="I42" s="140">
        <v>833</v>
      </c>
      <c r="J42" s="115">
        <v>8</v>
      </c>
      <c r="K42" s="116">
        <v>0.96038415366146457</v>
      </c>
    </row>
    <row r="43" spans="1:11" ht="14.1" customHeight="1" x14ac:dyDescent="0.2">
      <c r="A43" s="306" t="s">
        <v>263</v>
      </c>
      <c r="B43" s="307" t="s">
        <v>264</v>
      </c>
      <c r="C43" s="308"/>
      <c r="D43" s="113">
        <v>2.5722131460947546</v>
      </c>
      <c r="E43" s="115">
        <v>740</v>
      </c>
      <c r="F43" s="114">
        <v>748</v>
      </c>
      <c r="G43" s="114">
        <v>771</v>
      </c>
      <c r="H43" s="114">
        <v>771</v>
      </c>
      <c r="I43" s="140">
        <v>732</v>
      </c>
      <c r="J43" s="115">
        <v>8</v>
      </c>
      <c r="K43" s="116">
        <v>1.0928961748633881</v>
      </c>
    </row>
    <row r="44" spans="1:11" ht="14.1" customHeight="1" x14ac:dyDescent="0.2">
      <c r="A44" s="306">
        <v>53</v>
      </c>
      <c r="B44" s="307" t="s">
        <v>265</v>
      </c>
      <c r="C44" s="308"/>
      <c r="D44" s="113">
        <v>0.65000521394556643</v>
      </c>
      <c r="E44" s="115">
        <v>187</v>
      </c>
      <c r="F44" s="114">
        <v>181</v>
      </c>
      <c r="G44" s="114">
        <v>191</v>
      </c>
      <c r="H44" s="114">
        <v>178</v>
      </c>
      <c r="I44" s="140">
        <v>178</v>
      </c>
      <c r="J44" s="115">
        <v>9</v>
      </c>
      <c r="K44" s="116">
        <v>5.0561797752808992</v>
      </c>
    </row>
    <row r="45" spans="1:11" ht="14.1" customHeight="1" x14ac:dyDescent="0.2">
      <c r="A45" s="306" t="s">
        <v>266</v>
      </c>
      <c r="B45" s="307" t="s">
        <v>267</v>
      </c>
      <c r="C45" s="308"/>
      <c r="D45" s="113">
        <v>0.55963015746115607</v>
      </c>
      <c r="E45" s="115">
        <v>161</v>
      </c>
      <c r="F45" s="114">
        <v>155</v>
      </c>
      <c r="G45" s="114">
        <v>164</v>
      </c>
      <c r="H45" s="114">
        <v>153</v>
      </c>
      <c r="I45" s="140">
        <v>153</v>
      </c>
      <c r="J45" s="115">
        <v>8</v>
      </c>
      <c r="K45" s="116">
        <v>5.2287581699346406</v>
      </c>
    </row>
    <row r="46" spans="1:11" ht="14.1" customHeight="1" x14ac:dyDescent="0.2">
      <c r="A46" s="306">
        <v>54</v>
      </c>
      <c r="B46" s="307" t="s">
        <v>268</v>
      </c>
      <c r="C46" s="308"/>
      <c r="D46" s="113">
        <v>3.0067086099621121</v>
      </c>
      <c r="E46" s="115">
        <v>865</v>
      </c>
      <c r="F46" s="114">
        <v>867</v>
      </c>
      <c r="G46" s="114">
        <v>879</v>
      </c>
      <c r="H46" s="114">
        <v>880</v>
      </c>
      <c r="I46" s="140">
        <v>877</v>
      </c>
      <c r="J46" s="115">
        <v>-12</v>
      </c>
      <c r="K46" s="116">
        <v>-1.3683010262257698</v>
      </c>
    </row>
    <row r="47" spans="1:11" ht="14.1" customHeight="1" x14ac:dyDescent="0.2">
      <c r="A47" s="306">
        <v>61</v>
      </c>
      <c r="B47" s="307" t="s">
        <v>269</v>
      </c>
      <c r="C47" s="308"/>
      <c r="D47" s="113">
        <v>1.5363759602349751</v>
      </c>
      <c r="E47" s="115">
        <v>442</v>
      </c>
      <c r="F47" s="114">
        <v>444</v>
      </c>
      <c r="G47" s="114">
        <v>437</v>
      </c>
      <c r="H47" s="114">
        <v>437</v>
      </c>
      <c r="I47" s="140">
        <v>436</v>
      </c>
      <c r="J47" s="115">
        <v>6</v>
      </c>
      <c r="K47" s="116">
        <v>1.3761467889908257</v>
      </c>
    </row>
    <row r="48" spans="1:11" ht="14.1" customHeight="1" x14ac:dyDescent="0.2">
      <c r="A48" s="306">
        <v>62</v>
      </c>
      <c r="B48" s="307" t="s">
        <v>270</v>
      </c>
      <c r="C48" s="308"/>
      <c r="D48" s="113">
        <v>8.2067503215266431</v>
      </c>
      <c r="E48" s="115">
        <v>2361</v>
      </c>
      <c r="F48" s="114">
        <v>2371</v>
      </c>
      <c r="G48" s="114">
        <v>2389</v>
      </c>
      <c r="H48" s="114">
        <v>2343</v>
      </c>
      <c r="I48" s="140">
        <v>2357</v>
      </c>
      <c r="J48" s="115">
        <v>4</v>
      </c>
      <c r="K48" s="116">
        <v>0.1697072549851506</v>
      </c>
    </row>
    <row r="49" spans="1:11" ht="14.1" customHeight="1" x14ac:dyDescent="0.2">
      <c r="A49" s="306">
        <v>63</v>
      </c>
      <c r="B49" s="307" t="s">
        <v>271</v>
      </c>
      <c r="C49" s="308"/>
      <c r="D49" s="113">
        <v>1.883972331328861</v>
      </c>
      <c r="E49" s="115">
        <v>542</v>
      </c>
      <c r="F49" s="114">
        <v>537</v>
      </c>
      <c r="G49" s="114">
        <v>550</v>
      </c>
      <c r="H49" s="114">
        <v>557</v>
      </c>
      <c r="I49" s="140">
        <v>522</v>
      </c>
      <c r="J49" s="115">
        <v>20</v>
      </c>
      <c r="K49" s="116">
        <v>3.8314176245210727</v>
      </c>
    </row>
    <row r="50" spans="1:11" ht="14.1" customHeight="1" x14ac:dyDescent="0.2">
      <c r="A50" s="306" t="s">
        <v>272</v>
      </c>
      <c r="B50" s="307" t="s">
        <v>273</v>
      </c>
      <c r="C50" s="308"/>
      <c r="D50" s="113">
        <v>0.4136396816017241</v>
      </c>
      <c r="E50" s="115">
        <v>119</v>
      </c>
      <c r="F50" s="114">
        <v>118</v>
      </c>
      <c r="G50" s="114">
        <v>127</v>
      </c>
      <c r="H50" s="114">
        <v>128</v>
      </c>
      <c r="I50" s="140">
        <v>114</v>
      </c>
      <c r="J50" s="115">
        <v>5</v>
      </c>
      <c r="K50" s="116">
        <v>4.3859649122807021</v>
      </c>
    </row>
    <row r="51" spans="1:11" ht="14.1" customHeight="1" x14ac:dyDescent="0.2">
      <c r="A51" s="306" t="s">
        <v>274</v>
      </c>
      <c r="B51" s="307" t="s">
        <v>275</v>
      </c>
      <c r="C51" s="308"/>
      <c r="D51" s="113">
        <v>1.2235392262504778</v>
      </c>
      <c r="E51" s="115">
        <v>352</v>
      </c>
      <c r="F51" s="114">
        <v>349</v>
      </c>
      <c r="G51" s="114">
        <v>349</v>
      </c>
      <c r="H51" s="114">
        <v>357</v>
      </c>
      <c r="I51" s="140">
        <v>338</v>
      </c>
      <c r="J51" s="115">
        <v>14</v>
      </c>
      <c r="K51" s="116">
        <v>4.1420118343195265</v>
      </c>
    </row>
    <row r="52" spans="1:11" ht="14.1" customHeight="1" x14ac:dyDescent="0.2">
      <c r="A52" s="306">
        <v>71</v>
      </c>
      <c r="B52" s="307" t="s">
        <v>276</v>
      </c>
      <c r="C52" s="308"/>
      <c r="D52" s="113">
        <v>8.999270047620703</v>
      </c>
      <c r="E52" s="115">
        <v>2589</v>
      </c>
      <c r="F52" s="114">
        <v>2590</v>
      </c>
      <c r="G52" s="114">
        <v>2592</v>
      </c>
      <c r="H52" s="114">
        <v>2585</v>
      </c>
      <c r="I52" s="140">
        <v>2605</v>
      </c>
      <c r="J52" s="115">
        <v>-16</v>
      </c>
      <c r="K52" s="116">
        <v>-0.61420345489443373</v>
      </c>
    </row>
    <row r="53" spans="1:11" ht="14.1" customHeight="1" x14ac:dyDescent="0.2">
      <c r="A53" s="306" t="s">
        <v>277</v>
      </c>
      <c r="B53" s="307" t="s">
        <v>278</v>
      </c>
      <c r="C53" s="308"/>
      <c r="D53" s="113">
        <v>3.0588480656261949</v>
      </c>
      <c r="E53" s="115">
        <v>880</v>
      </c>
      <c r="F53" s="114">
        <v>895</v>
      </c>
      <c r="G53" s="114">
        <v>886</v>
      </c>
      <c r="H53" s="114">
        <v>865</v>
      </c>
      <c r="I53" s="140">
        <v>873</v>
      </c>
      <c r="J53" s="115">
        <v>7</v>
      </c>
      <c r="K53" s="116">
        <v>0.80183276059564723</v>
      </c>
    </row>
    <row r="54" spans="1:11" ht="14.1" customHeight="1" x14ac:dyDescent="0.2">
      <c r="A54" s="306" t="s">
        <v>279</v>
      </c>
      <c r="B54" s="307" t="s">
        <v>280</v>
      </c>
      <c r="C54" s="308"/>
      <c r="D54" s="113">
        <v>5.0505752719941608</v>
      </c>
      <c r="E54" s="115">
        <v>1453</v>
      </c>
      <c r="F54" s="114">
        <v>1441</v>
      </c>
      <c r="G54" s="114">
        <v>1454</v>
      </c>
      <c r="H54" s="114">
        <v>1467</v>
      </c>
      <c r="I54" s="140">
        <v>1476</v>
      </c>
      <c r="J54" s="115">
        <v>-23</v>
      </c>
      <c r="K54" s="116">
        <v>-1.5582655826558265</v>
      </c>
    </row>
    <row r="55" spans="1:11" ht="14.1" customHeight="1" x14ac:dyDescent="0.2">
      <c r="A55" s="306">
        <v>72</v>
      </c>
      <c r="B55" s="307" t="s">
        <v>281</v>
      </c>
      <c r="C55" s="308"/>
      <c r="D55" s="113">
        <v>3.6254301505092288</v>
      </c>
      <c r="E55" s="115">
        <v>1043</v>
      </c>
      <c r="F55" s="114">
        <v>1068</v>
      </c>
      <c r="G55" s="114">
        <v>1070</v>
      </c>
      <c r="H55" s="114">
        <v>1075</v>
      </c>
      <c r="I55" s="140">
        <v>1081</v>
      </c>
      <c r="J55" s="115">
        <v>-38</v>
      </c>
      <c r="K55" s="116">
        <v>-3.5152636447733578</v>
      </c>
    </row>
    <row r="56" spans="1:11" ht="14.1" customHeight="1" x14ac:dyDescent="0.2">
      <c r="A56" s="306" t="s">
        <v>282</v>
      </c>
      <c r="B56" s="307" t="s">
        <v>283</v>
      </c>
      <c r="C56" s="308"/>
      <c r="D56" s="113">
        <v>2.0751503354304983</v>
      </c>
      <c r="E56" s="115">
        <v>597</v>
      </c>
      <c r="F56" s="114">
        <v>614</v>
      </c>
      <c r="G56" s="114">
        <v>623</v>
      </c>
      <c r="H56" s="114">
        <v>635</v>
      </c>
      <c r="I56" s="140">
        <v>650</v>
      </c>
      <c r="J56" s="115">
        <v>-53</v>
      </c>
      <c r="K56" s="116">
        <v>-8.1538461538461533</v>
      </c>
    </row>
    <row r="57" spans="1:11" ht="14.1" customHeight="1" x14ac:dyDescent="0.2">
      <c r="A57" s="306" t="s">
        <v>284</v>
      </c>
      <c r="B57" s="307" t="s">
        <v>285</v>
      </c>
      <c r="C57" s="308"/>
      <c r="D57" s="113">
        <v>0.91765441968785844</v>
      </c>
      <c r="E57" s="115">
        <v>264</v>
      </c>
      <c r="F57" s="114">
        <v>268</v>
      </c>
      <c r="G57" s="114">
        <v>260</v>
      </c>
      <c r="H57" s="114">
        <v>257</v>
      </c>
      <c r="I57" s="140">
        <v>250</v>
      </c>
      <c r="J57" s="115">
        <v>14</v>
      </c>
      <c r="K57" s="116">
        <v>5.6</v>
      </c>
    </row>
    <row r="58" spans="1:11" ht="14.1" customHeight="1" x14ac:dyDescent="0.2">
      <c r="A58" s="306">
        <v>73</v>
      </c>
      <c r="B58" s="307" t="s">
        <v>286</v>
      </c>
      <c r="C58" s="308"/>
      <c r="D58" s="113">
        <v>3.8513677917202545</v>
      </c>
      <c r="E58" s="115">
        <v>1108</v>
      </c>
      <c r="F58" s="114">
        <v>1107</v>
      </c>
      <c r="G58" s="114">
        <v>1115</v>
      </c>
      <c r="H58" s="114">
        <v>1077</v>
      </c>
      <c r="I58" s="140">
        <v>1067</v>
      </c>
      <c r="J58" s="115">
        <v>41</v>
      </c>
      <c r="K58" s="116">
        <v>3.8425492033739457</v>
      </c>
    </row>
    <row r="59" spans="1:11" ht="14.1" customHeight="1" x14ac:dyDescent="0.2">
      <c r="A59" s="306" t="s">
        <v>287</v>
      </c>
      <c r="B59" s="307" t="s">
        <v>288</v>
      </c>
      <c r="C59" s="308"/>
      <c r="D59" s="113">
        <v>3.4133963641419585</v>
      </c>
      <c r="E59" s="115">
        <v>982</v>
      </c>
      <c r="F59" s="114">
        <v>977</v>
      </c>
      <c r="G59" s="114">
        <v>982</v>
      </c>
      <c r="H59" s="114">
        <v>948</v>
      </c>
      <c r="I59" s="140">
        <v>939</v>
      </c>
      <c r="J59" s="115">
        <v>43</v>
      </c>
      <c r="K59" s="116">
        <v>4.5793397231096913</v>
      </c>
    </row>
    <row r="60" spans="1:11" ht="14.1" customHeight="1" x14ac:dyDescent="0.2">
      <c r="A60" s="306">
        <v>81</v>
      </c>
      <c r="B60" s="307" t="s">
        <v>289</v>
      </c>
      <c r="C60" s="308"/>
      <c r="D60" s="113">
        <v>11.540199520317008</v>
      </c>
      <c r="E60" s="115">
        <v>3320</v>
      </c>
      <c r="F60" s="114">
        <v>3313</v>
      </c>
      <c r="G60" s="114">
        <v>3246</v>
      </c>
      <c r="H60" s="114">
        <v>3186</v>
      </c>
      <c r="I60" s="140">
        <v>3181</v>
      </c>
      <c r="J60" s="115">
        <v>139</v>
      </c>
      <c r="K60" s="116">
        <v>4.3696950644451427</v>
      </c>
    </row>
    <row r="61" spans="1:11" ht="14.1" customHeight="1" x14ac:dyDescent="0.2">
      <c r="A61" s="306" t="s">
        <v>290</v>
      </c>
      <c r="B61" s="307" t="s">
        <v>291</v>
      </c>
      <c r="C61" s="308"/>
      <c r="D61" s="113">
        <v>2.7216795856651257</v>
      </c>
      <c r="E61" s="115">
        <v>783</v>
      </c>
      <c r="F61" s="114">
        <v>781</v>
      </c>
      <c r="G61" s="114">
        <v>771</v>
      </c>
      <c r="H61" s="114">
        <v>757</v>
      </c>
      <c r="I61" s="140">
        <v>760</v>
      </c>
      <c r="J61" s="115">
        <v>23</v>
      </c>
      <c r="K61" s="116">
        <v>3.0263157894736841</v>
      </c>
    </row>
    <row r="62" spans="1:11" ht="14.1" customHeight="1" x14ac:dyDescent="0.2">
      <c r="A62" s="306" t="s">
        <v>292</v>
      </c>
      <c r="B62" s="307" t="s">
        <v>293</v>
      </c>
      <c r="C62" s="308"/>
      <c r="D62" s="113">
        <v>4.6508394452361914</v>
      </c>
      <c r="E62" s="115">
        <v>1338</v>
      </c>
      <c r="F62" s="114">
        <v>1347</v>
      </c>
      <c r="G62" s="114">
        <v>1308</v>
      </c>
      <c r="H62" s="114">
        <v>1298</v>
      </c>
      <c r="I62" s="140">
        <v>1296</v>
      </c>
      <c r="J62" s="115">
        <v>42</v>
      </c>
      <c r="K62" s="116">
        <v>3.2407407407407409</v>
      </c>
    </row>
    <row r="63" spans="1:11" ht="14.1" customHeight="1" x14ac:dyDescent="0.2">
      <c r="A63" s="306"/>
      <c r="B63" s="307" t="s">
        <v>294</v>
      </c>
      <c r="C63" s="308"/>
      <c r="D63" s="113">
        <v>3.7088532795717613</v>
      </c>
      <c r="E63" s="115">
        <v>1067</v>
      </c>
      <c r="F63" s="114">
        <v>1079</v>
      </c>
      <c r="G63" s="114">
        <v>1043</v>
      </c>
      <c r="H63" s="114">
        <v>1042</v>
      </c>
      <c r="I63" s="140">
        <v>1041</v>
      </c>
      <c r="J63" s="115">
        <v>26</v>
      </c>
      <c r="K63" s="116">
        <v>2.4975984630163306</v>
      </c>
    </row>
    <row r="64" spans="1:11" ht="14.1" customHeight="1" x14ac:dyDescent="0.2">
      <c r="A64" s="306" t="s">
        <v>295</v>
      </c>
      <c r="B64" s="307" t="s">
        <v>296</v>
      </c>
      <c r="C64" s="308"/>
      <c r="D64" s="113">
        <v>1.1053564600785568</v>
      </c>
      <c r="E64" s="115">
        <v>318</v>
      </c>
      <c r="F64" s="114">
        <v>303</v>
      </c>
      <c r="G64" s="114">
        <v>295</v>
      </c>
      <c r="H64" s="114">
        <v>279</v>
      </c>
      <c r="I64" s="140">
        <v>279</v>
      </c>
      <c r="J64" s="115">
        <v>39</v>
      </c>
      <c r="K64" s="116">
        <v>13.978494623655914</v>
      </c>
    </row>
    <row r="65" spans="1:11" ht="14.1" customHeight="1" x14ac:dyDescent="0.2">
      <c r="A65" s="306" t="s">
        <v>297</v>
      </c>
      <c r="B65" s="307" t="s">
        <v>298</v>
      </c>
      <c r="C65" s="308"/>
      <c r="D65" s="113">
        <v>2.0612464805867425</v>
      </c>
      <c r="E65" s="115">
        <v>593</v>
      </c>
      <c r="F65" s="114">
        <v>590</v>
      </c>
      <c r="G65" s="114">
        <v>587</v>
      </c>
      <c r="H65" s="114">
        <v>576</v>
      </c>
      <c r="I65" s="140">
        <v>570</v>
      </c>
      <c r="J65" s="115">
        <v>23</v>
      </c>
      <c r="K65" s="116">
        <v>4.0350877192982457</v>
      </c>
    </row>
    <row r="66" spans="1:11" ht="14.1" customHeight="1" x14ac:dyDescent="0.2">
      <c r="A66" s="306">
        <v>82</v>
      </c>
      <c r="B66" s="307" t="s">
        <v>299</v>
      </c>
      <c r="C66" s="308"/>
      <c r="D66" s="113">
        <v>5.8639507803538535</v>
      </c>
      <c r="E66" s="115">
        <v>1687</v>
      </c>
      <c r="F66" s="114">
        <v>1714</v>
      </c>
      <c r="G66" s="114">
        <v>1712</v>
      </c>
      <c r="H66" s="114">
        <v>1662</v>
      </c>
      <c r="I66" s="140">
        <v>1696</v>
      </c>
      <c r="J66" s="115">
        <v>-9</v>
      </c>
      <c r="K66" s="116">
        <v>-0.53066037735849059</v>
      </c>
    </row>
    <row r="67" spans="1:11" ht="14.1" customHeight="1" x14ac:dyDescent="0.2">
      <c r="A67" s="306" t="s">
        <v>300</v>
      </c>
      <c r="B67" s="307" t="s">
        <v>301</v>
      </c>
      <c r="C67" s="308"/>
      <c r="D67" s="113">
        <v>4.5743682435955373</v>
      </c>
      <c r="E67" s="115">
        <v>1316</v>
      </c>
      <c r="F67" s="114">
        <v>1344</v>
      </c>
      <c r="G67" s="114">
        <v>1344</v>
      </c>
      <c r="H67" s="114">
        <v>1298</v>
      </c>
      <c r="I67" s="140">
        <v>1321</v>
      </c>
      <c r="J67" s="115">
        <v>-5</v>
      </c>
      <c r="K67" s="116">
        <v>-0.37850113550340653</v>
      </c>
    </row>
    <row r="68" spans="1:11" ht="14.1" customHeight="1" x14ac:dyDescent="0.2">
      <c r="A68" s="306" t="s">
        <v>302</v>
      </c>
      <c r="B68" s="307" t="s">
        <v>303</v>
      </c>
      <c r="C68" s="308"/>
      <c r="D68" s="113">
        <v>0.66043310507838293</v>
      </c>
      <c r="E68" s="115">
        <v>190</v>
      </c>
      <c r="F68" s="114">
        <v>182</v>
      </c>
      <c r="G68" s="114">
        <v>187</v>
      </c>
      <c r="H68" s="114">
        <v>186</v>
      </c>
      <c r="I68" s="140">
        <v>191</v>
      </c>
      <c r="J68" s="115">
        <v>-1</v>
      </c>
      <c r="K68" s="116">
        <v>-0.52356020942408377</v>
      </c>
    </row>
    <row r="69" spans="1:11" ht="14.1" customHeight="1" x14ac:dyDescent="0.2">
      <c r="A69" s="306">
        <v>83</v>
      </c>
      <c r="B69" s="307" t="s">
        <v>304</v>
      </c>
      <c r="C69" s="308"/>
      <c r="D69" s="113">
        <v>7.8070144947686746</v>
      </c>
      <c r="E69" s="115">
        <v>2246</v>
      </c>
      <c r="F69" s="114">
        <v>2240</v>
      </c>
      <c r="G69" s="114">
        <v>2205</v>
      </c>
      <c r="H69" s="114">
        <v>2134</v>
      </c>
      <c r="I69" s="140">
        <v>2123</v>
      </c>
      <c r="J69" s="115">
        <v>123</v>
      </c>
      <c r="K69" s="116">
        <v>5.7936881771078665</v>
      </c>
    </row>
    <row r="70" spans="1:11" ht="14.1" customHeight="1" x14ac:dyDescent="0.2">
      <c r="A70" s="306" t="s">
        <v>305</v>
      </c>
      <c r="B70" s="307" t="s">
        <v>306</v>
      </c>
      <c r="C70" s="308"/>
      <c r="D70" s="113">
        <v>5.9230421634398134</v>
      </c>
      <c r="E70" s="115">
        <v>1704</v>
      </c>
      <c r="F70" s="114">
        <v>1700</v>
      </c>
      <c r="G70" s="114">
        <v>1683</v>
      </c>
      <c r="H70" s="114">
        <v>1643</v>
      </c>
      <c r="I70" s="140">
        <v>1638</v>
      </c>
      <c r="J70" s="115">
        <v>66</v>
      </c>
      <c r="K70" s="116">
        <v>4.0293040293040292</v>
      </c>
    </row>
    <row r="71" spans="1:11" ht="14.1" customHeight="1" x14ac:dyDescent="0.2">
      <c r="A71" s="306"/>
      <c r="B71" s="307" t="s">
        <v>307</v>
      </c>
      <c r="C71" s="308"/>
      <c r="D71" s="113">
        <v>3.3264972713684871</v>
      </c>
      <c r="E71" s="115">
        <v>957</v>
      </c>
      <c r="F71" s="114">
        <v>946</v>
      </c>
      <c r="G71" s="114">
        <v>938</v>
      </c>
      <c r="H71" s="114">
        <v>913</v>
      </c>
      <c r="I71" s="140">
        <v>916</v>
      </c>
      <c r="J71" s="115">
        <v>41</v>
      </c>
      <c r="K71" s="116">
        <v>4.4759825327510914</v>
      </c>
    </row>
    <row r="72" spans="1:11" ht="14.1" customHeight="1" x14ac:dyDescent="0.2">
      <c r="A72" s="306">
        <v>84</v>
      </c>
      <c r="B72" s="307" t="s">
        <v>308</v>
      </c>
      <c r="C72" s="308"/>
      <c r="D72" s="113">
        <v>1.6788904723834683</v>
      </c>
      <c r="E72" s="115">
        <v>483</v>
      </c>
      <c r="F72" s="114">
        <v>475</v>
      </c>
      <c r="G72" s="114">
        <v>484</v>
      </c>
      <c r="H72" s="114">
        <v>444</v>
      </c>
      <c r="I72" s="140">
        <v>452</v>
      </c>
      <c r="J72" s="115">
        <v>31</v>
      </c>
      <c r="K72" s="116">
        <v>6.8584070796460175</v>
      </c>
    </row>
    <row r="73" spans="1:11" ht="14.1" customHeight="1" x14ac:dyDescent="0.2">
      <c r="A73" s="306" t="s">
        <v>309</v>
      </c>
      <c r="B73" s="307" t="s">
        <v>310</v>
      </c>
      <c r="C73" s="308"/>
      <c r="D73" s="113">
        <v>0.42406757273454065</v>
      </c>
      <c r="E73" s="115">
        <v>122</v>
      </c>
      <c r="F73" s="114">
        <v>112</v>
      </c>
      <c r="G73" s="114">
        <v>112</v>
      </c>
      <c r="H73" s="114">
        <v>91</v>
      </c>
      <c r="I73" s="140">
        <v>108</v>
      </c>
      <c r="J73" s="115">
        <v>14</v>
      </c>
      <c r="K73" s="116">
        <v>12.962962962962964</v>
      </c>
    </row>
    <row r="74" spans="1:11" ht="14.1" customHeight="1" x14ac:dyDescent="0.2">
      <c r="A74" s="306" t="s">
        <v>311</v>
      </c>
      <c r="B74" s="307" t="s">
        <v>312</v>
      </c>
      <c r="C74" s="308"/>
      <c r="D74" s="113">
        <v>0.30936077027355835</v>
      </c>
      <c r="E74" s="115">
        <v>89</v>
      </c>
      <c r="F74" s="114">
        <v>90</v>
      </c>
      <c r="G74" s="114">
        <v>86</v>
      </c>
      <c r="H74" s="114">
        <v>82</v>
      </c>
      <c r="I74" s="140">
        <v>82</v>
      </c>
      <c r="J74" s="115">
        <v>7</v>
      </c>
      <c r="K74" s="116">
        <v>8.536585365853659</v>
      </c>
    </row>
    <row r="75" spans="1:11" ht="14.1" customHeight="1" x14ac:dyDescent="0.2">
      <c r="A75" s="306" t="s">
        <v>313</v>
      </c>
      <c r="B75" s="307" t="s">
        <v>314</v>
      </c>
      <c r="C75" s="308"/>
      <c r="D75" s="113">
        <v>0.5804859397267893</v>
      </c>
      <c r="E75" s="115">
        <v>167</v>
      </c>
      <c r="F75" s="114">
        <v>171</v>
      </c>
      <c r="G75" s="114">
        <v>181</v>
      </c>
      <c r="H75" s="114">
        <v>166</v>
      </c>
      <c r="I75" s="140">
        <v>160</v>
      </c>
      <c r="J75" s="115">
        <v>7</v>
      </c>
      <c r="K75" s="116">
        <v>4.375</v>
      </c>
    </row>
    <row r="76" spans="1:11" ht="14.1" customHeight="1" x14ac:dyDescent="0.2">
      <c r="A76" s="306">
        <v>91</v>
      </c>
      <c r="B76" s="307" t="s">
        <v>315</v>
      </c>
      <c r="C76" s="308"/>
      <c r="D76" s="113">
        <v>0.1494664395703709</v>
      </c>
      <c r="E76" s="115">
        <v>43</v>
      </c>
      <c r="F76" s="114">
        <v>40</v>
      </c>
      <c r="G76" s="114">
        <v>39</v>
      </c>
      <c r="H76" s="114">
        <v>45</v>
      </c>
      <c r="I76" s="140">
        <v>46</v>
      </c>
      <c r="J76" s="115">
        <v>-3</v>
      </c>
      <c r="K76" s="116">
        <v>-6.5217391304347823</v>
      </c>
    </row>
    <row r="77" spans="1:11" ht="14.1" customHeight="1" x14ac:dyDescent="0.2">
      <c r="A77" s="306">
        <v>92</v>
      </c>
      <c r="B77" s="307" t="s">
        <v>316</v>
      </c>
      <c r="C77" s="308"/>
      <c r="D77" s="113">
        <v>0.36845215335951892</v>
      </c>
      <c r="E77" s="115">
        <v>106</v>
      </c>
      <c r="F77" s="114">
        <v>109</v>
      </c>
      <c r="G77" s="114">
        <v>81</v>
      </c>
      <c r="H77" s="114">
        <v>96</v>
      </c>
      <c r="I77" s="140">
        <v>100</v>
      </c>
      <c r="J77" s="115">
        <v>6</v>
      </c>
      <c r="K77" s="116">
        <v>6</v>
      </c>
    </row>
    <row r="78" spans="1:11" ht="14.1" customHeight="1" x14ac:dyDescent="0.2">
      <c r="A78" s="306">
        <v>93</v>
      </c>
      <c r="B78" s="307" t="s">
        <v>317</v>
      </c>
      <c r="C78" s="308"/>
      <c r="D78" s="113">
        <v>9.7326983906288023E-2</v>
      </c>
      <c r="E78" s="115">
        <v>28</v>
      </c>
      <c r="F78" s="114">
        <v>31</v>
      </c>
      <c r="G78" s="114">
        <v>30</v>
      </c>
      <c r="H78" s="114">
        <v>30</v>
      </c>
      <c r="I78" s="140">
        <v>31</v>
      </c>
      <c r="J78" s="115">
        <v>-3</v>
      </c>
      <c r="K78" s="116">
        <v>-9.67741935483871</v>
      </c>
    </row>
    <row r="79" spans="1:11" ht="14.1" customHeight="1" x14ac:dyDescent="0.2">
      <c r="A79" s="306">
        <v>94</v>
      </c>
      <c r="B79" s="307" t="s">
        <v>318</v>
      </c>
      <c r="C79" s="308"/>
      <c r="D79" s="113">
        <v>0.13208662101567659</v>
      </c>
      <c r="E79" s="115">
        <v>38</v>
      </c>
      <c r="F79" s="114">
        <v>35</v>
      </c>
      <c r="G79" s="114">
        <v>34</v>
      </c>
      <c r="H79" s="114">
        <v>31</v>
      </c>
      <c r="I79" s="140">
        <v>31</v>
      </c>
      <c r="J79" s="115">
        <v>7</v>
      </c>
      <c r="K79" s="116">
        <v>22.580645161290324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1.9500156418366992</v>
      </c>
      <c r="E81" s="143">
        <v>561</v>
      </c>
      <c r="F81" s="144">
        <v>561</v>
      </c>
      <c r="G81" s="144">
        <v>562</v>
      </c>
      <c r="H81" s="144">
        <v>535</v>
      </c>
      <c r="I81" s="145">
        <v>542</v>
      </c>
      <c r="J81" s="143">
        <v>19</v>
      </c>
      <c r="K81" s="146">
        <v>3.5055350553505535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7457</v>
      </c>
      <c r="E12" s="114">
        <v>7733</v>
      </c>
      <c r="F12" s="114">
        <v>7808</v>
      </c>
      <c r="G12" s="114">
        <v>7836</v>
      </c>
      <c r="H12" s="140">
        <v>7569</v>
      </c>
      <c r="I12" s="115">
        <v>-112</v>
      </c>
      <c r="J12" s="116">
        <v>-1.4797199101598626</v>
      </c>
      <c r="K12"/>
      <c r="L12"/>
      <c r="M12"/>
      <c r="N12"/>
      <c r="O12"/>
      <c r="P12"/>
    </row>
    <row r="13" spans="1:16" s="110" customFormat="1" ht="14.45" customHeight="1" x14ac:dyDescent="0.2">
      <c r="A13" s="120" t="s">
        <v>105</v>
      </c>
      <c r="B13" s="119" t="s">
        <v>106</v>
      </c>
      <c r="C13" s="113">
        <v>37.789995976934421</v>
      </c>
      <c r="D13" s="115">
        <v>2818</v>
      </c>
      <c r="E13" s="114">
        <v>2866</v>
      </c>
      <c r="F13" s="114">
        <v>2952</v>
      </c>
      <c r="G13" s="114">
        <v>2924</v>
      </c>
      <c r="H13" s="140">
        <v>2814</v>
      </c>
      <c r="I13" s="115">
        <v>4</v>
      </c>
      <c r="J13" s="116">
        <v>0.14214641080312723</v>
      </c>
      <c r="K13"/>
      <c r="L13"/>
      <c r="M13"/>
      <c r="N13"/>
      <c r="O13"/>
      <c r="P13"/>
    </row>
    <row r="14" spans="1:16" s="110" customFormat="1" ht="14.45" customHeight="1" x14ac:dyDescent="0.2">
      <c r="A14" s="120"/>
      <c r="B14" s="119" t="s">
        <v>107</v>
      </c>
      <c r="C14" s="113">
        <v>62.210004023065579</v>
      </c>
      <c r="D14" s="115">
        <v>4639</v>
      </c>
      <c r="E14" s="114">
        <v>4867</v>
      </c>
      <c r="F14" s="114">
        <v>4856</v>
      </c>
      <c r="G14" s="114">
        <v>4912</v>
      </c>
      <c r="H14" s="140">
        <v>4755</v>
      </c>
      <c r="I14" s="115">
        <v>-116</v>
      </c>
      <c r="J14" s="116">
        <v>-2.4395373291272344</v>
      </c>
      <c r="K14"/>
      <c r="L14"/>
      <c r="M14"/>
      <c r="N14"/>
      <c r="O14"/>
      <c r="P14"/>
    </row>
    <row r="15" spans="1:16" s="110" customFormat="1" ht="14.45" customHeight="1" x14ac:dyDescent="0.2">
      <c r="A15" s="118" t="s">
        <v>105</v>
      </c>
      <c r="B15" s="121" t="s">
        <v>108</v>
      </c>
      <c r="C15" s="113">
        <v>15.247418532922087</v>
      </c>
      <c r="D15" s="115">
        <v>1137</v>
      </c>
      <c r="E15" s="114">
        <v>1169</v>
      </c>
      <c r="F15" s="114">
        <v>1226</v>
      </c>
      <c r="G15" s="114">
        <v>1254</v>
      </c>
      <c r="H15" s="140">
        <v>1064</v>
      </c>
      <c r="I15" s="115">
        <v>73</v>
      </c>
      <c r="J15" s="116">
        <v>6.8609022556390977</v>
      </c>
      <c r="K15"/>
      <c r="L15"/>
      <c r="M15"/>
      <c r="N15"/>
      <c r="O15"/>
      <c r="P15"/>
    </row>
    <row r="16" spans="1:16" s="110" customFormat="1" ht="14.45" customHeight="1" x14ac:dyDescent="0.2">
      <c r="A16" s="118"/>
      <c r="B16" s="121" t="s">
        <v>109</v>
      </c>
      <c r="C16" s="113">
        <v>43.395467346117741</v>
      </c>
      <c r="D16" s="115">
        <v>3236</v>
      </c>
      <c r="E16" s="114">
        <v>3388</v>
      </c>
      <c r="F16" s="114">
        <v>3381</v>
      </c>
      <c r="G16" s="114">
        <v>3413</v>
      </c>
      <c r="H16" s="140">
        <v>3398</v>
      </c>
      <c r="I16" s="115">
        <v>-162</v>
      </c>
      <c r="J16" s="116">
        <v>-4.7675103001765748</v>
      </c>
      <c r="K16"/>
      <c r="L16"/>
      <c r="M16"/>
      <c r="N16"/>
      <c r="O16"/>
      <c r="P16"/>
    </row>
    <row r="17" spans="1:16" s="110" customFormat="1" ht="14.45" customHeight="1" x14ac:dyDescent="0.2">
      <c r="A17" s="118"/>
      <c r="B17" s="121" t="s">
        <v>110</v>
      </c>
      <c r="C17" s="113">
        <v>22.32801394662733</v>
      </c>
      <c r="D17" s="115">
        <v>1665</v>
      </c>
      <c r="E17" s="114">
        <v>1725</v>
      </c>
      <c r="F17" s="114">
        <v>1747</v>
      </c>
      <c r="G17" s="114">
        <v>1752</v>
      </c>
      <c r="H17" s="140">
        <v>1739</v>
      </c>
      <c r="I17" s="115">
        <v>-74</v>
      </c>
      <c r="J17" s="116">
        <v>-4.2553191489361701</v>
      </c>
      <c r="K17"/>
      <c r="L17"/>
      <c r="M17"/>
      <c r="N17"/>
      <c r="O17"/>
      <c r="P17"/>
    </row>
    <row r="18" spans="1:16" s="110" customFormat="1" ht="14.45" customHeight="1" x14ac:dyDescent="0.2">
      <c r="A18" s="120"/>
      <c r="B18" s="121" t="s">
        <v>111</v>
      </c>
      <c r="C18" s="113">
        <v>19.029100174332843</v>
      </c>
      <c r="D18" s="115">
        <v>1419</v>
      </c>
      <c r="E18" s="114">
        <v>1451</v>
      </c>
      <c r="F18" s="114">
        <v>1454</v>
      </c>
      <c r="G18" s="114">
        <v>1417</v>
      </c>
      <c r="H18" s="140">
        <v>1368</v>
      </c>
      <c r="I18" s="115">
        <v>51</v>
      </c>
      <c r="J18" s="116">
        <v>3.7280701754385963</v>
      </c>
      <c r="K18"/>
      <c r="L18"/>
      <c r="M18"/>
      <c r="N18"/>
      <c r="O18"/>
      <c r="P18"/>
    </row>
    <row r="19" spans="1:16" s="110" customFormat="1" ht="14.45" customHeight="1" x14ac:dyDescent="0.2">
      <c r="A19" s="120"/>
      <c r="B19" s="121" t="s">
        <v>112</v>
      </c>
      <c r="C19" s="113">
        <v>2.1456349738500737</v>
      </c>
      <c r="D19" s="115">
        <v>160</v>
      </c>
      <c r="E19" s="114">
        <v>179</v>
      </c>
      <c r="F19" s="114">
        <v>178</v>
      </c>
      <c r="G19" s="114">
        <v>147</v>
      </c>
      <c r="H19" s="140">
        <v>145</v>
      </c>
      <c r="I19" s="115">
        <v>15</v>
      </c>
      <c r="J19" s="116">
        <v>10.344827586206897</v>
      </c>
      <c r="K19"/>
      <c r="L19"/>
      <c r="M19"/>
      <c r="N19"/>
      <c r="O19"/>
      <c r="P19"/>
    </row>
    <row r="20" spans="1:16" s="110" customFormat="1" ht="14.45" customHeight="1" x14ac:dyDescent="0.2">
      <c r="A20" s="120" t="s">
        <v>113</v>
      </c>
      <c r="B20" s="119" t="s">
        <v>116</v>
      </c>
      <c r="C20" s="113">
        <v>94.622502346788252</v>
      </c>
      <c r="D20" s="115">
        <v>7056</v>
      </c>
      <c r="E20" s="114">
        <v>7305</v>
      </c>
      <c r="F20" s="114">
        <v>7394</v>
      </c>
      <c r="G20" s="114">
        <v>7431</v>
      </c>
      <c r="H20" s="140">
        <v>7185</v>
      </c>
      <c r="I20" s="115">
        <v>-129</v>
      </c>
      <c r="J20" s="116">
        <v>-1.7954070981210857</v>
      </c>
      <c r="K20"/>
      <c r="L20"/>
      <c r="M20"/>
      <c r="N20"/>
      <c r="O20"/>
      <c r="P20"/>
    </row>
    <row r="21" spans="1:16" s="110" customFormat="1" ht="14.45" customHeight="1" x14ac:dyDescent="0.2">
      <c r="A21" s="123"/>
      <c r="B21" s="124" t="s">
        <v>117</v>
      </c>
      <c r="C21" s="125">
        <v>5.2836261231058064</v>
      </c>
      <c r="D21" s="143">
        <v>394</v>
      </c>
      <c r="E21" s="144">
        <v>418</v>
      </c>
      <c r="F21" s="144">
        <v>404</v>
      </c>
      <c r="G21" s="144">
        <v>393</v>
      </c>
      <c r="H21" s="145">
        <v>371</v>
      </c>
      <c r="I21" s="143">
        <v>23</v>
      </c>
      <c r="J21" s="146">
        <v>6.1994609164420487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8335</v>
      </c>
      <c r="E56" s="114">
        <v>8632</v>
      </c>
      <c r="F56" s="114">
        <v>8727</v>
      </c>
      <c r="G56" s="114">
        <v>8783</v>
      </c>
      <c r="H56" s="140">
        <v>8517</v>
      </c>
      <c r="I56" s="115">
        <v>-182</v>
      </c>
      <c r="J56" s="116">
        <v>-2.1369026652577197</v>
      </c>
      <c r="K56"/>
      <c r="L56"/>
      <c r="M56"/>
      <c r="N56"/>
      <c r="O56"/>
      <c r="P56"/>
    </row>
    <row r="57" spans="1:16" s="110" customFormat="1" ht="14.45" customHeight="1" x14ac:dyDescent="0.2">
      <c r="A57" s="120" t="s">
        <v>105</v>
      </c>
      <c r="B57" s="119" t="s">
        <v>106</v>
      </c>
      <c r="C57" s="113">
        <v>38.044391121775647</v>
      </c>
      <c r="D57" s="115">
        <v>3171</v>
      </c>
      <c r="E57" s="114">
        <v>3273</v>
      </c>
      <c r="F57" s="114">
        <v>3342</v>
      </c>
      <c r="G57" s="114">
        <v>3334</v>
      </c>
      <c r="H57" s="140">
        <v>3229</v>
      </c>
      <c r="I57" s="115">
        <v>-58</v>
      </c>
      <c r="J57" s="116">
        <v>-1.7962217404769278</v>
      </c>
    </row>
    <row r="58" spans="1:16" s="110" customFormat="1" ht="14.45" customHeight="1" x14ac:dyDescent="0.2">
      <c r="A58" s="120"/>
      <c r="B58" s="119" t="s">
        <v>107</v>
      </c>
      <c r="C58" s="113">
        <v>61.955608878224353</v>
      </c>
      <c r="D58" s="115">
        <v>5164</v>
      </c>
      <c r="E58" s="114">
        <v>5359</v>
      </c>
      <c r="F58" s="114">
        <v>5385</v>
      </c>
      <c r="G58" s="114">
        <v>5449</v>
      </c>
      <c r="H58" s="140">
        <v>5288</v>
      </c>
      <c r="I58" s="115">
        <v>-124</v>
      </c>
      <c r="J58" s="116">
        <v>-2.344931921331316</v>
      </c>
    </row>
    <row r="59" spans="1:16" s="110" customFormat="1" ht="14.45" customHeight="1" x14ac:dyDescent="0.2">
      <c r="A59" s="118" t="s">
        <v>105</v>
      </c>
      <c r="B59" s="121" t="s">
        <v>108</v>
      </c>
      <c r="C59" s="113">
        <v>15.320935812837433</v>
      </c>
      <c r="D59" s="115">
        <v>1277</v>
      </c>
      <c r="E59" s="114">
        <v>1322</v>
      </c>
      <c r="F59" s="114">
        <v>1404</v>
      </c>
      <c r="G59" s="114">
        <v>1444</v>
      </c>
      <c r="H59" s="140">
        <v>1273</v>
      </c>
      <c r="I59" s="115">
        <v>4</v>
      </c>
      <c r="J59" s="116">
        <v>0.31421838177533384</v>
      </c>
    </row>
    <row r="60" spans="1:16" s="110" customFormat="1" ht="14.45" customHeight="1" x14ac:dyDescent="0.2">
      <c r="A60" s="118"/>
      <c r="B60" s="121" t="s">
        <v>109</v>
      </c>
      <c r="C60" s="113">
        <v>43.887222555488904</v>
      </c>
      <c r="D60" s="115">
        <v>3658</v>
      </c>
      <c r="E60" s="114">
        <v>3833</v>
      </c>
      <c r="F60" s="114">
        <v>3839</v>
      </c>
      <c r="G60" s="114">
        <v>3866</v>
      </c>
      <c r="H60" s="140">
        <v>3844</v>
      </c>
      <c r="I60" s="115">
        <v>-186</v>
      </c>
      <c r="J60" s="116">
        <v>-4.838709677419355</v>
      </c>
    </row>
    <row r="61" spans="1:16" s="110" customFormat="1" ht="14.45" customHeight="1" x14ac:dyDescent="0.2">
      <c r="A61" s="118"/>
      <c r="B61" s="121" t="s">
        <v>110</v>
      </c>
      <c r="C61" s="113">
        <v>22.039592081583685</v>
      </c>
      <c r="D61" s="115">
        <v>1837</v>
      </c>
      <c r="E61" s="114">
        <v>1885</v>
      </c>
      <c r="F61" s="114">
        <v>1917</v>
      </c>
      <c r="G61" s="114">
        <v>1921</v>
      </c>
      <c r="H61" s="140">
        <v>1905</v>
      </c>
      <c r="I61" s="115">
        <v>-68</v>
      </c>
      <c r="J61" s="116">
        <v>-3.5695538057742784</v>
      </c>
    </row>
    <row r="62" spans="1:16" s="110" customFormat="1" ht="14.45" customHeight="1" x14ac:dyDescent="0.2">
      <c r="A62" s="120"/>
      <c r="B62" s="121" t="s">
        <v>111</v>
      </c>
      <c r="C62" s="113">
        <v>18.752249550089982</v>
      </c>
      <c r="D62" s="115">
        <v>1563</v>
      </c>
      <c r="E62" s="114">
        <v>1592</v>
      </c>
      <c r="F62" s="114">
        <v>1567</v>
      </c>
      <c r="G62" s="114">
        <v>1552</v>
      </c>
      <c r="H62" s="140">
        <v>1495</v>
      </c>
      <c r="I62" s="115">
        <v>68</v>
      </c>
      <c r="J62" s="116">
        <v>4.5484949832775916</v>
      </c>
    </row>
    <row r="63" spans="1:16" s="110" customFormat="1" ht="14.45" customHeight="1" x14ac:dyDescent="0.2">
      <c r="A63" s="120"/>
      <c r="B63" s="121" t="s">
        <v>112</v>
      </c>
      <c r="C63" s="113">
        <v>2.1355728854229152</v>
      </c>
      <c r="D63" s="115">
        <v>178</v>
      </c>
      <c r="E63" s="114">
        <v>189</v>
      </c>
      <c r="F63" s="114">
        <v>178</v>
      </c>
      <c r="G63" s="114">
        <v>163</v>
      </c>
      <c r="H63" s="140">
        <v>152</v>
      </c>
      <c r="I63" s="115">
        <v>26</v>
      </c>
      <c r="J63" s="116">
        <v>17.105263157894736</v>
      </c>
    </row>
    <row r="64" spans="1:16" s="110" customFormat="1" ht="14.45" customHeight="1" x14ac:dyDescent="0.2">
      <c r="A64" s="120" t="s">
        <v>113</v>
      </c>
      <c r="B64" s="119" t="s">
        <v>116</v>
      </c>
      <c r="C64" s="113">
        <v>94.277144571085785</v>
      </c>
      <c r="D64" s="115">
        <v>7858</v>
      </c>
      <c r="E64" s="114">
        <v>8138</v>
      </c>
      <c r="F64" s="114">
        <v>8249</v>
      </c>
      <c r="G64" s="114">
        <v>8304</v>
      </c>
      <c r="H64" s="140">
        <v>8073</v>
      </c>
      <c r="I64" s="115">
        <v>-215</v>
      </c>
      <c r="J64" s="116">
        <v>-2.6631983153722283</v>
      </c>
    </row>
    <row r="65" spans="1:10" s="110" customFormat="1" ht="14.45" customHeight="1" x14ac:dyDescent="0.2">
      <c r="A65" s="123"/>
      <c r="B65" s="124" t="s">
        <v>117</v>
      </c>
      <c r="C65" s="125">
        <v>5.6388722255548887</v>
      </c>
      <c r="D65" s="143">
        <v>470</v>
      </c>
      <c r="E65" s="144">
        <v>486</v>
      </c>
      <c r="F65" s="144">
        <v>470</v>
      </c>
      <c r="G65" s="144">
        <v>469</v>
      </c>
      <c r="H65" s="145">
        <v>429</v>
      </c>
      <c r="I65" s="143">
        <v>41</v>
      </c>
      <c r="J65" s="146">
        <v>9.5571095571095572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7457</v>
      </c>
      <c r="G11" s="114">
        <v>7733</v>
      </c>
      <c r="H11" s="114">
        <v>7808</v>
      </c>
      <c r="I11" s="114">
        <v>7836</v>
      </c>
      <c r="J11" s="140">
        <v>7569</v>
      </c>
      <c r="K11" s="114">
        <v>-112</v>
      </c>
      <c r="L11" s="116">
        <v>-1.4797199101598626</v>
      </c>
    </row>
    <row r="12" spans="1:17" s="110" customFormat="1" ht="24" customHeight="1" x14ac:dyDescent="0.2">
      <c r="A12" s="604" t="s">
        <v>185</v>
      </c>
      <c r="B12" s="605"/>
      <c r="C12" s="605"/>
      <c r="D12" s="606"/>
      <c r="E12" s="113">
        <v>37.789995976934421</v>
      </c>
      <c r="F12" s="115">
        <v>2818</v>
      </c>
      <c r="G12" s="114">
        <v>2866</v>
      </c>
      <c r="H12" s="114">
        <v>2952</v>
      </c>
      <c r="I12" s="114">
        <v>2924</v>
      </c>
      <c r="J12" s="140">
        <v>2814</v>
      </c>
      <c r="K12" s="114">
        <v>4</v>
      </c>
      <c r="L12" s="116">
        <v>0.14214641080312723</v>
      </c>
    </row>
    <row r="13" spans="1:17" s="110" customFormat="1" ht="15" customHeight="1" x14ac:dyDescent="0.2">
      <c r="A13" s="120"/>
      <c r="B13" s="612" t="s">
        <v>107</v>
      </c>
      <c r="C13" s="612"/>
      <c r="E13" s="113">
        <v>62.210004023065579</v>
      </c>
      <c r="F13" s="115">
        <v>4639</v>
      </c>
      <c r="G13" s="114">
        <v>4867</v>
      </c>
      <c r="H13" s="114">
        <v>4856</v>
      </c>
      <c r="I13" s="114">
        <v>4912</v>
      </c>
      <c r="J13" s="140">
        <v>4755</v>
      </c>
      <c r="K13" s="114">
        <v>-116</v>
      </c>
      <c r="L13" s="116">
        <v>-2.4395373291272344</v>
      </c>
    </row>
    <row r="14" spans="1:17" s="110" customFormat="1" ht="22.5" customHeight="1" x14ac:dyDescent="0.2">
      <c r="A14" s="604" t="s">
        <v>186</v>
      </c>
      <c r="B14" s="605"/>
      <c r="C14" s="605"/>
      <c r="D14" s="606"/>
      <c r="E14" s="113">
        <v>15.247418532922087</v>
      </c>
      <c r="F14" s="115">
        <v>1137</v>
      </c>
      <c r="G14" s="114">
        <v>1169</v>
      </c>
      <c r="H14" s="114">
        <v>1226</v>
      </c>
      <c r="I14" s="114">
        <v>1254</v>
      </c>
      <c r="J14" s="140">
        <v>1064</v>
      </c>
      <c r="K14" s="114">
        <v>73</v>
      </c>
      <c r="L14" s="116">
        <v>6.8609022556390977</v>
      </c>
    </row>
    <row r="15" spans="1:17" s="110" customFormat="1" ht="15" customHeight="1" x14ac:dyDescent="0.2">
      <c r="A15" s="120"/>
      <c r="B15" s="119"/>
      <c r="C15" s="258" t="s">
        <v>106</v>
      </c>
      <c r="E15" s="113">
        <v>45.206684256816182</v>
      </c>
      <c r="F15" s="115">
        <v>514</v>
      </c>
      <c r="G15" s="114">
        <v>509</v>
      </c>
      <c r="H15" s="114">
        <v>552</v>
      </c>
      <c r="I15" s="114">
        <v>555</v>
      </c>
      <c r="J15" s="140">
        <v>467</v>
      </c>
      <c r="K15" s="114">
        <v>47</v>
      </c>
      <c r="L15" s="116">
        <v>10.06423982869379</v>
      </c>
    </row>
    <row r="16" spans="1:17" s="110" customFormat="1" ht="15" customHeight="1" x14ac:dyDescent="0.2">
      <c r="A16" s="120"/>
      <c r="B16" s="119"/>
      <c r="C16" s="258" t="s">
        <v>107</v>
      </c>
      <c r="E16" s="113">
        <v>54.793315743183818</v>
      </c>
      <c r="F16" s="115">
        <v>623</v>
      </c>
      <c r="G16" s="114">
        <v>660</v>
      </c>
      <c r="H16" s="114">
        <v>674</v>
      </c>
      <c r="I16" s="114">
        <v>699</v>
      </c>
      <c r="J16" s="140">
        <v>597</v>
      </c>
      <c r="K16" s="114">
        <v>26</v>
      </c>
      <c r="L16" s="116">
        <v>4.3551088777219427</v>
      </c>
    </row>
    <row r="17" spans="1:12" s="110" customFormat="1" ht="15" customHeight="1" x14ac:dyDescent="0.2">
      <c r="A17" s="120"/>
      <c r="B17" s="121" t="s">
        <v>109</v>
      </c>
      <c r="C17" s="258"/>
      <c r="E17" s="113">
        <v>43.395467346117741</v>
      </c>
      <c r="F17" s="115">
        <v>3236</v>
      </c>
      <c r="G17" s="114">
        <v>3388</v>
      </c>
      <c r="H17" s="114">
        <v>3381</v>
      </c>
      <c r="I17" s="114">
        <v>3413</v>
      </c>
      <c r="J17" s="140">
        <v>3398</v>
      </c>
      <c r="K17" s="114">
        <v>-162</v>
      </c>
      <c r="L17" s="116">
        <v>-4.7675103001765748</v>
      </c>
    </row>
    <row r="18" spans="1:12" s="110" customFormat="1" ht="15" customHeight="1" x14ac:dyDescent="0.2">
      <c r="A18" s="120"/>
      <c r="B18" s="119"/>
      <c r="C18" s="258" t="s">
        <v>106</v>
      </c>
      <c r="E18" s="113">
        <v>31.58220024721879</v>
      </c>
      <c r="F18" s="115">
        <v>1022</v>
      </c>
      <c r="G18" s="114">
        <v>1050</v>
      </c>
      <c r="H18" s="114">
        <v>1052</v>
      </c>
      <c r="I18" s="114">
        <v>1036</v>
      </c>
      <c r="J18" s="140">
        <v>1035</v>
      </c>
      <c r="K18" s="114">
        <v>-13</v>
      </c>
      <c r="L18" s="116">
        <v>-1.2560386473429952</v>
      </c>
    </row>
    <row r="19" spans="1:12" s="110" customFormat="1" ht="15" customHeight="1" x14ac:dyDescent="0.2">
      <c r="A19" s="120"/>
      <c r="B19" s="119"/>
      <c r="C19" s="258" t="s">
        <v>107</v>
      </c>
      <c r="E19" s="113">
        <v>68.417799752781207</v>
      </c>
      <c r="F19" s="115">
        <v>2214</v>
      </c>
      <c r="G19" s="114">
        <v>2338</v>
      </c>
      <c r="H19" s="114">
        <v>2329</v>
      </c>
      <c r="I19" s="114">
        <v>2377</v>
      </c>
      <c r="J19" s="140">
        <v>2363</v>
      </c>
      <c r="K19" s="114">
        <v>-149</v>
      </c>
      <c r="L19" s="116">
        <v>-6.3055438002539148</v>
      </c>
    </row>
    <row r="20" spans="1:12" s="110" customFormat="1" ht="15" customHeight="1" x14ac:dyDescent="0.2">
      <c r="A20" s="120"/>
      <c r="B20" s="121" t="s">
        <v>110</v>
      </c>
      <c r="C20" s="258"/>
      <c r="E20" s="113">
        <v>22.32801394662733</v>
      </c>
      <c r="F20" s="115">
        <v>1665</v>
      </c>
      <c r="G20" s="114">
        <v>1725</v>
      </c>
      <c r="H20" s="114">
        <v>1747</v>
      </c>
      <c r="I20" s="114">
        <v>1752</v>
      </c>
      <c r="J20" s="140">
        <v>1739</v>
      </c>
      <c r="K20" s="114">
        <v>-74</v>
      </c>
      <c r="L20" s="116">
        <v>-4.2553191489361701</v>
      </c>
    </row>
    <row r="21" spans="1:12" s="110" customFormat="1" ht="15" customHeight="1" x14ac:dyDescent="0.2">
      <c r="A21" s="120"/>
      <c r="B21" s="119"/>
      <c r="C21" s="258" t="s">
        <v>106</v>
      </c>
      <c r="E21" s="113">
        <v>32.372372372372375</v>
      </c>
      <c r="F21" s="115">
        <v>539</v>
      </c>
      <c r="G21" s="114">
        <v>552</v>
      </c>
      <c r="H21" s="114">
        <v>572</v>
      </c>
      <c r="I21" s="114">
        <v>575</v>
      </c>
      <c r="J21" s="140">
        <v>580</v>
      </c>
      <c r="K21" s="114">
        <v>-41</v>
      </c>
      <c r="L21" s="116">
        <v>-7.068965517241379</v>
      </c>
    </row>
    <row r="22" spans="1:12" s="110" customFormat="1" ht="15" customHeight="1" x14ac:dyDescent="0.2">
      <c r="A22" s="120"/>
      <c r="B22" s="119"/>
      <c r="C22" s="258" t="s">
        <v>107</v>
      </c>
      <c r="E22" s="113">
        <v>67.627627627627632</v>
      </c>
      <c r="F22" s="115">
        <v>1126</v>
      </c>
      <c r="G22" s="114">
        <v>1173</v>
      </c>
      <c r="H22" s="114">
        <v>1175</v>
      </c>
      <c r="I22" s="114">
        <v>1177</v>
      </c>
      <c r="J22" s="140">
        <v>1159</v>
      </c>
      <c r="K22" s="114">
        <v>-33</v>
      </c>
      <c r="L22" s="116">
        <v>-2.8472821397756687</v>
      </c>
    </row>
    <row r="23" spans="1:12" s="110" customFormat="1" ht="15" customHeight="1" x14ac:dyDescent="0.2">
      <c r="A23" s="120"/>
      <c r="B23" s="121" t="s">
        <v>111</v>
      </c>
      <c r="C23" s="258"/>
      <c r="E23" s="113">
        <v>19.029100174332843</v>
      </c>
      <c r="F23" s="115">
        <v>1419</v>
      </c>
      <c r="G23" s="114">
        <v>1451</v>
      </c>
      <c r="H23" s="114">
        <v>1454</v>
      </c>
      <c r="I23" s="114">
        <v>1417</v>
      </c>
      <c r="J23" s="140">
        <v>1368</v>
      </c>
      <c r="K23" s="114">
        <v>51</v>
      </c>
      <c r="L23" s="116">
        <v>3.7280701754385963</v>
      </c>
    </row>
    <row r="24" spans="1:12" s="110" customFormat="1" ht="15" customHeight="1" x14ac:dyDescent="0.2">
      <c r="A24" s="120"/>
      <c r="B24" s="119"/>
      <c r="C24" s="258" t="s">
        <v>106</v>
      </c>
      <c r="E24" s="113">
        <v>52.360817477096546</v>
      </c>
      <c r="F24" s="115">
        <v>743</v>
      </c>
      <c r="G24" s="114">
        <v>755</v>
      </c>
      <c r="H24" s="114">
        <v>776</v>
      </c>
      <c r="I24" s="114">
        <v>758</v>
      </c>
      <c r="J24" s="140">
        <v>732</v>
      </c>
      <c r="K24" s="114">
        <v>11</v>
      </c>
      <c r="L24" s="116">
        <v>1.5027322404371584</v>
      </c>
    </row>
    <row r="25" spans="1:12" s="110" customFormat="1" ht="15" customHeight="1" x14ac:dyDescent="0.2">
      <c r="A25" s="120"/>
      <c r="B25" s="119"/>
      <c r="C25" s="258" t="s">
        <v>107</v>
      </c>
      <c r="E25" s="113">
        <v>47.639182522903454</v>
      </c>
      <c r="F25" s="115">
        <v>676</v>
      </c>
      <c r="G25" s="114">
        <v>696</v>
      </c>
      <c r="H25" s="114">
        <v>678</v>
      </c>
      <c r="I25" s="114">
        <v>659</v>
      </c>
      <c r="J25" s="140">
        <v>636</v>
      </c>
      <c r="K25" s="114">
        <v>40</v>
      </c>
      <c r="L25" s="116">
        <v>6.2893081761006293</v>
      </c>
    </row>
    <row r="26" spans="1:12" s="110" customFormat="1" ht="15" customHeight="1" x14ac:dyDescent="0.2">
      <c r="A26" s="120"/>
      <c r="C26" s="121" t="s">
        <v>187</v>
      </c>
      <c r="D26" s="110" t="s">
        <v>188</v>
      </c>
      <c r="E26" s="113">
        <v>2.1456349738500737</v>
      </c>
      <c r="F26" s="115">
        <v>160</v>
      </c>
      <c r="G26" s="114">
        <v>179</v>
      </c>
      <c r="H26" s="114">
        <v>178</v>
      </c>
      <c r="I26" s="114">
        <v>147</v>
      </c>
      <c r="J26" s="140">
        <v>145</v>
      </c>
      <c r="K26" s="114">
        <v>15</v>
      </c>
      <c r="L26" s="116">
        <v>10.344827586206897</v>
      </c>
    </row>
    <row r="27" spans="1:12" s="110" customFormat="1" ht="15" customHeight="1" x14ac:dyDescent="0.2">
      <c r="A27" s="120"/>
      <c r="B27" s="119"/>
      <c r="D27" s="259" t="s">
        <v>106</v>
      </c>
      <c r="E27" s="113">
        <v>48.125</v>
      </c>
      <c r="F27" s="115">
        <v>77</v>
      </c>
      <c r="G27" s="114">
        <v>76</v>
      </c>
      <c r="H27" s="114">
        <v>87</v>
      </c>
      <c r="I27" s="114">
        <v>68</v>
      </c>
      <c r="J27" s="140">
        <v>75</v>
      </c>
      <c r="K27" s="114">
        <v>2</v>
      </c>
      <c r="L27" s="116">
        <v>2.6666666666666665</v>
      </c>
    </row>
    <row r="28" spans="1:12" s="110" customFormat="1" ht="15" customHeight="1" x14ac:dyDescent="0.2">
      <c r="A28" s="120"/>
      <c r="B28" s="119"/>
      <c r="D28" s="259" t="s">
        <v>107</v>
      </c>
      <c r="E28" s="113">
        <v>51.875</v>
      </c>
      <c r="F28" s="115">
        <v>83</v>
      </c>
      <c r="G28" s="114">
        <v>103</v>
      </c>
      <c r="H28" s="114">
        <v>91</v>
      </c>
      <c r="I28" s="114">
        <v>79</v>
      </c>
      <c r="J28" s="140">
        <v>70</v>
      </c>
      <c r="K28" s="114">
        <v>13</v>
      </c>
      <c r="L28" s="116">
        <v>18.571428571428573</v>
      </c>
    </row>
    <row r="29" spans="1:12" s="110" customFormat="1" ht="24" customHeight="1" x14ac:dyDescent="0.2">
      <c r="A29" s="604" t="s">
        <v>189</v>
      </c>
      <c r="B29" s="605"/>
      <c r="C29" s="605"/>
      <c r="D29" s="606"/>
      <c r="E29" s="113">
        <v>94.622502346788252</v>
      </c>
      <c r="F29" s="115">
        <v>7056</v>
      </c>
      <c r="G29" s="114">
        <v>7305</v>
      </c>
      <c r="H29" s="114">
        <v>7394</v>
      </c>
      <c r="I29" s="114">
        <v>7431</v>
      </c>
      <c r="J29" s="140">
        <v>7185</v>
      </c>
      <c r="K29" s="114">
        <v>-129</v>
      </c>
      <c r="L29" s="116">
        <v>-1.7954070981210857</v>
      </c>
    </row>
    <row r="30" spans="1:12" s="110" customFormat="1" ht="15" customHeight="1" x14ac:dyDescent="0.2">
      <c r="A30" s="120"/>
      <c r="B30" s="119"/>
      <c r="C30" s="258" t="s">
        <v>106</v>
      </c>
      <c r="E30" s="113">
        <v>37.641723356009074</v>
      </c>
      <c r="F30" s="115">
        <v>2656</v>
      </c>
      <c r="G30" s="114">
        <v>2690</v>
      </c>
      <c r="H30" s="114">
        <v>2782</v>
      </c>
      <c r="I30" s="114">
        <v>2763</v>
      </c>
      <c r="J30" s="140">
        <v>2662</v>
      </c>
      <c r="K30" s="114">
        <v>-6</v>
      </c>
      <c r="L30" s="116">
        <v>-0.22539444027047334</v>
      </c>
    </row>
    <row r="31" spans="1:12" s="110" customFormat="1" ht="15" customHeight="1" x14ac:dyDescent="0.2">
      <c r="A31" s="120"/>
      <c r="B31" s="119"/>
      <c r="C31" s="258" t="s">
        <v>107</v>
      </c>
      <c r="E31" s="113">
        <v>62.358276643990926</v>
      </c>
      <c r="F31" s="115">
        <v>4400</v>
      </c>
      <c r="G31" s="114">
        <v>4615</v>
      </c>
      <c r="H31" s="114">
        <v>4612</v>
      </c>
      <c r="I31" s="114">
        <v>4668</v>
      </c>
      <c r="J31" s="140">
        <v>4523</v>
      </c>
      <c r="K31" s="114">
        <v>-123</v>
      </c>
      <c r="L31" s="116">
        <v>-2.7194340039796594</v>
      </c>
    </row>
    <row r="32" spans="1:12" s="110" customFormat="1" ht="15" customHeight="1" x14ac:dyDescent="0.2">
      <c r="A32" s="120"/>
      <c r="B32" s="119" t="s">
        <v>117</v>
      </c>
      <c r="C32" s="258"/>
      <c r="E32" s="113">
        <v>5.2836261231058064</v>
      </c>
      <c r="F32" s="114">
        <v>394</v>
      </c>
      <c r="G32" s="114">
        <v>418</v>
      </c>
      <c r="H32" s="114">
        <v>404</v>
      </c>
      <c r="I32" s="114">
        <v>393</v>
      </c>
      <c r="J32" s="140">
        <v>371</v>
      </c>
      <c r="K32" s="114">
        <v>23</v>
      </c>
      <c r="L32" s="116">
        <v>6.1994609164420487</v>
      </c>
    </row>
    <row r="33" spans="1:12" s="110" customFormat="1" ht="15" customHeight="1" x14ac:dyDescent="0.2">
      <c r="A33" s="120"/>
      <c r="B33" s="119"/>
      <c r="C33" s="258" t="s">
        <v>106</v>
      </c>
      <c r="E33" s="113">
        <v>40.862944162436548</v>
      </c>
      <c r="F33" s="114">
        <v>161</v>
      </c>
      <c r="G33" s="114">
        <v>175</v>
      </c>
      <c r="H33" s="114">
        <v>169</v>
      </c>
      <c r="I33" s="114">
        <v>159</v>
      </c>
      <c r="J33" s="140">
        <v>149</v>
      </c>
      <c r="K33" s="114">
        <v>12</v>
      </c>
      <c r="L33" s="116">
        <v>8.053691275167786</v>
      </c>
    </row>
    <row r="34" spans="1:12" s="110" customFormat="1" ht="15" customHeight="1" x14ac:dyDescent="0.2">
      <c r="A34" s="120"/>
      <c r="B34" s="119"/>
      <c r="C34" s="258" t="s">
        <v>107</v>
      </c>
      <c r="E34" s="113">
        <v>59.137055837563452</v>
      </c>
      <c r="F34" s="114">
        <v>233</v>
      </c>
      <c r="G34" s="114">
        <v>243</v>
      </c>
      <c r="H34" s="114">
        <v>235</v>
      </c>
      <c r="I34" s="114">
        <v>234</v>
      </c>
      <c r="J34" s="140">
        <v>222</v>
      </c>
      <c r="K34" s="114">
        <v>11</v>
      </c>
      <c r="L34" s="116">
        <v>4.954954954954955</v>
      </c>
    </row>
    <row r="35" spans="1:12" s="110" customFormat="1" ht="24" customHeight="1" x14ac:dyDescent="0.2">
      <c r="A35" s="604" t="s">
        <v>192</v>
      </c>
      <c r="B35" s="605"/>
      <c r="C35" s="605"/>
      <c r="D35" s="606"/>
      <c r="E35" s="113">
        <v>18.452460775110634</v>
      </c>
      <c r="F35" s="114">
        <v>1376</v>
      </c>
      <c r="G35" s="114">
        <v>1400</v>
      </c>
      <c r="H35" s="114">
        <v>1457</v>
      </c>
      <c r="I35" s="114">
        <v>1467</v>
      </c>
      <c r="J35" s="114">
        <v>1317</v>
      </c>
      <c r="K35" s="318">
        <v>59</v>
      </c>
      <c r="L35" s="319">
        <v>4.4798785117691722</v>
      </c>
    </row>
    <row r="36" spans="1:12" s="110" customFormat="1" ht="15" customHeight="1" x14ac:dyDescent="0.2">
      <c r="A36" s="120"/>
      <c r="B36" s="119"/>
      <c r="C36" s="258" t="s">
        <v>106</v>
      </c>
      <c r="E36" s="113">
        <v>38.590116279069768</v>
      </c>
      <c r="F36" s="114">
        <v>531</v>
      </c>
      <c r="G36" s="114">
        <v>514</v>
      </c>
      <c r="H36" s="114">
        <v>555</v>
      </c>
      <c r="I36" s="114">
        <v>567</v>
      </c>
      <c r="J36" s="114">
        <v>501</v>
      </c>
      <c r="K36" s="318">
        <v>30</v>
      </c>
      <c r="L36" s="116">
        <v>5.9880239520958085</v>
      </c>
    </row>
    <row r="37" spans="1:12" s="110" customFormat="1" ht="15" customHeight="1" x14ac:dyDescent="0.2">
      <c r="A37" s="120"/>
      <c r="B37" s="119"/>
      <c r="C37" s="258" t="s">
        <v>107</v>
      </c>
      <c r="E37" s="113">
        <v>61.409883720930232</v>
      </c>
      <c r="F37" s="114">
        <v>845</v>
      </c>
      <c r="G37" s="114">
        <v>886</v>
      </c>
      <c r="H37" s="114">
        <v>902</v>
      </c>
      <c r="I37" s="114">
        <v>900</v>
      </c>
      <c r="J37" s="140">
        <v>816</v>
      </c>
      <c r="K37" s="114">
        <v>29</v>
      </c>
      <c r="L37" s="116">
        <v>3.5539215686274508</v>
      </c>
    </row>
    <row r="38" spans="1:12" s="110" customFormat="1" ht="15" customHeight="1" x14ac:dyDescent="0.2">
      <c r="A38" s="120"/>
      <c r="B38" s="119" t="s">
        <v>328</v>
      </c>
      <c r="C38" s="258"/>
      <c r="E38" s="113">
        <v>59.527960305752984</v>
      </c>
      <c r="F38" s="114">
        <v>4439</v>
      </c>
      <c r="G38" s="114">
        <v>4550</v>
      </c>
      <c r="H38" s="114">
        <v>4601</v>
      </c>
      <c r="I38" s="114">
        <v>4612</v>
      </c>
      <c r="J38" s="140">
        <v>4540</v>
      </c>
      <c r="K38" s="114">
        <v>-101</v>
      </c>
      <c r="L38" s="116">
        <v>-2.2246696035242293</v>
      </c>
    </row>
    <row r="39" spans="1:12" s="110" customFormat="1" ht="15" customHeight="1" x14ac:dyDescent="0.2">
      <c r="A39" s="120"/>
      <c r="B39" s="119"/>
      <c r="C39" s="258" t="s">
        <v>106</v>
      </c>
      <c r="E39" s="113">
        <v>37.981527371029514</v>
      </c>
      <c r="F39" s="115">
        <v>1686</v>
      </c>
      <c r="G39" s="114">
        <v>1709</v>
      </c>
      <c r="H39" s="114">
        <v>1743</v>
      </c>
      <c r="I39" s="114">
        <v>1731</v>
      </c>
      <c r="J39" s="140">
        <v>1697</v>
      </c>
      <c r="K39" s="114">
        <v>-11</v>
      </c>
      <c r="L39" s="116">
        <v>-0.64820271066588098</v>
      </c>
    </row>
    <row r="40" spans="1:12" s="110" customFormat="1" ht="15" customHeight="1" x14ac:dyDescent="0.2">
      <c r="A40" s="120"/>
      <c r="B40" s="119"/>
      <c r="C40" s="258" t="s">
        <v>107</v>
      </c>
      <c r="E40" s="113">
        <v>62.018472628970486</v>
      </c>
      <c r="F40" s="115">
        <v>2753</v>
      </c>
      <c r="G40" s="114">
        <v>2841</v>
      </c>
      <c r="H40" s="114">
        <v>2858</v>
      </c>
      <c r="I40" s="114">
        <v>2881</v>
      </c>
      <c r="J40" s="140">
        <v>2843</v>
      </c>
      <c r="K40" s="114">
        <v>-90</v>
      </c>
      <c r="L40" s="116">
        <v>-3.1656700668308124</v>
      </c>
    </row>
    <row r="41" spans="1:12" s="110" customFormat="1" ht="15" customHeight="1" x14ac:dyDescent="0.2">
      <c r="A41" s="120"/>
      <c r="B41" s="320" t="s">
        <v>516</v>
      </c>
      <c r="C41" s="258"/>
      <c r="E41" s="113">
        <v>7.1878771623977471</v>
      </c>
      <c r="F41" s="115">
        <v>536</v>
      </c>
      <c r="G41" s="114">
        <v>551</v>
      </c>
      <c r="H41" s="114">
        <v>513</v>
      </c>
      <c r="I41" s="114">
        <v>516</v>
      </c>
      <c r="J41" s="140">
        <v>495</v>
      </c>
      <c r="K41" s="114">
        <v>41</v>
      </c>
      <c r="L41" s="116">
        <v>8.282828282828282</v>
      </c>
    </row>
    <row r="42" spans="1:12" s="110" customFormat="1" ht="15" customHeight="1" x14ac:dyDescent="0.2">
      <c r="A42" s="120"/>
      <c r="B42" s="119"/>
      <c r="C42" s="268" t="s">
        <v>106</v>
      </c>
      <c r="D42" s="182"/>
      <c r="E42" s="113">
        <v>41.604477611940297</v>
      </c>
      <c r="F42" s="115">
        <v>223</v>
      </c>
      <c r="G42" s="114">
        <v>223</v>
      </c>
      <c r="H42" s="114">
        <v>224</v>
      </c>
      <c r="I42" s="114">
        <v>227</v>
      </c>
      <c r="J42" s="140">
        <v>221</v>
      </c>
      <c r="K42" s="114">
        <v>2</v>
      </c>
      <c r="L42" s="116">
        <v>0.90497737556561086</v>
      </c>
    </row>
    <row r="43" spans="1:12" s="110" customFormat="1" ht="15" customHeight="1" x14ac:dyDescent="0.2">
      <c r="A43" s="120"/>
      <c r="B43" s="119"/>
      <c r="C43" s="268" t="s">
        <v>107</v>
      </c>
      <c r="D43" s="182"/>
      <c r="E43" s="113">
        <v>58.395522388059703</v>
      </c>
      <c r="F43" s="115">
        <v>313</v>
      </c>
      <c r="G43" s="114">
        <v>328</v>
      </c>
      <c r="H43" s="114">
        <v>289</v>
      </c>
      <c r="I43" s="114">
        <v>289</v>
      </c>
      <c r="J43" s="140">
        <v>274</v>
      </c>
      <c r="K43" s="114">
        <v>39</v>
      </c>
      <c r="L43" s="116">
        <v>14.233576642335766</v>
      </c>
    </row>
    <row r="44" spans="1:12" s="110" customFormat="1" ht="15" customHeight="1" x14ac:dyDescent="0.2">
      <c r="A44" s="120"/>
      <c r="B44" s="119" t="s">
        <v>205</v>
      </c>
      <c r="C44" s="268"/>
      <c r="D44" s="182"/>
      <c r="E44" s="113">
        <v>14.831701756738635</v>
      </c>
      <c r="F44" s="115">
        <v>1106</v>
      </c>
      <c r="G44" s="114">
        <v>1232</v>
      </c>
      <c r="H44" s="114">
        <v>1237</v>
      </c>
      <c r="I44" s="114">
        <v>1241</v>
      </c>
      <c r="J44" s="140">
        <v>1217</v>
      </c>
      <c r="K44" s="114">
        <v>-111</v>
      </c>
      <c r="L44" s="116">
        <v>-9.1207888249794582</v>
      </c>
    </row>
    <row r="45" spans="1:12" s="110" customFormat="1" ht="15" customHeight="1" x14ac:dyDescent="0.2">
      <c r="A45" s="120"/>
      <c r="B45" s="119"/>
      <c r="C45" s="268" t="s">
        <v>106</v>
      </c>
      <c r="D45" s="182"/>
      <c r="E45" s="113">
        <v>34.177215189873415</v>
      </c>
      <c r="F45" s="115">
        <v>378</v>
      </c>
      <c r="G45" s="114">
        <v>420</v>
      </c>
      <c r="H45" s="114">
        <v>430</v>
      </c>
      <c r="I45" s="114">
        <v>399</v>
      </c>
      <c r="J45" s="140">
        <v>395</v>
      </c>
      <c r="K45" s="114">
        <v>-17</v>
      </c>
      <c r="L45" s="116">
        <v>-4.3037974683544302</v>
      </c>
    </row>
    <row r="46" spans="1:12" s="110" customFormat="1" ht="15" customHeight="1" x14ac:dyDescent="0.2">
      <c r="A46" s="123"/>
      <c r="B46" s="124"/>
      <c r="C46" s="260" t="s">
        <v>107</v>
      </c>
      <c r="D46" s="261"/>
      <c r="E46" s="125">
        <v>65.822784810126578</v>
      </c>
      <c r="F46" s="143">
        <v>728</v>
      </c>
      <c r="G46" s="144">
        <v>812</v>
      </c>
      <c r="H46" s="144">
        <v>807</v>
      </c>
      <c r="I46" s="144">
        <v>842</v>
      </c>
      <c r="J46" s="145">
        <v>822</v>
      </c>
      <c r="K46" s="144">
        <v>-94</v>
      </c>
      <c r="L46" s="146">
        <v>-11.435523114355231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7457</v>
      </c>
      <c r="E11" s="114">
        <v>7733</v>
      </c>
      <c r="F11" s="114">
        <v>7808</v>
      </c>
      <c r="G11" s="114">
        <v>7836</v>
      </c>
      <c r="H11" s="140">
        <v>7569</v>
      </c>
      <c r="I11" s="115">
        <v>-112</v>
      </c>
      <c r="J11" s="116">
        <v>-1.4797199101598626</v>
      </c>
    </row>
    <row r="12" spans="1:15" s="110" customFormat="1" ht="24.95" customHeight="1" x14ac:dyDescent="0.2">
      <c r="A12" s="193" t="s">
        <v>132</v>
      </c>
      <c r="B12" s="194" t="s">
        <v>133</v>
      </c>
      <c r="C12" s="113">
        <v>2.5881721872066517</v>
      </c>
      <c r="D12" s="115">
        <v>193</v>
      </c>
      <c r="E12" s="114">
        <v>189</v>
      </c>
      <c r="F12" s="114">
        <v>187</v>
      </c>
      <c r="G12" s="114">
        <v>180</v>
      </c>
      <c r="H12" s="140">
        <v>162</v>
      </c>
      <c r="I12" s="115">
        <v>31</v>
      </c>
      <c r="J12" s="116">
        <v>19.135802469135804</v>
      </c>
    </row>
    <row r="13" spans="1:15" s="110" customFormat="1" ht="24.95" customHeight="1" x14ac:dyDescent="0.2">
      <c r="A13" s="193" t="s">
        <v>134</v>
      </c>
      <c r="B13" s="199" t="s">
        <v>214</v>
      </c>
      <c r="C13" s="113">
        <v>0.36207590183719995</v>
      </c>
      <c r="D13" s="115">
        <v>27</v>
      </c>
      <c r="E13" s="114">
        <v>37</v>
      </c>
      <c r="F13" s="114">
        <v>26</v>
      </c>
      <c r="G13" s="114">
        <v>24</v>
      </c>
      <c r="H13" s="140">
        <v>21</v>
      </c>
      <c r="I13" s="115">
        <v>6</v>
      </c>
      <c r="J13" s="116">
        <v>28.571428571428573</v>
      </c>
    </row>
    <row r="14" spans="1:15" s="287" customFormat="1" ht="24.95" customHeight="1" x14ac:dyDescent="0.2">
      <c r="A14" s="193" t="s">
        <v>215</v>
      </c>
      <c r="B14" s="199" t="s">
        <v>137</v>
      </c>
      <c r="C14" s="113">
        <v>7.7913369987930805</v>
      </c>
      <c r="D14" s="115">
        <v>581</v>
      </c>
      <c r="E14" s="114">
        <v>594</v>
      </c>
      <c r="F14" s="114">
        <v>595</v>
      </c>
      <c r="G14" s="114">
        <v>620</v>
      </c>
      <c r="H14" s="140">
        <v>614</v>
      </c>
      <c r="I14" s="115">
        <v>-33</v>
      </c>
      <c r="J14" s="116">
        <v>-5.3745928338762212</v>
      </c>
      <c r="K14" s="110"/>
      <c r="L14" s="110"/>
      <c r="M14" s="110"/>
      <c r="N14" s="110"/>
      <c r="O14" s="110"/>
    </row>
    <row r="15" spans="1:15" s="110" customFormat="1" ht="24.95" customHeight="1" x14ac:dyDescent="0.2">
      <c r="A15" s="193" t="s">
        <v>216</v>
      </c>
      <c r="B15" s="199" t="s">
        <v>217</v>
      </c>
      <c r="C15" s="113">
        <v>3.5402977068526216</v>
      </c>
      <c r="D15" s="115">
        <v>264</v>
      </c>
      <c r="E15" s="114">
        <v>277</v>
      </c>
      <c r="F15" s="114">
        <v>276</v>
      </c>
      <c r="G15" s="114">
        <v>288</v>
      </c>
      <c r="H15" s="140">
        <v>284</v>
      </c>
      <c r="I15" s="115">
        <v>-20</v>
      </c>
      <c r="J15" s="116">
        <v>-7.042253521126761</v>
      </c>
    </row>
    <row r="16" spans="1:15" s="287" customFormat="1" ht="24.95" customHeight="1" x14ac:dyDescent="0.2">
      <c r="A16" s="193" t="s">
        <v>218</v>
      </c>
      <c r="B16" s="199" t="s">
        <v>141</v>
      </c>
      <c r="C16" s="113">
        <v>2.7893254660050957</v>
      </c>
      <c r="D16" s="115">
        <v>208</v>
      </c>
      <c r="E16" s="114">
        <v>201</v>
      </c>
      <c r="F16" s="114">
        <v>207</v>
      </c>
      <c r="G16" s="114">
        <v>220</v>
      </c>
      <c r="H16" s="140">
        <v>220</v>
      </c>
      <c r="I16" s="115">
        <v>-12</v>
      </c>
      <c r="J16" s="116">
        <v>-5.4545454545454541</v>
      </c>
      <c r="K16" s="110"/>
      <c r="L16" s="110"/>
      <c r="M16" s="110"/>
      <c r="N16" s="110"/>
      <c r="O16" s="110"/>
    </row>
    <row r="17" spans="1:15" s="110" customFormat="1" ht="24.95" customHeight="1" x14ac:dyDescent="0.2">
      <c r="A17" s="193" t="s">
        <v>142</v>
      </c>
      <c r="B17" s="199" t="s">
        <v>220</v>
      </c>
      <c r="C17" s="113">
        <v>1.4617138259353628</v>
      </c>
      <c r="D17" s="115">
        <v>109</v>
      </c>
      <c r="E17" s="114">
        <v>116</v>
      </c>
      <c r="F17" s="114">
        <v>112</v>
      </c>
      <c r="G17" s="114">
        <v>112</v>
      </c>
      <c r="H17" s="140">
        <v>110</v>
      </c>
      <c r="I17" s="115">
        <v>-1</v>
      </c>
      <c r="J17" s="116">
        <v>-0.90909090909090906</v>
      </c>
    </row>
    <row r="18" spans="1:15" s="287" customFormat="1" ht="24.95" customHeight="1" x14ac:dyDescent="0.2">
      <c r="A18" s="201" t="s">
        <v>144</v>
      </c>
      <c r="B18" s="202" t="s">
        <v>145</v>
      </c>
      <c r="C18" s="113">
        <v>5.0958830628939253</v>
      </c>
      <c r="D18" s="115">
        <v>380</v>
      </c>
      <c r="E18" s="114">
        <v>376</v>
      </c>
      <c r="F18" s="114">
        <v>383</v>
      </c>
      <c r="G18" s="114">
        <v>369</v>
      </c>
      <c r="H18" s="140">
        <v>355</v>
      </c>
      <c r="I18" s="115">
        <v>25</v>
      </c>
      <c r="J18" s="116">
        <v>7.042253521126761</v>
      </c>
      <c r="K18" s="110"/>
      <c r="L18" s="110"/>
      <c r="M18" s="110"/>
      <c r="N18" s="110"/>
      <c r="O18" s="110"/>
    </row>
    <row r="19" spans="1:15" s="110" customFormat="1" ht="24.95" customHeight="1" x14ac:dyDescent="0.2">
      <c r="A19" s="193" t="s">
        <v>146</v>
      </c>
      <c r="B19" s="199" t="s">
        <v>147</v>
      </c>
      <c r="C19" s="113">
        <v>22.690089848464531</v>
      </c>
      <c r="D19" s="115">
        <v>1692</v>
      </c>
      <c r="E19" s="114">
        <v>1764</v>
      </c>
      <c r="F19" s="114">
        <v>1765</v>
      </c>
      <c r="G19" s="114">
        <v>1758</v>
      </c>
      <c r="H19" s="140">
        <v>1713</v>
      </c>
      <c r="I19" s="115">
        <v>-21</v>
      </c>
      <c r="J19" s="116">
        <v>-1.2259194395796849</v>
      </c>
    </row>
    <row r="20" spans="1:15" s="287" customFormat="1" ht="24.95" customHeight="1" x14ac:dyDescent="0.2">
      <c r="A20" s="193" t="s">
        <v>148</v>
      </c>
      <c r="B20" s="199" t="s">
        <v>149</v>
      </c>
      <c r="C20" s="113">
        <v>4.7203969424701624</v>
      </c>
      <c r="D20" s="115">
        <v>352</v>
      </c>
      <c r="E20" s="114">
        <v>362</v>
      </c>
      <c r="F20" s="114">
        <v>379</v>
      </c>
      <c r="G20" s="114">
        <v>367</v>
      </c>
      <c r="H20" s="140">
        <v>369</v>
      </c>
      <c r="I20" s="115">
        <v>-17</v>
      </c>
      <c r="J20" s="116">
        <v>-4.6070460704607044</v>
      </c>
      <c r="K20" s="110"/>
      <c r="L20" s="110"/>
      <c r="M20" s="110"/>
      <c r="N20" s="110"/>
      <c r="O20" s="110"/>
    </row>
    <row r="21" spans="1:15" s="110" customFormat="1" ht="24.95" customHeight="1" x14ac:dyDescent="0.2">
      <c r="A21" s="201" t="s">
        <v>150</v>
      </c>
      <c r="B21" s="202" t="s">
        <v>151</v>
      </c>
      <c r="C21" s="113">
        <v>12.297170443878235</v>
      </c>
      <c r="D21" s="115">
        <v>917</v>
      </c>
      <c r="E21" s="114">
        <v>1057</v>
      </c>
      <c r="F21" s="114">
        <v>1099</v>
      </c>
      <c r="G21" s="114">
        <v>1111</v>
      </c>
      <c r="H21" s="140">
        <v>998</v>
      </c>
      <c r="I21" s="115">
        <v>-81</v>
      </c>
      <c r="J21" s="116">
        <v>-8.1162324649298601</v>
      </c>
    </row>
    <row r="22" spans="1:15" s="110" customFormat="1" ht="24.95" customHeight="1" x14ac:dyDescent="0.2">
      <c r="A22" s="201" t="s">
        <v>152</v>
      </c>
      <c r="B22" s="199" t="s">
        <v>153</v>
      </c>
      <c r="C22" s="113">
        <v>1.8371999463591258</v>
      </c>
      <c r="D22" s="115">
        <v>137</v>
      </c>
      <c r="E22" s="114">
        <v>143</v>
      </c>
      <c r="F22" s="114">
        <v>135</v>
      </c>
      <c r="G22" s="114">
        <v>142</v>
      </c>
      <c r="H22" s="140">
        <v>140</v>
      </c>
      <c r="I22" s="115">
        <v>-3</v>
      </c>
      <c r="J22" s="116">
        <v>-2.1428571428571428</v>
      </c>
    </row>
    <row r="23" spans="1:15" s="110" customFormat="1" ht="24.95" customHeight="1" x14ac:dyDescent="0.2">
      <c r="A23" s="193" t="s">
        <v>154</v>
      </c>
      <c r="B23" s="199" t="s">
        <v>155</v>
      </c>
      <c r="C23" s="113">
        <v>1.1800992356175406</v>
      </c>
      <c r="D23" s="115">
        <v>88</v>
      </c>
      <c r="E23" s="114">
        <v>87</v>
      </c>
      <c r="F23" s="114">
        <v>83</v>
      </c>
      <c r="G23" s="114">
        <v>85</v>
      </c>
      <c r="H23" s="140">
        <v>91</v>
      </c>
      <c r="I23" s="115">
        <v>-3</v>
      </c>
      <c r="J23" s="116">
        <v>-3.2967032967032965</v>
      </c>
    </row>
    <row r="24" spans="1:15" s="110" customFormat="1" ht="24.95" customHeight="1" x14ac:dyDescent="0.2">
      <c r="A24" s="193" t="s">
        <v>156</v>
      </c>
      <c r="B24" s="199" t="s">
        <v>221</v>
      </c>
      <c r="C24" s="113">
        <v>5.3104465602789324</v>
      </c>
      <c r="D24" s="115">
        <v>396</v>
      </c>
      <c r="E24" s="114">
        <v>400</v>
      </c>
      <c r="F24" s="114">
        <v>400</v>
      </c>
      <c r="G24" s="114">
        <v>397</v>
      </c>
      <c r="H24" s="140">
        <v>413</v>
      </c>
      <c r="I24" s="115">
        <v>-17</v>
      </c>
      <c r="J24" s="116">
        <v>-4.1162227602905572</v>
      </c>
    </row>
    <row r="25" spans="1:15" s="110" customFormat="1" ht="24.95" customHeight="1" x14ac:dyDescent="0.2">
      <c r="A25" s="193" t="s">
        <v>222</v>
      </c>
      <c r="B25" s="204" t="s">
        <v>159</v>
      </c>
      <c r="C25" s="113">
        <v>4.5862947566045325</v>
      </c>
      <c r="D25" s="115">
        <v>342</v>
      </c>
      <c r="E25" s="114">
        <v>326</v>
      </c>
      <c r="F25" s="114">
        <v>330</v>
      </c>
      <c r="G25" s="114">
        <v>334</v>
      </c>
      <c r="H25" s="140">
        <v>307</v>
      </c>
      <c r="I25" s="115">
        <v>35</v>
      </c>
      <c r="J25" s="116">
        <v>11.400651465798045</v>
      </c>
    </row>
    <row r="26" spans="1:15" s="110" customFormat="1" ht="24.95" customHeight="1" x14ac:dyDescent="0.2">
      <c r="A26" s="201">
        <v>782.78300000000002</v>
      </c>
      <c r="B26" s="203" t="s">
        <v>160</v>
      </c>
      <c r="C26" s="113">
        <v>0.20115327879844441</v>
      </c>
      <c r="D26" s="115">
        <v>15</v>
      </c>
      <c r="E26" s="114">
        <v>16</v>
      </c>
      <c r="F26" s="114">
        <v>16</v>
      </c>
      <c r="G26" s="114">
        <v>15</v>
      </c>
      <c r="H26" s="140">
        <v>12</v>
      </c>
      <c r="I26" s="115">
        <v>3</v>
      </c>
      <c r="J26" s="116">
        <v>25</v>
      </c>
    </row>
    <row r="27" spans="1:15" s="110" customFormat="1" ht="24.95" customHeight="1" x14ac:dyDescent="0.2">
      <c r="A27" s="193" t="s">
        <v>161</v>
      </c>
      <c r="B27" s="199" t="s">
        <v>162</v>
      </c>
      <c r="C27" s="113">
        <v>1.5689955746278665</v>
      </c>
      <c r="D27" s="115">
        <v>117</v>
      </c>
      <c r="E27" s="114">
        <v>117</v>
      </c>
      <c r="F27" s="114">
        <v>125</v>
      </c>
      <c r="G27" s="114">
        <v>126</v>
      </c>
      <c r="H27" s="140">
        <v>109</v>
      </c>
      <c r="I27" s="115">
        <v>8</v>
      </c>
      <c r="J27" s="116">
        <v>7.3394495412844041</v>
      </c>
    </row>
    <row r="28" spans="1:15" s="110" customFormat="1" ht="24.95" customHeight="1" x14ac:dyDescent="0.2">
      <c r="A28" s="193" t="s">
        <v>163</v>
      </c>
      <c r="B28" s="199" t="s">
        <v>164</v>
      </c>
      <c r="C28" s="113">
        <v>2.6284028429663402</v>
      </c>
      <c r="D28" s="115">
        <v>196</v>
      </c>
      <c r="E28" s="114">
        <v>210</v>
      </c>
      <c r="F28" s="114">
        <v>200</v>
      </c>
      <c r="G28" s="114">
        <v>218</v>
      </c>
      <c r="H28" s="140">
        <v>198</v>
      </c>
      <c r="I28" s="115">
        <v>-2</v>
      </c>
      <c r="J28" s="116">
        <v>-1.0101010101010102</v>
      </c>
    </row>
    <row r="29" spans="1:15" s="110" customFormat="1" ht="24.95" customHeight="1" x14ac:dyDescent="0.2">
      <c r="A29" s="193">
        <v>86</v>
      </c>
      <c r="B29" s="199" t="s">
        <v>165</v>
      </c>
      <c r="C29" s="113">
        <v>8.9312055786509319</v>
      </c>
      <c r="D29" s="115">
        <v>666</v>
      </c>
      <c r="E29" s="114">
        <v>646</v>
      </c>
      <c r="F29" s="114">
        <v>659</v>
      </c>
      <c r="G29" s="114">
        <v>650</v>
      </c>
      <c r="H29" s="140">
        <v>655</v>
      </c>
      <c r="I29" s="115">
        <v>11</v>
      </c>
      <c r="J29" s="116">
        <v>1.6793893129770991</v>
      </c>
    </row>
    <row r="30" spans="1:15" s="110" customFormat="1" ht="24.95" customHeight="1" x14ac:dyDescent="0.2">
      <c r="A30" s="193">
        <v>87.88</v>
      </c>
      <c r="B30" s="204" t="s">
        <v>166</v>
      </c>
      <c r="C30" s="113">
        <v>5.2702159045192438</v>
      </c>
      <c r="D30" s="115">
        <v>393</v>
      </c>
      <c r="E30" s="114">
        <v>394</v>
      </c>
      <c r="F30" s="114">
        <v>399</v>
      </c>
      <c r="G30" s="114">
        <v>400</v>
      </c>
      <c r="H30" s="140">
        <v>394</v>
      </c>
      <c r="I30" s="115">
        <v>-1</v>
      </c>
      <c r="J30" s="116">
        <v>-0.25380710659898476</v>
      </c>
    </row>
    <row r="31" spans="1:15" s="110" customFormat="1" ht="24.95" customHeight="1" x14ac:dyDescent="0.2">
      <c r="A31" s="193" t="s">
        <v>167</v>
      </c>
      <c r="B31" s="199" t="s">
        <v>168</v>
      </c>
      <c r="C31" s="113">
        <v>12.940860936033257</v>
      </c>
      <c r="D31" s="115">
        <v>965</v>
      </c>
      <c r="E31" s="114">
        <v>1015</v>
      </c>
      <c r="F31" s="114">
        <v>1027</v>
      </c>
      <c r="G31" s="114">
        <v>1040</v>
      </c>
      <c r="H31" s="140">
        <v>1018</v>
      </c>
      <c r="I31" s="115">
        <v>-53</v>
      </c>
      <c r="J31" s="116">
        <v>-5.2062868369351669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2.5881721872066517</v>
      </c>
      <c r="D34" s="115">
        <v>193</v>
      </c>
      <c r="E34" s="114">
        <v>189</v>
      </c>
      <c r="F34" s="114">
        <v>187</v>
      </c>
      <c r="G34" s="114">
        <v>180</v>
      </c>
      <c r="H34" s="140">
        <v>162</v>
      </c>
      <c r="I34" s="115">
        <v>31</v>
      </c>
      <c r="J34" s="116">
        <v>19.135802469135804</v>
      </c>
    </row>
    <row r="35" spans="1:10" s="110" customFormat="1" ht="24.95" customHeight="1" x14ac:dyDescent="0.2">
      <c r="A35" s="292" t="s">
        <v>171</v>
      </c>
      <c r="B35" s="293" t="s">
        <v>172</v>
      </c>
      <c r="C35" s="113">
        <v>13.249295963524206</v>
      </c>
      <c r="D35" s="115">
        <v>988</v>
      </c>
      <c r="E35" s="114">
        <v>1007</v>
      </c>
      <c r="F35" s="114">
        <v>1004</v>
      </c>
      <c r="G35" s="114">
        <v>1013</v>
      </c>
      <c r="H35" s="140">
        <v>990</v>
      </c>
      <c r="I35" s="115">
        <v>-2</v>
      </c>
      <c r="J35" s="116">
        <v>-0.20202020202020202</v>
      </c>
    </row>
    <row r="36" spans="1:10" s="110" customFormat="1" ht="24.95" customHeight="1" x14ac:dyDescent="0.2">
      <c r="A36" s="294" t="s">
        <v>173</v>
      </c>
      <c r="B36" s="295" t="s">
        <v>174</v>
      </c>
      <c r="C36" s="125">
        <v>84.162531849269143</v>
      </c>
      <c r="D36" s="143">
        <v>6276</v>
      </c>
      <c r="E36" s="144">
        <v>6537</v>
      </c>
      <c r="F36" s="144">
        <v>6617</v>
      </c>
      <c r="G36" s="144">
        <v>6643</v>
      </c>
      <c r="H36" s="145">
        <v>6417</v>
      </c>
      <c r="I36" s="143">
        <v>-141</v>
      </c>
      <c r="J36" s="146">
        <v>-2.1972884525479195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7457</v>
      </c>
      <c r="F11" s="264">
        <v>7733</v>
      </c>
      <c r="G11" s="264">
        <v>7808</v>
      </c>
      <c r="H11" s="264">
        <v>7836</v>
      </c>
      <c r="I11" s="265">
        <v>7569</v>
      </c>
      <c r="J11" s="263">
        <v>-112</v>
      </c>
      <c r="K11" s="266">
        <v>-1.4797199101598626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43.502749094810248</v>
      </c>
      <c r="E13" s="115">
        <v>3244</v>
      </c>
      <c r="F13" s="114">
        <v>3358</v>
      </c>
      <c r="G13" s="114">
        <v>3381</v>
      </c>
      <c r="H13" s="114">
        <v>3364</v>
      </c>
      <c r="I13" s="140">
        <v>3259</v>
      </c>
      <c r="J13" s="115">
        <v>-15</v>
      </c>
      <c r="K13" s="116">
        <v>-0.46026388462718626</v>
      </c>
    </row>
    <row r="14" spans="1:15" ht="15.95" customHeight="1" x14ac:dyDescent="0.2">
      <c r="A14" s="306" t="s">
        <v>230</v>
      </c>
      <c r="B14" s="307"/>
      <c r="C14" s="308"/>
      <c r="D14" s="113">
        <v>42.711546198203031</v>
      </c>
      <c r="E14" s="115">
        <v>3185</v>
      </c>
      <c r="F14" s="114">
        <v>3308</v>
      </c>
      <c r="G14" s="114">
        <v>3368</v>
      </c>
      <c r="H14" s="114">
        <v>3382</v>
      </c>
      <c r="I14" s="140">
        <v>3248</v>
      </c>
      <c r="J14" s="115">
        <v>-63</v>
      </c>
      <c r="K14" s="116">
        <v>-1.9396551724137931</v>
      </c>
    </row>
    <row r="15" spans="1:15" ht="15.95" customHeight="1" x14ac:dyDescent="0.2">
      <c r="A15" s="306" t="s">
        <v>231</v>
      </c>
      <c r="B15" s="307"/>
      <c r="C15" s="308"/>
      <c r="D15" s="113">
        <v>5.2568056859326804</v>
      </c>
      <c r="E15" s="115">
        <v>392</v>
      </c>
      <c r="F15" s="114">
        <v>402</v>
      </c>
      <c r="G15" s="114">
        <v>411</v>
      </c>
      <c r="H15" s="114">
        <v>418</v>
      </c>
      <c r="I15" s="140">
        <v>412</v>
      </c>
      <c r="J15" s="115">
        <v>-20</v>
      </c>
      <c r="K15" s="116">
        <v>-4.8543689320388346</v>
      </c>
    </row>
    <row r="16" spans="1:15" ht="15.95" customHeight="1" x14ac:dyDescent="0.2">
      <c r="A16" s="306" t="s">
        <v>232</v>
      </c>
      <c r="B16" s="307"/>
      <c r="C16" s="308"/>
      <c r="D16" s="113">
        <v>3.2050422421885476</v>
      </c>
      <c r="E16" s="115">
        <v>239</v>
      </c>
      <c r="F16" s="114">
        <v>252</v>
      </c>
      <c r="G16" s="114">
        <v>242</v>
      </c>
      <c r="H16" s="114">
        <v>256</v>
      </c>
      <c r="I16" s="140">
        <v>243</v>
      </c>
      <c r="J16" s="115">
        <v>-4</v>
      </c>
      <c r="K16" s="116">
        <v>-1.6460905349794239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1.9578919136381923</v>
      </c>
      <c r="E18" s="115">
        <v>146</v>
      </c>
      <c r="F18" s="114">
        <v>151</v>
      </c>
      <c r="G18" s="114">
        <v>153</v>
      </c>
      <c r="H18" s="114">
        <v>145</v>
      </c>
      <c r="I18" s="140">
        <v>137</v>
      </c>
      <c r="J18" s="115">
        <v>9</v>
      </c>
      <c r="K18" s="116">
        <v>6.5693430656934311</v>
      </c>
    </row>
    <row r="19" spans="1:11" ht="14.1" customHeight="1" x14ac:dyDescent="0.2">
      <c r="A19" s="306" t="s">
        <v>235</v>
      </c>
      <c r="B19" s="307" t="s">
        <v>236</v>
      </c>
      <c r="C19" s="308"/>
      <c r="D19" s="113">
        <v>1.3544320772428591</v>
      </c>
      <c r="E19" s="115">
        <v>101</v>
      </c>
      <c r="F19" s="114">
        <v>109</v>
      </c>
      <c r="G19" s="114">
        <v>113</v>
      </c>
      <c r="H19" s="114">
        <v>108</v>
      </c>
      <c r="I19" s="140">
        <v>99</v>
      </c>
      <c r="J19" s="115">
        <v>2</v>
      </c>
      <c r="K19" s="116">
        <v>2.0202020202020203</v>
      </c>
    </row>
    <row r="20" spans="1:11" ht="14.1" customHeight="1" x14ac:dyDescent="0.2">
      <c r="A20" s="306">
        <v>12</v>
      </c>
      <c r="B20" s="307" t="s">
        <v>237</v>
      </c>
      <c r="C20" s="308"/>
      <c r="D20" s="113">
        <v>1.1666890170309776</v>
      </c>
      <c r="E20" s="115">
        <v>87</v>
      </c>
      <c r="F20" s="114">
        <v>93</v>
      </c>
      <c r="G20" s="114">
        <v>84</v>
      </c>
      <c r="H20" s="114">
        <v>87</v>
      </c>
      <c r="I20" s="140">
        <v>95</v>
      </c>
      <c r="J20" s="115">
        <v>-8</v>
      </c>
      <c r="K20" s="116">
        <v>-8.4210526315789469</v>
      </c>
    </row>
    <row r="21" spans="1:11" ht="14.1" customHeight="1" x14ac:dyDescent="0.2">
      <c r="A21" s="306">
        <v>21</v>
      </c>
      <c r="B21" s="307" t="s">
        <v>238</v>
      </c>
      <c r="C21" s="308"/>
      <c r="D21" s="113">
        <v>0.34866568325063696</v>
      </c>
      <c r="E21" s="115">
        <v>26</v>
      </c>
      <c r="F21" s="114">
        <v>19</v>
      </c>
      <c r="G21" s="114">
        <v>22</v>
      </c>
      <c r="H21" s="114">
        <v>22</v>
      </c>
      <c r="I21" s="140">
        <v>25</v>
      </c>
      <c r="J21" s="115">
        <v>1</v>
      </c>
      <c r="K21" s="116">
        <v>4</v>
      </c>
    </row>
    <row r="22" spans="1:11" ht="14.1" customHeight="1" x14ac:dyDescent="0.2">
      <c r="A22" s="306">
        <v>22</v>
      </c>
      <c r="B22" s="307" t="s">
        <v>239</v>
      </c>
      <c r="C22" s="308"/>
      <c r="D22" s="113">
        <v>0.56322918063564431</v>
      </c>
      <c r="E22" s="115">
        <v>42</v>
      </c>
      <c r="F22" s="114">
        <v>50</v>
      </c>
      <c r="G22" s="114">
        <v>54</v>
      </c>
      <c r="H22" s="114">
        <v>47</v>
      </c>
      <c r="I22" s="140">
        <v>48</v>
      </c>
      <c r="J22" s="115">
        <v>-6</v>
      </c>
      <c r="K22" s="116">
        <v>-12.5</v>
      </c>
    </row>
    <row r="23" spans="1:11" ht="14.1" customHeight="1" x14ac:dyDescent="0.2">
      <c r="A23" s="306">
        <v>23</v>
      </c>
      <c r="B23" s="307" t="s">
        <v>240</v>
      </c>
      <c r="C23" s="308"/>
      <c r="D23" s="113">
        <v>0.65710071074158505</v>
      </c>
      <c r="E23" s="115">
        <v>49</v>
      </c>
      <c r="F23" s="114">
        <v>48</v>
      </c>
      <c r="G23" s="114">
        <v>50</v>
      </c>
      <c r="H23" s="114">
        <v>52</v>
      </c>
      <c r="I23" s="140">
        <v>55</v>
      </c>
      <c r="J23" s="115">
        <v>-6</v>
      </c>
      <c r="K23" s="116">
        <v>-10.909090909090908</v>
      </c>
    </row>
    <row r="24" spans="1:11" ht="14.1" customHeight="1" x14ac:dyDescent="0.2">
      <c r="A24" s="306">
        <v>24</v>
      </c>
      <c r="B24" s="307" t="s">
        <v>241</v>
      </c>
      <c r="C24" s="308"/>
      <c r="D24" s="113">
        <v>0.67051092932814804</v>
      </c>
      <c r="E24" s="115">
        <v>50</v>
      </c>
      <c r="F24" s="114">
        <v>54</v>
      </c>
      <c r="G24" s="114">
        <v>55</v>
      </c>
      <c r="H24" s="114">
        <v>61</v>
      </c>
      <c r="I24" s="140">
        <v>62</v>
      </c>
      <c r="J24" s="115">
        <v>-12</v>
      </c>
      <c r="K24" s="116">
        <v>-19.35483870967742</v>
      </c>
    </row>
    <row r="25" spans="1:11" ht="14.1" customHeight="1" x14ac:dyDescent="0.2">
      <c r="A25" s="306">
        <v>25</v>
      </c>
      <c r="B25" s="307" t="s">
        <v>242</v>
      </c>
      <c r="C25" s="308"/>
      <c r="D25" s="113">
        <v>0.85825398954002952</v>
      </c>
      <c r="E25" s="115">
        <v>64</v>
      </c>
      <c r="F25" s="114">
        <v>78</v>
      </c>
      <c r="G25" s="114">
        <v>71</v>
      </c>
      <c r="H25" s="114">
        <v>75</v>
      </c>
      <c r="I25" s="140">
        <v>73</v>
      </c>
      <c r="J25" s="115">
        <v>-9</v>
      </c>
      <c r="K25" s="116">
        <v>-12.328767123287671</v>
      </c>
    </row>
    <row r="26" spans="1:11" ht="14.1" customHeight="1" x14ac:dyDescent="0.2">
      <c r="A26" s="306">
        <v>26</v>
      </c>
      <c r="B26" s="307" t="s">
        <v>243</v>
      </c>
      <c r="C26" s="308"/>
      <c r="D26" s="113">
        <v>0.76438245943408878</v>
      </c>
      <c r="E26" s="115">
        <v>57</v>
      </c>
      <c r="F26" s="114">
        <v>60</v>
      </c>
      <c r="G26" s="114">
        <v>60</v>
      </c>
      <c r="H26" s="114">
        <v>59</v>
      </c>
      <c r="I26" s="140">
        <v>57</v>
      </c>
      <c r="J26" s="115">
        <v>0</v>
      </c>
      <c r="K26" s="116">
        <v>0</v>
      </c>
    </row>
    <row r="27" spans="1:11" ht="14.1" customHeight="1" x14ac:dyDescent="0.2">
      <c r="A27" s="306">
        <v>27</v>
      </c>
      <c r="B27" s="307" t="s">
        <v>244</v>
      </c>
      <c r="C27" s="308"/>
      <c r="D27" s="113">
        <v>0.33525546466407402</v>
      </c>
      <c r="E27" s="115">
        <v>25</v>
      </c>
      <c r="F27" s="114">
        <v>24</v>
      </c>
      <c r="G27" s="114">
        <v>25</v>
      </c>
      <c r="H27" s="114">
        <v>26</v>
      </c>
      <c r="I27" s="140">
        <v>26</v>
      </c>
      <c r="J27" s="115">
        <v>-1</v>
      </c>
      <c r="K27" s="116">
        <v>-3.8461538461538463</v>
      </c>
    </row>
    <row r="28" spans="1:11" ht="14.1" customHeight="1" x14ac:dyDescent="0.2">
      <c r="A28" s="306">
        <v>28</v>
      </c>
      <c r="B28" s="307" t="s">
        <v>245</v>
      </c>
      <c r="C28" s="308"/>
      <c r="D28" s="113">
        <v>0.17433284162531848</v>
      </c>
      <c r="E28" s="115">
        <v>13</v>
      </c>
      <c r="F28" s="114">
        <v>16</v>
      </c>
      <c r="G28" s="114">
        <v>13</v>
      </c>
      <c r="H28" s="114">
        <v>17</v>
      </c>
      <c r="I28" s="140">
        <v>17</v>
      </c>
      <c r="J28" s="115">
        <v>-4</v>
      </c>
      <c r="K28" s="116">
        <v>-23.529411764705884</v>
      </c>
    </row>
    <row r="29" spans="1:11" ht="14.1" customHeight="1" x14ac:dyDescent="0.2">
      <c r="A29" s="306">
        <v>29</v>
      </c>
      <c r="B29" s="307" t="s">
        <v>246</v>
      </c>
      <c r="C29" s="308"/>
      <c r="D29" s="113">
        <v>3.4196057395735551</v>
      </c>
      <c r="E29" s="115">
        <v>255</v>
      </c>
      <c r="F29" s="114">
        <v>269</v>
      </c>
      <c r="G29" s="114">
        <v>277</v>
      </c>
      <c r="H29" s="114">
        <v>280</v>
      </c>
      <c r="I29" s="140">
        <v>269</v>
      </c>
      <c r="J29" s="115">
        <v>-14</v>
      </c>
      <c r="K29" s="116">
        <v>-5.2044609665427508</v>
      </c>
    </row>
    <row r="30" spans="1:11" ht="14.1" customHeight="1" x14ac:dyDescent="0.2">
      <c r="A30" s="306" t="s">
        <v>247</v>
      </c>
      <c r="B30" s="307" t="s">
        <v>248</v>
      </c>
      <c r="C30" s="308"/>
      <c r="D30" s="113">
        <v>0.54981896204908143</v>
      </c>
      <c r="E30" s="115">
        <v>41</v>
      </c>
      <c r="F30" s="114">
        <v>43</v>
      </c>
      <c r="G30" s="114">
        <v>40</v>
      </c>
      <c r="H30" s="114">
        <v>40</v>
      </c>
      <c r="I30" s="140">
        <v>40</v>
      </c>
      <c r="J30" s="115">
        <v>1</v>
      </c>
      <c r="K30" s="116">
        <v>2.5</v>
      </c>
    </row>
    <row r="31" spans="1:11" ht="14.1" customHeight="1" x14ac:dyDescent="0.2">
      <c r="A31" s="306" t="s">
        <v>249</v>
      </c>
      <c r="B31" s="307" t="s">
        <v>250</v>
      </c>
      <c r="C31" s="308"/>
      <c r="D31" s="113">
        <v>2.8697867775244736</v>
      </c>
      <c r="E31" s="115">
        <v>214</v>
      </c>
      <c r="F31" s="114">
        <v>226</v>
      </c>
      <c r="G31" s="114">
        <v>237</v>
      </c>
      <c r="H31" s="114">
        <v>240</v>
      </c>
      <c r="I31" s="140">
        <v>229</v>
      </c>
      <c r="J31" s="115">
        <v>-15</v>
      </c>
      <c r="K31" s="116">
        <v>-6.5502183406113534</v>
      </c>
    </row>
    <row r="32" spans="1:11" ht="14.1" customHeight="1" x14ac:dyDescent="0.2">
      <c r="A32" s="306">
        <v>31</v>
      </c>
      <c r="B32" s="307" t="s">
        <v>251</v>
      </c>
      <c r="C32" s="308"/>
      <c r="D32" s="113">
        <v>0.13410218586562961</v>
      </c>
      <c r="E32" s="115">
        <v>10</v>
      </c>
      <c r="F32" s="114">
        <v>9</v>
      </c>
      <c r="G32" s="114" t="s">
        <v>513</v>
      </c>
      <c r="H32" s="114" t="s">
        <v>513</v>
      </c>
      <c r="I32" s="140">
        <v>13</v>
      </c>
      <c r="J32" s="115">
        <v>-3</v>
      </c>
      <c r="K32" s="116">
        <v>-23.076923076923077</v>
      </c>
    </row>
    <row r="33" spans="1:11" ht="14.1" customHeight="1" x14ac:dyDescent="0.2">
      <c r="A33" s="306">
        <v>32</v>
      </c>
      <c r="B33" s="307" t="s">
        <v>252</v>
      </c>
      <c r="C33" s="308"/>
      <c r="D33" s="113">
        <v>0.84484377095346652</v>
      </c>
      <c r="E33" s="115">
        <v>63</v>
      </c>
      <c r="F33" s="114">
        <v>58</v>
      </c>
      <c r="G33" s="114">
        <v>64</v>
      </c>
      <c r="H33" s="114">
        <v>61</v>
      </c>
      <c r="I33" s="140">
        <v>65</v>
      </c>
      <c r="J33" s="115">
        <v>-2</v>
      </c>
      <c r="K33" s="116">
        <v>-3.0769230769230771</v>
      </c>
    </row>
    <row r="34" spans="1:11" ht="14.1" customHeight="1" x14ac:dyDescent="0.2">
      <c r="A34" s="306">
        <v>33</v>
      </c>
      <c r="B34" s="307" t="s">
        <v>253</v>
      </c>
      <c r="C34" s="308"/>
      <c r="D34" s="113">
        <v>0.36207590183719995</v>
      </c>
      <c r="E34" s="115">
        <v>27</v>
      </c>
      <c r="F34" s="114">
        <v>30</v>
      </c>
      <c r="G34" s="114">
        <v>33</v>
      </c>
      <c r="H34" s="114">
        <v>28</v>
      </c>
      <c r="I34" s="140">
        <v>30</v>
      </c>
      <c r="J34" s="115">
        <v>-3</v>
      </c>
      <c r="K34" s="116">
        <v>-10</v>
      </c>
    </row>
    <row r="35" spans="1:11" ht="14.1" customHeight="1" x14ac:dyDescent="0.2">
      <c r="A35" s="306">
        <v>34</v>
      </c>
      <c r="B35" s="307" t="s">
        <v>254</v>
      </c>
      <c r="C35" s="308"/>
      <c r="D35" s="113">
        <v>3.9426042644495105</v>
      </c>
      <c r="E35" s="115">
        <v>294</v>
      </c>
      <c r="F35" s="114">
        <v>293</v>
      </c>
      <c r="G35" s="114">
        <v>295</v>
      </c>
      <c r="H35" s="114">
        <v>308</v>
      </c>
      <c r="I35" s="140">
        <v>295</v>
      </c>
      <c r="J35" s="115">
        <v>-1</v>
      </c>
      <c r="K35" s="116">
        <v>-0.33898305084745761</v>
      </c>
    </row>
    <row r="36" spans="1:11" ht="14.1" customHeight="1" x14ac:dyDescent="0.2">
      <c r="A36" s="306">
        <v>41</v>
      </c>
      <c r="B36" s="307" t="s">
        <v>255</v>
      </c>
      <c r="C36" s="308"/>
      <c r="D36" s="113">
        <v>0.14751240445219257</v>
      </c>
      <c r="E36" s="115">
        <v>11</v>
      </c>
      <c r="F36" s="114">
        <v>12</v>
      </c>
      <c r="G36" s="114">
        <v>11</v>
      </c>
      <c r="H36" s="114">
        <v>11</v>
      </c>
      <c r="I36" s="140">
        <v>13</v>
      </c>
      <c r="J36" s="115">
        <v>-2</v>
      </c>
      <c r="K36" s="116">
        <v>-15.384615384615385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0.18774306021188145</v>
      </c>
      <c r="E38" s="115">
        <v>14</v>
      </c>
      <c r="F38" s="114">
        <v>12</v>
      </c>
      <c r="G38" s="114">
        <v>16</v>
      </c>
      <c r="H38" s="114">
        <v>15</v>
      </c>
      <c r="I38" s="140">
        <v>16</v>
      </c>
      <c r="J38" s="115">
        <v>-2</v>
      </c>
      <c r="K38" s="116">
        <v>-12.5</v>
      </c>
    </row>
    <row r="39" spans="1:11" ht="14.1" customHeight="1" x14ac:dyDescent="0.2">
      <c r="A39" s="306">
        <v>51</v>
      </c>
      <c r="B39" s="307" t="s">
        <v>258</v>
      </c>
      <c r="C39" s="308"/>
      <c r="D39" s="113">
        <v>7.912028966072147</v>
      </c>
      <c r="E39" s="115">
        <v>590</v>
      </c>
      <c r="F39" s="114">
        <v>600</v>
      </c>
      <c r="G39" s="114">
        <v>584</v>
      </c>
      <c r="H39" s="114">
        <v>582</v>
      </c>
      <c r="I39" s="140">
        <v>584</v>
      </c>
      <c r="J39" s="115">
        <v>6</v>
      </c>
      <c r="K39" s="116">
        <v>1.0273972602739727</v>
      </c>
    </row>
    <row r="40" spans="1:11" ht="14.1" customHeight="1" x14ac:dyDescent="0.2">
      <c r="A40" s="306" t="s">
        <v>259</v>
      </c>
      <c r="B40" s="307" t="s">
        <v>260</v>
      </c>
      <c r="C40" s="308"/>
      <c r="D40" s="113">
        <v>7.69746546868714</v>
      </c>
      <c r="E40" s="115">
        <v>574</v>
      </c>
      <c r="F40" s="114">
        <v>584</v>
      </c>
      <c r="G40" s="114">
        <v>570</v>
      </c>
      <c r="H40" s="114">
        <v>569</v>
      </c>
      <c r="I40" s="140">
        <v>573</v>
      </c>
      <c r="J40" s="115">
        <v>1</v>
      </c>
      <c r="K40" s="116">
        <v>0.17452006980802792</v>
      </c>
    </row>
    <row r="41" spans="1:11" ht="14.1" customHeight="1" x14ac:dyDescent="0.2">
      <c r="A41" s="306"/>
      <c r="B41" s="307" t="s">
        <v>261</v>
      </c>
      <c r="C41" s="308"/>
      <c r="D41" s="113">
        <v>4.6667560681239104</v>
      </c>
      <c r="E41" s="115">
        <v>348</v>
      </c>
      <c r="F41" s="114">
        <v>351</v>
      </c>
      <c r="G41" s="114">
        <v>339</v>
      </c>
      <c r="H41" s="114">
        <v>340</v>
      </c>
      <c r="I41" s="140">
        <v>333</v>
      </c>
      <c r="J41" s="115">
        <v>15</v>
      </c>
      <c r="K41" s="116">
        <v>4.5045045045045047</v>
      </c>
    </row>
    <row r="42" spans="1:11" ht="14.1" customHeight="1" x14ac:dyDescent="0.2">
      <c r="A42" s="306">
        <v>52</v>
      </c>
      <c r="B42" s="307" t="s">
        <v>262</v>
      </c>
      <c r="C42" s="308"/>
      <c r="D42" s="113">
        <v>6.6782888561083542</v>
      </c>
      <c r="E42" s="115">
        <v>498</v>
      </c>
      <c r="F42" s="114">
        <v>499</v>
      </c>
      <c r="G42" s="114">
        <v>530</v>
      </c>
      <c r="H42" s="114">
        <v>527</v>
      </c>
      <c r="I42" s="140">
        <v>521</v>
      </c>
      <c r="J42" s="115">
        <v>-23</v>
      </c>
      <c r="K42" s="116">
        <v>-4.4145873320537428</v>
      </c>
    </row>
    <row r="43" spans="1:11" ht="14.1" customHeight="1" x14ac:dyDescent="0.2">
      <c r="A43" s="306" t="s">
        <v>263</v>
      </c>
      <c r="B43" s="307" t="s">
        <v>264</v>
      </c>
      <c r="C43" s="308"/>
      <c r="D43" s="113">
        <v>6.5039560144830357</v>
      </c>
      <c r="E43" s="115">
        <v>485</v>
      </c>
      <c r="F43" s="114">
        <v>487</v>
      </c>
      <c r="G43" s="114">
        <v>517</v>
      </c>
      <c r="H43" s="114">
        <v>516</v>
      </c>
      <c r="I43" s="140">
        <v>511</v>
      </c>
      <c r="J43" s="115">
        <v>-26</v>
      </c>
      <c r="K43" s="116">
        <v>-5.0880626223091978</v>
      </c>
    </row>
    <row r="44" spans="1:11" ht="14.1" customHeight="1" x14ac:dyDescent="0.2">
      <c r="A44" s="306">
        <v>53</v>
      </c>
      <c r="B44" s="307" t="s">
        <v>265</v>
      </c>
      <c r="C44" s="308"/>
      <c r="D44" s="113">
        <v>1.3007912028966073</v>
      </c>
      <c r="E44" s="115">
        <v>97</v>
      </c>
      <c r="F44" s="114">
        <v>107</v>
      </c>
      <c r="G44" s="114">
        <v>109</v>
      </c>
      <c r="H44" s="114">
        <v>108</v>
      </c>
      <c r="I44" s="140">
        <v>95</v>
      </c>
      <c r="J44" s="115">
        <v>2</v>
      </c>
      <c r="K44" s="116">
        <v>2.1052631578947367</v>
      </c>
    </row>
    <row r="45" spans="1:11" ht="14.1" customHeight="1" x14ac:dyDescent="0.2">
      <c r="A45" s="306" t="s">
        <v>266</v>
      </c>
      <c r="B45" s="307" t="s">
        <v>267</v>
      </c>
      <c r="C45" s="308"/>
      <c r="D45" s="113">
        <v>1.2873809843100443</v>
      </c>
      <c r="E45" s="115">
        <v>96</v>
      </c>
      <c r="F45" s="114">
        <v>106</v>
      </c>
      <c r="G45" s="114">
        <v>108</v>
      </c>
      <c r="H45" s="114">
        <v>107</v>
      </c>
      <c r="I45" s="140">
        <v>94</v>
      </c>
      <c r="J45" s="115">
        <v>2</v>
      </c>
      <c r="K45" s="116">
        <v>2.1276595744680851</v>
      </c>
    </row>
    <row r="46" spans="1:11" ht="14.1" customHeight="1" x14ac:dyDescent="0.2">
      <c r="A46" s="306">
        <v>54</v>
      </c>
      <c r="B46" s="307" t="s">
        <v>268</v>
      </c>
      <c r="C46" s="308"/>
      <c r="D46" s="113">
        <v>12.109427383666354</v>
      </c>
      <c r="E46" s="115">
        <v>903</v>
      </c>
      <c r="F46" s="114">
        <v>927</v>
      </c>
      <c r="G46" s="114">
        <v>940</v>
      </c>
      <c r="H46" s="114">
        <v>906</v>
      </c>
      <c r="I46" s="140">
        <v>897</v>
      </c>
      <c r="J46" s="115">
        <v>6</v>
      </c>
      <c r="K46" s="116">
        <v>0.66889632107023411</v>
      </c>
    </row>
    <row r="47" spans="1:11" ht="14.1" customHeight="1" x14ac:dyDescent="0.2">
      <c r="A47" s="306">
        <v>61</v>
      </c>
      <c r="B47" s="307" t="s">
        <v>269</v>
      </c>
      <c r="C47" s="308"/>
      <c r="D47" s="113">
        <v>0.41571677618345176</v>
      </c>
      <c r="E47" s="115">
        <v>31</v>
      </c>
      <c r="F47" s="114">
        <v>32</v>
      </c>
      <c r="G47" s="114">
        <v>35</v>
      </c>
      <c r="H47" s="114">
        <v>33</v>
      </c>
      <c r="I47" s="140">
        <v>33</v>
      </c>
      <c r="J47" s="115">
        <v>-2</v>
      </c>
      <c r="K47" s="116">
        <v>-6.0606060606060606</v>
      </c>
    </row>
    <row r="48" spans="1:11" ht="14.1" customHeight="1" x14ac:dyDescent="0.2">
      <c r="A48" s="306">
        <v>62</v>
      </c>
      <c r="B48" s="307" t="s">
        <v>270</v>
      </c>
      <c r="C48" s="308"/>
      <c r="D48" s="113">
        <v>11.841223011935094</v>
      </c>
      <c r="E48" s="115">
        <v>883</v>
      </c>
      <c r="F48" s="114">
        <v>910</v>
      </c>
      <c r="G48" s="114">
        <v>903</v>
      </c>
      <c r="H48" s="114">
        <v>926</v>
      </c>
      <c r="I48" s="140">
        <v>879</v>
      </c>
      <c r="J48" s="115">
        <v>4</v>
      </c>
      <c r="K48" s="116">
        <v>0.45506257110352671</v>
      </c>
    </row>
    <row r="49" spans="1:11" ht="14.1" customHeight="1" x14ac:dyDescent="0.2">
      <c r="A49" s="306">
        <v>63</v>
      </c>
      <c r="B49" s="307" t="s">
        <v>271</v>
      </c>
      <c r="C49" s="308"/>
      <c r="D49" s="113">
        <v>9.3603325734209459</v>
      </c>
      <c r="E49" s="115">
        <v>698</v>
      </c>
      <c r="F49" s="114">
        <v>821</v>
      </c>
      <c r="G49" s="114">
        <v>874</v>
      </c>
      <c r="H49" s="114">
        <v>884</v>
      </c>
      <c r="I49" s="140">
        <v>744</v>
      </c>
      <c r="J49" s="115">
        <v>-46</v>
      </c>
      <c r="K49" s="116">
        <v>-6.182795698924731</v>
      </c>
    </row>
    <row r="50" spans="1:11" ht="14.1" customHeight="1" x14ac:dyDescent="0.2">
      <c r="A50" s="306" t="s">
        <v>272</v>
      </c>
      <c r="B50" s="307" t="s">
        <v>273</v>
      </c>
      <c r="C50" s="308"/>
      <c r="D50" s="113">
        <v>0.54981896204908143</v>
      </c>
      <c r="E50" s="115">
        <v>41</v>
      </c>
      <c r="F50" s="114">
        <v>65</v>
      </c>
      <c r="G50" s="114">
        <v>42</v>
      </c>
      <c r="H50" s="114">
        <v>44</v>
      </c>
      <c r="I50" s="140">
        <v>40</v>
      </c>
      <c r="J50" s="115">
        <v>1</v>
      </c>
      <c r="K50" s="116">
        <v>2.5</v>
      </c>
    </row>
    <row r="51" spans="1:11" ht="14.1" customHeight="1" x14ac:dyDescent="0.2">
      <c r="A51" s="306" t="s">
        <v>274</v>
      </c>
      <c r="B51" s="307" t="s">
        <v>275</v>
      </c>
      <c r="C51" s="308"/>
      <c r="D51" s="113">
        <v>8.1668231192168435</v>
      </c>
      <c r="E51" s="115">
        <v>609</v>
      </c>
      <c r="F51" s="114">
        <v>720</v>
      </c>
      <c r="G51" s="114">
        <v>778</v>
      </c>
      <c r="H51" s="114">
        <v>778</v>
      </c>
      <c r="I51" s="140">
        <v>673</v>
      </c>
      <c r="J51" s="115">
        <v>-64</v>
      </c>
      <c r="K51" s="116">
        <v>-9.5096582466567607</v>
      </c>
    </row>
    <row r="52" spans="1:11" ht="14.1" customHeight="1" x14ac:dyDescent="0.2">
      <c r="A52" s="306">
        <v>71</v>
      </c>
      <c r="B52" s="307" t="s">
        <v>276</v>
      </c>
      <c r="C52" s="308"/>
      <c r="D52" s="113">
        <v>11.559608421617272</v>
      </c>
      <c r="E52" s="115">
        <v>862</v>
      </c>
      <c r="F52" s="114">
        <v>895</v>
      </c>
      <c r="G52" s="114">
        <v>877</v>
      </c>
      <c r="H52" s="114">
        <v>875</v>
      </c>
      <c r="I52" s="140">
        <v>869</v>
      </c>
      <c r="J52" s="115">
        <v>-7</v>
      </c>
      <c r="K52" s="116">
        <v>-0.8055235903337169</v>
      </c>
    </row>
    <row r="53" spans="1:11" ht="14.1" customHeight="1" x14ac:dyDescent="0.2">
      <c r="A53" s="306" t="s">
        <v>277</v>
      </c>
      <c r="B53" s="307" t="s">
        <v>278</v>
      </c>
      <c r="C53" s="308"/>
      <c r="D53" s="113">
        <v>1.1666890170309776</v>
      </c>
      <c r="E53" s="115">
        <v>87</v>
      </c>
      <c r="F53" s="114">
        <v>95</v>
      </c>
      <c r="G53" s="114">
        <v>91</v>
      </c>
      <c r="H53" s="114">
        <v>97</v>
      </c>
      <c r="I53" s="140">
        <v>99</v>
      </c>
      <c r="J53" s="115">
        <v>-12</v>
      </c>
      <c r="K53" s="116">
        <v>-12.121212121212121</v>
      </c>
    </row>
    <row r="54" spans="1:11" ht="14.1" customHeight="1" x14ac:dyDescent="0.2">
      <c r="A54" s="306" t="s">
        <v>279</v>
      </c>
      <c r="B54" s="307" t="s">
        <v>280</v>
      </c>
      <c r="C54" s="308"/>
      <c r="D54" s="113">
        <v>10.00402306557597</v>
      </c>
      <c r="E54" s="115">
        <v>746</v>
      </c>
      <c r="F54" s="114">
        <v>772</v>
      </c>
      <c r="G54" s="114">
        <v>760</v>
      </c>
      <c r="H54" s="114">
        <v>753</v>
      </c>
      <c r="I54" s="140">
        <v>744</v>
      </c>
      <c r="J54" s="115">
        <v>2</v>
      </c>
      <c r="K54" s="116">
        <v>0.26881720430107525</v>
      </c>
    </row>
    <row r="55" spans="1:11" ht="14.1" customHeight="1" x14ac:dyDescent="0.2">
      <c r="A55" s="306">
        <v>72</v>
      </c>
      <c r="B55" s="307" t="s">
        <v>281</v>
      </c>
      <c r="C55" s="308"/>
      <c r="D55" s="113">
        <v>1.3678422958294221</v>
      </c>
      <c r="E55" s="115">
        <v>102</v>
      </c>
      <c r="F55" s="114">
        <v>105</v>
      </c>
      <c r="G55" s="114">
        <v>106</v>
      </c>
      <c r="H55" s="114">
        <v>104</v>
      </c>
      <c r="I55" s="140">
        <v>103</v>
      </c>
      <c r="J55" s="115">
        <v>-1</v>
      </c>
      <c r="K55" s="116">
        <v>-0.970873786407767</v>
      </c>
    </row>
    <row r="56" spans="1:11" ht="14.1" customHeight="1" x14ac:dyDescent="0.2">
      <c r="A56" s="306" t="s">
        <v>282</v>
      </c>
      <c r="B56" s="307" t="s">
        <v>283</v>
      </c>
      <c r="C56" s="308"/>
      <c r="D56" s="113">
        <v>0.20115327879844441</v>
      </c>
      <c r="E56" s="115">
        <v>15</v>
      </c>
      <c r="F56" s="114">
        <v>14</v>
      </c>
      <c r="G56" s="114">
        <v>13</v>
      </c>
      <c r="H56" s="114">
        <v>13</v>
      </c>
      <c r="I56" s="140">
        <v>15</v>
      </c>
      <c r="J56" s="115">
        <v>0</v>
      </c>
      <c r="K56" s="116">
        <v>0</v>
      </c>
    </row>
    <row r="57" spans="1:11" ht="14.1" customHeight="1" x14ac:dyDescent="0.2">
      <c r="A57" s="306" t="s">
        <v>284</v>
      </c>
      <c r="B57" s="307" t="s">
        <v>285</v>
      </c>
      <c r="C57" s="308"/>
      <c r="D57" s="113">
        <v>0.91189486388628138</v>
      </c>
      <c r="E57" s="115">
        <v>68</v>
      </c>
      <c r="F57" s="114">
        <v>69</v>
      </c>
      <c r="G57" s="114">
        <v>71</v>
      </c>
      <c r="H57" s="114">
        <v>70</v>
      </c>
      <c r="I57" s="140">
        <v>70</v>
      </c>
      <c r="J57" s="115">
        <v>-2</v>
      </c>
      <c r="K57" s="116">
        <v>-2.8571428571428572</v>
      </c>
    </row>
    <row r="58" spans="1:11" ht="14.1" customHeight="1" x14ac:dyDescent="0.2">
      <c r="A58" s="306">
        <v>73</v>
      </c>
      <c r="B58" s="307" t="s">
        <v>286</v>
      </c>
      <c r="C58" s="308"/>
      <c r="D58" s="113">
        <v>0.87166420812659251</v>
      </c>
      <c r="E58" s="115">
        <v>65</v>
      </c>
      <c r="F58" s="114">
        <v>61</v>
      </c>
      <c r="G58" s="114">
        <v>55</v>
      </c>
      <c r="H58" s="114">
        <v>61</v>
      </c>
      <c r="I58" s="140">
        <v>63</v>
      </c>
      <c r="J58" s="115">
        <v>2</v>
      </c>
      <c r="K58" s="116">
        <v>3.1746031746031744</v>
      </c>
    </row>
    <row r="59" spans="1:11" ht="14.1" customHeight="1" x14ac:dyDescent="0.2">
      <c r="A59" s="306" t="s">
        <v>287</v>
      </c>
      <c r="B59" s="307" t="s">
        <v>288</v>
      </c>
      <c r="C59" s="308"/>
      <c r="D59" s="113">
        <v>0.71074158508783691</v>
      </c>
      <c r="E59" s="115">
        <v>53</v>
      </c>
      <c r="F59" s="114">
        <v>49</v>
      </c>
      <c r="G59" s="114">
        <v>43</v>
      </c>
      <c r="H59" s="114">
        <v>50</v>
      </c>
      <c r="I59" s="140">
        <v>51</v>
      </c>
      <c r="J59" s="115">
        <v>2</v>
      </c>
      <c r="K59" s="116">
        <v>3.9215686274509802</v>
      </c>
    </row>
    <row r="60" spans="1:11" ht="14.1" customHeight="1" x14ac:dyDescent="0.2">
      <c r="A60" s="306">
        <v>81</v>
      </c>
      <c r="B60" s="307" t="s">
        <v>289</v>
      </c>
      <c r="C60" s="308"/>
      <c r="D60" s="113">
        <v>4.6131151937776584</v>
      </c>
      <c r="E60" s="115">
        <v>344</v>
      </c>
      <c r="F60" s="114">
        <v>318</v>
      </c>
      <c r="G60" s="114">
        <v>315</v>
      </c>
      <c r="H60" s="114">
        <v>309</v>
      </c>
      <c r="I60" s="140">
        <v>313</v>
      </c>
      <c r="J60" s="115">
        <v>31</v>
      </c>
      <c r="K60" s="116">
        <v>9.9041533546325873</v>
      </c>
    </row>
    <row r="61" spans="1:11" ht="14.1" customHeight="1" x14ac:dyDescent="0.2">
      <c r="A61" s="306" t="s">
        <v>290</v>
      </c>
      <c r="B61" s="307" t="s">
        <v>291</v>
      </c>
      <c r="C61" s="308"/>
      <c r="D61" s="113">
        <v>1.1398685798578516</v>
      </c>
      <c r="E61" s="115">
        <v>85</v>
      </c>
      <c r="F61" s="114">
        <v>85</v>
      </c>
      <c r="G61" s="114">
        <v>90</v>
      </c>
      <c r="H61" s="114">
        <v>98</v>
      </c>
      <c r="I61" s="140">
        <v>102</v>
      </c>
      <c r="J61" s="115">
        <v>-17</v>
      </c>
      <c r="K61" s="116">
        <v>-16.666666666666668</v>
      </c>
    </row>
    <row r="62" spans="1:11" ht="14.1" customHeight="1" x14ac:dyDescent="0.2">
      <c r="A62" s="306" t="s">
        <v>292</v>
      </c>
      <c r="B62" s="307" t="s">
        <v>293</v>
      </c>
      <c r="C62" s="308"/>
      <c r="D62" s="113">
        <v>1.9310714764650663</v>
      </c>
      <c r="E62" s="115">
        <v>144</v>
      </c>
      <c r="F62" s="114">
        <v>122</v>
      </c>
      <c r="G62" s="114">
        <v>110</v>
      </c>
      <c r="H62" s="114">
        <v>108</v>
      </c>
      <c r="I62" s="140">
        <v>104</v>
      </c>
      <c r="J62" s="115">
        <v>40</v>
      </c>
      <c r="K62" s="116">
        <v>38.46153846153846</v>
      </c>
    </row>
    <row r="63" spans="1:11" ht="14.1" customHeight="1" x14ac:dyDescent="0.2">
      <c r="A63" s="306"/>
      <c r="B63" s="307" t="s">
        <v>294</v>
      </c>
      <c r="C63" s="308"/>
      <c r="D63" s="113">
        <v>1.6226364489741183</v>
      </c>
      <c r="E63" s="115">
        <v>121</v>
      </c>
      <c r="F63" s="114">
        <v>103</v>
      </c>
      <c r="G63" s="114">
        <v>93</v>
      </c>
      <c r="H63" s="114">
        <v>95</v>
      </c>
      <c r="I63" s="140">
        <v>92</v>
      </c>
      <c r="J63" s="115">
        <v>29</v>
      </c>
      <c r="K63" s="116">
        <v>31.521739130434781</v>
      </c>
    </row>
    <row r="64" spans="1:11" ht="14.1" customHeight="1" x14ac:dyDescent="0.2">
      <c r="A64" s="306" t="s">
        <v>295</v>
      </c>
      <c r="B64" s="307" t="s">
        <v>296</v>
      </c>
      <c r="C64" s="308"/>
      <c r="D64" s="113">
        <v>8.0461311519377771E-2</v>
      </c>
      <c r="E64" s="115">
        <v>6</v>
      </c>
      <c r="F64" s="114">
        <v>8</v>
      </c>
      <c r="G64" s="114">
        <v>9</v>
      </c>
      <c r="H64" s="114">
        <v>10</v>
      </c>
      <c r="I64" s="140">
        <v>9</v>
      </c>
      <c r="J64" s="115">
        <v>-3</v>
      </c>
      <c r="K64" s="116">
        <v>-33.333333333333336</v>
      </c>
    </row>
    <row r="65" spans="1:11" ht="14.1" customHeight="1" x14ac:dyDescent="0.2">
      <c r="A65" s="306" t="s">
        <v>297</v>
      </c>
      <c r="B65" s="307" t="s">
        <v>298</v>
      </c>
      <c r="C65" s="308"/>
      <c r="D65" s="113">
        <v>1.1935094542041036</v>
      </c>
      <c r="E65" s="115">
        <v>89</v>
      </c>
      <c r="F65" s="114">
        <v>87</v>
      </c>
      <c r="G65" s="114">
        <v>86</v>
      </c>
      <c r="H65" s="114">
        <v>75</v>
      </c>
      <c r="I65" s="140">
        <v>82</v>
      </c>
      <c r="J65" s="115">
        <v>7</v>
      </c>
      <c r="K65" s="116">
        <v>8.536585365853659</v>
      </c>
    </row>
    <row r="66" spans="1:11" ht="14.1" customHeight="1" x14ac:dyDescent="0.2">
      <c r="A66" s="306">
        <v>82</v>
      </c>
      <c r="B66" s="307" t="s">
        <v>299</v>
      </c>
      <c r="C66" s="308"/>
      <c r="D66" s="113">
        <v>2.3601984712350812</v>
      </c>
      <c r="E66" s="115">
        <v>176</v>
      </c>
      <c r="F66" s="114">
        <v>170</v>
      </c>
      <c r="G66" s="114">
        <v>183</v>
      </c>
      <c r="H66" s="114">
        <v>187</v>
      </c>
      <c r="I66" s="140">
        <v>183</v>
      </c>
      <c r="J66" s="115">
        <v>-7</v>
      </c>
      <c r="K66" s="116">
        <v>-3.8251366120218577</v>
      </c>
    </row>
    <row r="67" spans="1:11" ht="14.1" customHeight="1" x14ac:dyDescent="0.2">
      <c r="A67" s="306" t="s">
        <v>300</v>
      </c>
      <c r="B67" s="307" t="s">
        <v>301</v>
      </c>
      <c r="C67" s="308"/>
      <c r="D67" s="113">
        <v>1.4348933887622368</v>
      </c>
      <c r="E67" s="115">
        <v>107</v>
      </c>
      <c r="F67" s="114">
        <v>93</v>
      </c>
      <c r="G67" s="114">
        <v>96</v>
      </c>
      <c r="H67" s="114">
        <v>101</v>
      </c>
      <c r="I67" s="140">
        <v>96</v>
      </c>
      <c r="J67" s="115">
        <v>11</v>
      </c>
      <c r="K67" s="116">
        <v>11.458333333333334</v>
      </c>
    </row>
    <row r="68" spans="1:11" ht="14.1" customHeight="1" x14ac:dyDescent="0.2">
      <c r="A68" s="306" t="s">
        <v>302</v>
      </c>
      <c r="B68" s="307" t="s">
        <v>303</v>
      </c>
      <c r="C68" s="308"/>
      <c r="D68" s="113">
        <v>0.61687005498189618</v>
      </c>
      <c r="E68" s="115">
        <v>46</v>
      </c>
      <c r="F68" s="114">
        <v>52</v>
      </c>
      <c r="G68" s="114">
        <v>58</v>
      </c>
      <c r="H68" s="114">
        <v>59</v>
      </c>
      <c r="I68" s="140">
        <v>60</v>
      </c>
      <c r="J68" s="115">
        <v>-14</v>
      </c>
      <c r="K68" s="116">
        <v>-23.333333333333332</v>
      </c>
    </row>
    <row r="69" spans="1:11" ht="14.1" customHeight="1" x14ac:dyDescent="0.2">
      <c r="A69" s="306">
        <v>83</v>
      </c>
      <c r="B69" s="307" t="s">
        <v>304</v>
      </c>
      <c r="C69" s="308"/>
      <c r="D69" s="113">
        <v>4.5728845380179699</v>
      </c>
      <c r="E69" s="115">
        <v>341</v>
      </c>
      <c r="F69" s="114">
        <v>338</v>
      </c>
      <c r="G69" s="114">
        <v>346</v>
      </c>
      <c r="H69" s="114">
        <v>339</v>
      </c>
      <c r="I69" s="140">
        <v>323</v>
      </c>
      <c r="J69" s="115">
        <v>18</v>
      </c>
      <c r="K69" s="116">
        <v>5.5727554179566567</v>
      </c>
    </row>
    <row r="70" spans="1:11" ht="14.1" customHeight="1" x14ac:dyDescent="0.2">
      <c r="A70" s="306" t="s">
        <v>305</v>
      </c>
      <c r="B70" s="307" t="s">
        <v>306</v>
      </c>
      <c r="C70" s="308"/>
      <c r="D70" s="113">
        <v>2.2797371597157032</v>
      </c>
      <c r="E70" s="115">
        <v>170</v>
      </c>
      <c r="F70" s="114">
        <v>166</v>
      </c>
      <c r="G70" s="114">
        <v>164</v>
      </c>
      <c r="H70" s="114">
        <v>144</v>
      </c>
      <c r="I70" s="140">
        <v>132</v>
      </c>
      <c r="J70" s="115">
        <v>38</v>
      </c>
      <c r="K70" s="116">
        <v>28.787878787878789</v>
      </c>
    </row>
    <row r="71" spans="1:11" ht="14.1" customHeight="1" x14ac:dyDescent="0.2">
      <c r="A71" s="306"/>
      <c r="B71" s="307" t="s">
        <v>307</v>
      </c>
      <c r="C71" s="308"/>
      <c r="D71" s="113">
        <v>1.4885342631084886</v>
      </c>
      <c r="E71" s="115">
        <v>111</v>
      </c>
      <c r="F71" s="114">
        <v>108</v>
      </c>
      <c r="G71" s="114">
        <v>111</v>
      </c>
      <c r="H71" s="114">
        <v>99</v>
      </c>
      <c r="I71" s="140">
        <v>93</v>
      </c>
      <c r="J71" s="115">
        <v>18</v>
      </c>
      <c r="K71" s="116">
        <v>19.35483870967742</v>
      </c>
    </row>
    <row r="72" spans="1:11" ht="14.1" customHeight="1" x14ac:dyDescent="0.2">
      <c r="A72" s="306">
        <v>84</v>
      </c>
      <c r="B72" s="307" t="s">
        <v>308</v>
      </c>
      <c r="C72" s="308"/>
      <c r="D72" s="113">
        <v>1.9042510392919405</v>
      </c>
      <c r="E72" s="115">
        <v>142</v>
      </c>
      <c r="F72" s="114">
        <v>162</v>
      </c>
      <c r="G72" s="114">
        <v>146</v>
      </c>
      <c r="H72" s="114">
        <v>166</v>
      </c>
      <c r="I72" s="140">
        <v>154</v>
      </c>
      <c r="J72" s="115">
        <v>-12</v>
      </c>
      <c r="K72" s="116">
        <v>-7.7922077922077921</v>
      </c>
    </row>
    <row r="73" spans="1:11" ht="14.1" customHeight="1" x14ac:dyDescent="0.2">
      <c r="A73" s="306" t="s">
        <v>309</v>
      </c>
      <c r="B73" s="307" t="s">
        <v>310</v>
      </c>
      <c r="C73" s="308"/>
      <c r="D73" s="113">
        <v>0.12069196727906664</v>
      </c>
      <c r="E73" s="115">
        <v>9</v>
      </c>
      <c r="F73" s="114">
        <v>9</v>
      </c>
      <c r="G73" s="114">
        <v>7</v>
      </c>
      <c r="H73" s="114">
        <v>10</v>
      </c>
      <c r="I73" s="140">
        <v>14</v>
      </c>
      <c r="J73" s="115">
        <v>-5</v>
      </c>
      <c r="K73" s="116">
        <v>-35.714285714285715</v>
      </c>
    </row>
    <row r="74" spans="1:11" ht="14.1" customHeight="1" x14ac:dyDescent="0.2">
      <c r="A74" s="306" t="s">
        <v>311</v>
      </c>
      <c r="B74" s="307" t="s">
        <v>312</v>
      </c>
      <c r="C74" s="308"/>
      <c r="D74" s="113">
        <v>0.17433284162531848</v>
      </c>
      <c r="E74" s="115">
        <v>13</v>
      </c>
      <c r="F74" s="114">
        <v>12</v>
      </c>
      <c r="G74" s="114">
        <v>11</v>
      </c>
      <c r="H74" s="114">
        <v>15</v>
      </c>
      <c r="I74" s="140">
        <v>14</v>
      </c>
      <c r="J74" s="115">
        <v>-1</v>
      </c>
      <c r="K74" s="116">
        <v>-7.1428571428571432</v>
      </c>
    </row>
    <row r="75" spans="1:11" ht="14.1" customHeight="1" x14ac:dyDescent="0.2">
      <c r="A75" s="306" t="s">
        <v>313</v>
      </c>
      <c r="B75" s="307" t="s">
        <v>314</v>
      </c>
      <c r="C75" s="308"/>
      <c r="D75" s="113">
        <v>0.69733136650127392</v>
      </c>
      <c r="E75" s="115">
        <v>52</v>
      </c>
      <c r="F75" s="114">
        <v>64</v>
      </c>
      <c r="G75" s="114">
        <v>57</v>
      </c>
      <c r="H75" s="114">
        <v>69</v>
      </c>
      <c r="I75" s="140">
        <v>55</v>
      </c>
      <c r="J75" s="115">
        <v>-3</v>
      </c>
      <c r="K75" s="116">
        <v>-5.4545454545454541</v>
      </c>
    </row>
    <row r="76" spans="1:11" ht="14.1" customHeight="1" x14ac:dyDescent="0.2">
      <c r="A76" s="306">
        <v>91</v>
      </c>
      <c r="B76" s="307" t="s">
        <v>315</v>
      </c>
      <c r="C76" s="308"/>
      <c r="D76" s="113" t="s">
        <v>513</v>
      </c>
      <c r="E76" s="115" t="s">
        <v>513</v>
      </c>
      <c r="F76" s="114" t="s">
        <v>513</v>
      </c>
      <c r="G76" s="114">
        <v>10</v>
      </c>
      <c r="H76" s="114">
        <v>10</v>
      </c>
      <c r="I76" s="140" t="s">
        <v>513</v>
      </c>
      <c r="J76" s="115" t="s">
        <v>513</v>
      </c>
      <c r="K76" s="116" t="s">
        <v>513</v>
      </c>
    </row>
    <row r="77" spans="1:11" ht="14.1" customHeight="1" x14ac:dyDescent="0.2">
      <c r="A77" s="306">
        <v>92</v>
      </c>
      <c r="B77" s="307" t="s">
        <v>316</v>
      </c>
      <c r="C77" s="308"/>
      <c r="D77" s="113">
        <v>0.18774306021188145</v>
      </c>
      <c r="E77" s="115">
        <v>14</v>
      </c>
      <c r="F77" s="114">
        <v>10</v>
      </c>
      <c r="G77" s="114">
        <v>12</v>
      </c>
      <c r="H77" s="114">
        <v>12</v>
      </c>
      <c r="I77" s="140">
        <v>12</v>
      </c>
      <c r="J77" s="115">
        <v>2</v>
      </c>
      <c r="K77" s="116">
        <v>16.666666666666668</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0.96553573823253314</v>
      </c>
      <c r="E79" s="115">
        <v>72</v>
      </c>
      <c r="F79" s="114">
        <v>78</v>
      </c>
      <c r="G79" s="114">
        <v>83</v>
      </c>
      <c r="H79" s="114">
        <v>87</v>
      </c>
      <c r="I79" s="140">
        <v>84</v>
      </c>
      <c r="J79" s="115">
        <v>-12</v>
      </c>
      <c r="K79" s="116">
        <v>-14.285714285714286</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5.3238567788654958</v>
      </c>
      <c r="E81" s="143">
        <v>397</v>
      </c>
      <c r="F81" s="144">
        <v>413</v>
      </c>
      <c r="G81" s="144">
        <v>406</v>
      </c>
      <c r="H81" s="144">
        <v>416</v>
      </c>
      <c r="I81" s="145">
        <v>407</v>
      </c>
      <c r="J81" s="143">
        <v>-10</v>
      </c>
      <c r="K81" s="146">
        <v>-2.4570024570024569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1787</v>
      </c>
      <c r="G12" s="536">
        <v>1692</v>
      </c>
      <c r="H12" s="536">
        <v>2600</v>
      </c>
      <c r="I12" s="536">
        <v>1744</v>
      </c>
      <c r="J12" s="537">
        <v>1916</v>
      </c>
      <c r="K12" s="538">
        <v>-129</v>
      </c>
      <c r="L12" s="349">
        <v>-6.7327766179540713</v>
      </c>
    </row>
    <row r="13" spans="1:17" s="110" customFormat="1" ht="15" customHeight="1" x14ac:dyDescent="0.2">
      <c r="A13" s="350" t="s">
        <v>344</v>
      </c>
      <c r="B13" s="351" t="s">
        <v>345</v>
      </c>
      <c r="C13" s="347"/>
      <c r="D13" s="347"/>
      <c r="E13" s="348"/>
      <c r="F13" s="536">
        <v>938</v>
      </c>
      <c r="G13" s="536">
        <v>794</v>
      </c>
      <c r="H13" s="536">
        <v>1382</v>
      </c>
      <c r="I13" s="536">
        <v>910</v>
      </c>
      <c r="J13" s="537">
        <v>939</v>
      </c>
      <c r="K13" s="538">
        <v>-1</v>
      </c>
      <c r="L13" s="349">
        <v>-0.10649627263045794</v>
      </c>
    </row>
    <row r="14" spans="1:17" s="110" customFormat="1" ht="22.5" customHeight="1" x14ac:dyDescent="0.2">
      <c r="A14" s="350"/>
      <c r="B14" s="351" t="s">
        <v>346</v>
      </c>
      <c r="C14" s="347"/>
      <c r="D14" s="347"/>
      <c r="E14" s="348"/>
      <c r="F14" s="536">
        <v>849</v>
      </c>
      <c r="G14" s="536">
        <v>898</v>
      </c>
      <c r="H14" s="536">
        <v>1218</v>
      </c>
      <c r="I14" s="536">
        <v>834</v>
      </c>
      <c r="J14" s="537">
        <v>977</v>
      </c>
      <c r="K14" s="538">
        <v>-128</v>
      </c>
      <c r="L14" s="349">
        <v>-13.101330603889458</v>
      </c>
    </row>
    <row r="15" spans="1:17" s="110" customFormat="1" ht="15" customHeight="1" x14ac:dyDescent="0.2">
      <c r="A15" s="350" t="s">
        <v>347</v>
      </c>
      <c r="B15" s="351" t="s">
        <v>108</v>
      </c>
      <c r="C15" s="347"/>
      <c r="D15" s="347"/>
      <c r="E15" s="348"/>
      <c r="F15" s="536">
        <v>340</v>
      </c>
      <c r="G15" s="536">
        <v>328</v>
      </c>
      <c r="H15" s="536">
        <v>992</v>
      </c>
      <c r="I15" s="536">
        <v>383</v>
      </c>
      <c r="J15" s="537">
        <v>350</v>
      </c>
      <c r="K15" s="538">
        <v>-10</v>
      </c>
      <c r="L15" s="349">
        <v>-2.8571428571428572</v>
      </c>
    </row>
    <row r="16" spans="1:17" s="110" customFormat="1" ht="15" customHeight="1" x14ac:dyDescent="0.2">
      <c r="A16" s="350"/>
      <c r="B16" s="351" t="s">
        <v>109</v>
      </c>
      <c r="C16" s="347"/>
      <c r="D16" s="347"/>
      <c r="E16" s="348"/>
      <c r="F16" s="536">
        <v>1235</v>
      </c>
      <c r="G16" s="536">
        <v>1105</v>
      </c>
      <c r="H16" s="536">
        <v>1364</v>
      </c>
      <c r="I16" s="536">
        <v>1135</v>
      </c>
      <c r="J16" s="537">
        <v>1310</v>
      </c>
      <c r="K16" s="538">
        <v>-75</v>
      </c>
      <c r="L16" s="349">
        <v>-5.7251908396946565</v>
      </c>
    </row>
    <row r="17" spans="1:12" s="110" customFormat="1" ht="15" customHeight="1" x14ac:dyDescent="0.2">
      <c r="A17" s="350"/>
      <c r="B17" s="351" t="s">
        <v>110</v>
      </c>
      <c r="C17" s="347"/>
      <c r="D17" s="347"/>
      <c r="E17" s="348"/>
      <c r="F17" s="536">
        <v>188</v>
      </c>
      <c r="G17" s="536">
        <v>227</v>
      </c>
      <c r="H17" s="536">
        <v>208</v>
      </c>
      <c r="I17" s="536">
        <v>188</v>
      </c>
      <c r="J17" s="537">
        <v>221</v>
      </c>
      <c r="K17" s="538">
        <v>-33</v>
      </c>
      <c r="L17" s="349">
        <v>-14.932126696832579</v>
      </c>
    </row>
    <row r="18" spans="1:12" s="110" customFormat="1" ht="15" customHeight="1" x14ac:dyDescent="0.2">
      <c r="A18" s="350"/>
      <c r="B18" s="351" t="s">
        <v>111</v>
      </c>
      <c r="C18" s="347"/>
      <c r="D18" s="347"/>
      <c r="E18" s="348"/>
      <c r="F18" s="536">
        <v>24</v>
      </c>
      <c r="G18" s="536">
        <v>32</v>
      </c>
      <c r="H18" s="536">
        <v>36</v>
      </c>
      <c r="I18" s="536">
        <v>38</v>
      </c>
      <c r="J18" s="537">
        <v>35</v>
      </c>
      <c r="K18" s="538">
        <v>-11</v>
      </c>
      <c r="L18" s="349">
        <v>-31.428571428571427</v>
      </c>
    </row>
    <row r="19" spans="1:12" s="110" customFormat="1" ht="15" customHeight="1" x14ac:dyDescent="0.2">
      <c r="A19" s="118" t="s">
        <v>113</v>
      </c>
      <c r="B19" s="119" t="s">
        <v>181</v>
      </c>
      <c r="C19" s="347"/>
      <c r="D19" s="347"/>
      <c r="E19" s="348"/>
      <c r="F19" s="536">
        <v>1041</v>
      </c>
      <c r="G19" s="536">
        <v>928</v>
      </c>
      <c r="H19" s="536">
        <v>1728</v>
      </c>
      <c r="I19" s="536">
        <v>998</v>
      </c>
      <c r="J19" s="537">
        <v>1001</v>
      </c>
      <c r="K19" s="538">
        <v>40</v>
      </c>
      <c r="L19" s="349">
        <v>3.9960039960039961</v>
      </c>
    </row>
    <row r="20" spans="1:12" s="110" customFormat="1" ht="15" customHeight="1" x14ac:dyDescent="0.2">
      <c r="A20" s="118"/>
      <c r="B20" s="119" t="s">
        <v>182</v>
      </c>
      <c r="C20" s="347"/>
      <c r="D20" s="347"/>
      <c r="E20" s="348"/>
      <c r="F20" s="536">
        <v>746</v>
      </c>
      <c r="G20" s="536">
        <v>764</v>
      </c>
      <c r="H20" s="536">
        <v>872</v>
      </c>
      <c r="I20" s="536">
        <v>746</v>
      </c>
      <c r="J20" s="537">
        <v>915</v>
      </c>
      <c r="K20" s="538">
        <v>-169</v>
      </c>
      <c r="L20" s="349">
        <v>-18.469945355191257</v>
      </c>
    </row>
    <row r="21" spans="1:12" s="110" customFormat="1" ht="15" customHeight="1" x14ac:dyDescent="0.2">
      <c r="A21" s="118" t="s">
        <v>113</v>
      </c>
      <c r="B21" s="119" t="s">
        <v>116</v>
      </c>
      <c r="C21" s="347"/>
      <c r="D21" s="347"/>
      <c r="E21" s="348"/>
      <c r="F21" s="536">
        <v>1536</v>
      </c>
      <c r="G21" s="536">
        <v>1471</v>
      </c>
      <c r="H21" s="536">
        <v>2315</v>
      </c>
      <c r="I21" s="536">
        <v>1481</v>
      </c>
      <c r="J21" s="537">
        <v>1685</v>
      </c>
      <c r="K21" s="538">
        <v>-149</v>
      </c>
      <c r="L21" s="349">
        <v>-8.8427299703264097</v>
      </c>
    </row>
    <row r="22" spans="1:12" s="110" customFormat="1" ht="15" customHeight="1" x14ac:dyDescent="0.2">
      <c r="A22" s="118"/>
      <c r="B22" s="119" t="s">
        <v>117</v>
      </c>
      <c r="C22" s="347"/>
      <c r="D22" s="347"/>
      <c r="E22" s="348"/>
      <c r="F22" s="536">
        <v>248</v>
      </c>
      <c r="G22" s="536">
        <v>221</v>
      </c>
      <c r="H22" s="536">
        <v>282</v>
      </c>
      <c r="I22" s="536">
        <v>260</v>
      </c>
      <c r="J22" s="537">
        <v>230</v>
      </c>
      <c r="K22" s="538">
        <v>18</v>
      </c>
      <c r="L22" s="349">
        <v>7.8260869565217392</v>
      </c>
    </row>
    <row r="23" spans="1:12" s="110" customFormat="1" ht="15" customHeight="1" x14ac:dyDescent="0.2">
      <c r="A23" s="352" t="s">
        <v>347</v>
      </c>
      <c r="B23" s="353" t="s">
        <v>193</v>
      </c>
      <c r="C23" s="354"/>
      <c r="D23" s="354"/>
      <c r="E23" s="355"/>
      <c r="F23" s="539">
        <v>42</v>
      </c>
      <c r="G23" s="539">
        <v>107</v>
      </c>
      <c r="H23" s="539">
        <v>562</v>
      </c>
      <c r="I23" s="539">
        <v>35</v>
      </c>
      <c r="J23" s="540">
        <v>49</v>
      </c>
      <c r="K23" s="541">
        <v>-7</v>
      </c>
      <c r="L23" s="356">
        <v>-14.285714285714286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33.700000000000003</v>
      </c>
      <c r="G25" s="542">
        <v>35.1</v>
      </c>
      <c r="H25" s="542">
        <v>42.4</v>
      </c>
      <c r="I25" s="542">
        <v>37.6</v>
      </c>
      <c r="J25" s="542">
        <v>36.799999999999997</v>
      </c>
      <c r="K25" s="543" t="s">
        <v>349</v>
      </c>
      <c r="L25" s="364">
        <v>-3.0999999999999943</v>
      </c>
    </row>
    <row r="26" spans="1:12" s="110" customFormat="1" ht="15" customHeight="1" x14ac:dyDescent="0.2">
      <c r="A26" s="365" t="s">
        <v>105</v>
      </c>
      <c r="B26" s="366" t="s">
        <v>345</v>
      </c>
      <c r="C26" s="362"/>
      <c r="D26" s="362"/>
      <c r="E26" s="363"/>
      <c r="F26" s="542">
        <v>30.5</v>
      </c>
      <c r="G26" s="542">
        <v>29.3</v>
      </c>
      <c r="H26" s="542">
        <v>35.700000000000003</v>
      </c>
      <c r="I26" s="542">
        <v>32.700000000000003</v>
      </c>
      <c r="J26" s="544">
        <v>33.4</v>
      </c>
      <c r="K26" s="543" t="s">
        <v>349</v>
      </c>
      <c r="L26" s="364">
        <v>-2.8999999999999986</v>
      </c>
    </row>
    <row r="27" spans="1:12" s="110" customFormat="1" ht="15" customHeight="1" x14ac:dyDescent="0.2">
      <c r="A27" s="365"/>
      <c r="B27" s="366" t="s">
        <v>346</v>
      </c>
      <c r="C27" s="362"/>
      <c r="D27" s="362"/>
      <c r="E27" s="363"/>
      <c r="F27" s="542">
        <v>37.200000000000003</v>
      </c>
      <c r="G27" s="542">
        <v>40.200000000000003</v>
      </c>
      <c r="H27" s="542">
        <v>49.3</v>
      </c>
      <c r="I27" s="542">
        <v>42.9</v>
      </c>
      <c r="J27" s="542">
        <v>40</v>
      </c>
      <c r="K27" s="543" t="s">
        <v>349</v>
      </c>
      <c r="L27" s="364">
        <v>-2.7999999999999972</v>
      </c>
    </row>
    <row r="28" spans="1:12" s="110" customFormat="1" ht="15" customHeight="1" x14ac:dyDescent="0.2">
      <c r="A28" s="365" t="s">
        <v>113</v>
      </c>
      <c r="B28" s="366" t="s">
        <v>108</v>
      </c>
      <c r="C28" s="362"/>
      <c r="D28" s="362"/>
      <c r="E28" s="363"/>
      <c r="F28" s="542">
        <v>43.9</v>
      </c>
      <c r="G28" s="542">
        <v>44.9</v>
      </c>
      <c r="H28" s="542">
        <v>56.4</v>
      </c>
      <c r="I28" s="542">
        <v>47.8</v>
      </c>
      <c r="J28" s="542">
        <v>49</v>
      </c>
      <c r="K28" s="543" t="s">
        <v>349</v>
      </c>
      <c r="L28" s="364">
        <v>-5.1000000000000014</v>
      </c>
    </row>
    <row r="29" spans="1:12" s="110" customFormat="1" ht="11.25" x14ac:dyDescent="0.2">
      <c r="A29" s="365"/>
      <c r="B29" s="366" t="s">
        <v>109</v>
      </c>
      <c r="C29" s="362"/>
      <c r="D29" s="362"/>
      <c r="E29" s="363"/>
      <c r="F29" s="542">
        <v>31.6</v>
      </c>
      <c r="G29" s="542">
        <v>34.299999999999997</v>
      </c>
      <c r="H29" s="542">
        <v>39.299999999999997</v>
      </c>
      <c r="I29" s="542">
        <v>34.700000000000003</v>
      </c>
      <c r="J29" s="544">
        <v>34.9</v>
      </c>
      <c r="K29" s="543" t="s">
        <v>349</v>
      </c>
      <c r="L29" s="364">
        <v>-3.2999999999999972</v>
      </c>
    </row>
    <row r="30" spans="1:12" s="110" customFormat="1" ht="15" customHeight="1" x14ac:dyDescent="0.2">
      <c r="A30" s="365"/>
      <c r="B30" s="366" t="s">
        <v>110</v>
      </c>
      <c r="C30" s="362"/>
      <c r="D30" s="362"/>
      <c r="E30" s="363"/>
      <c r="F30" s="542">
        <v>29.8</v>
      </c>
      <c r="G30" s="542">
        <v>22.9</v>
      </c>
      <c r="H30" s="542">
        <v>32</v>
      </c>
      <c r="I30" s="542">
        <v>33</v>
      </c>
      <c r="J30" s="542">
        <v>28.6</v>
      </c>
      <c r="K30" s="543" t="s">
        <v>349</v>
      </c>
      <c r="L30" s="364">
        <v>1.1999999999999993</v>
      </c>
    </row>
    <row r="31" spans="1:12" s="110" customFormat="1" ht="15" customHeight="1" x14ac:dyDescent="0.2">
      <c r="A31" s="365"/>
      <c r="B31" s="366" t="s">
        <v>111</v>
      </c>
      <c r="C31" s="362"/>
      <c r="D31" s="362"/>
      <c r="E31" s="363"/>
      <c r="F31" s="542">
        <v>41.7</v>
      </c>
      <c r="G31" s="542">
        <v>75</v>
      </c>
      <c r="H31" s="542">
        <v>55.6</v>
      </c>
      <c r="I31" s="542">
        <v>47.4</v>
      </c>
      <c r="J31" s="542">
        <v>48.6</v>
      </c>
      <c r="K31" s="543" t="s">
        <v>349</v>
      </c>
      <c r="L31" s="364">
        <v>-6.8999999999999986</v>
      </c>
    </row>
    <row r="32" spans="1:12" s="110" customFormat="1" ht="15" customHeight="1" x14ac:dyDescent="0.2">
      <c r="A32" s="367" t="s">
        <v>113</v>
      </c>
      <c r="B32" s="368" t="s">
        <v>181</v>
      </c>
      <c r="C32" s="362"/>
      <c r="D32" s="362"/>
      <c r="E32" s="363"/>
      <c r="F32" s="542">
        <v>28.1</v>
      </c>
      <c r="G32" s="542">
        <v>26.3</v>
      </c>
      <c r="H32" s="542">
        <v>34.799999999999997</v>
      </c>
      <c r="I32" s="542">
        <v>30.7</v>
      </c>
      <c r="J32" s="544">
        <v>28.6</v>
      </c>
      <c r="K32" s="543" t="s">
        <v>349</v>
      </c>
      <c r="L32" s="364">
        <v>-0.5</v>
      </c>
    </row>
    <row r="33" spans="1:12" s="110" customFormat="1" ht="15" customHeight="1" x14ac:dyDescent="0.2">
      <c r="A33" s="367"/>
      <c r="B33" s="368" t="s">
        <v>182</v>
      </c>
      <c r="C33" s="362"/>
      <c r="D33" s="362"/>
      <c r="E33" s="363"/>
      <c r="F33" s="542">
        <v>41.1</v>
      </c>
      <c r="G33" s="542">
        <v>44.7</v>
      </c>
      <c r="H33" s="542">
        <v>52.2</v>
      </c>
      <c r="I33" s="542">
        <v>46.4</v>
      </c>
      <c r="J33" s="542">
        <v>45.5</v>
      </c>
      <c r="K33" s="543" t="s">
        <v>349</v>
      </c>
      <c r="L33" s="364">
        <v>-4.3999999999999986</v>
      </c>
    </row>
    <row r="34" spans="1:12" s="369" customFormat="1" ht="15" customHeight="1" x14ac:dyDescent="0.2">
      <c r="A34" s="367" t="s">
        <v>113</v>
      </c>
      <c r="B34" s="368" t="s">
        <v>116</v>
      </c>
      <c r="C34" s="362"/>
      <c r="D34" s="362"/>
      <c r="E34" s="363"/>
      <c r="F34" s="542">
        <v>33.200000000000003</v>
      </c>
      <c r="G34" s="542">
        <v>35</v>
      </c>
      <c r="H34" s="542">
        <v>41.7</v>
      </c>
      <c r="I34" s="542">
        <v>37.799999999999997</v>
      </c>
      <c r="J34" s="542">
        <v>36.299999999999997</v>
      </c>
      <c r="K34" s="543" t="s">
        <v>349</v>
      </c>
      <c r="L34" s="364">
        <v>-3.0999999999999943</v>
      </c>
    </row>
    <row r="35" spans="1:12" s="369" customFormat="1" ht="11.25" x14ac:dyDescent="0.2">
      <c r="A35" s="370"/>
      <c r="B35" s="371" t="s">
        <v>117</v>
      </c>
      <c r="C35" s="372"/>
      <c r="D35" s="372"/>
      <c r="E35" s="373"/>
      <c r="F35" s="545">
        <v>36.200000000000003</v>
      </c>
      <c r="G35" s="545">
        <v>35.5</v>
      </c>
      <c r="H35" s="545">
        <v>46.9</v>
      </c>
      <c r="I35" s="545">
        <v>35.6</v>
      </c>
      <c r="J35" s="546">
        <v>40.4</v>
      </c>
      <c r="K35" s="547" t="s">
        <v>349</v>
      </c>
      <c r="L35" s="374">
        <v>-4.1999999999999957</v>
      </c>
    </row>
    <row r="36" spans="1:12" s="369" customFormat="1" ht="15.95" customHeight="1" x14ac:dyDescent="0.2">
      <c r="A36" s="375" t="s">
        <v>350</v>
      </c>
      <c r="B36" s="376"/>
      <c r="C36" s="377"/>
      <c r="D36" s="376"/>
      <c r="E36" s="378"/>
      <c r="F36" s="548">
        <v>1728</v>
      </c>
      <c r="G36" s="548">
        <v>1571</v>
      </c>
      <c r="H36" s="548">
        <v>1933</v>
      </c>
      <c r="I36" s="548">
        <v>1704</v>
      </c>
      <c r="J36" s="548">
        <v>1858</v>
      </c>
      <c r="K36" s="549">
        <v>-130</v>
      </c>
      <c r="L36" s="380">
        <v>-6.9967707212055972</v>
      </c>
    </row>
    <row r="37" spans="1:12" s="369" customFormat="1" ht="15.95" customHeight="1" x14ac:dyDescent="0.2">
      <c r="A37" s="381"/>
      <c r="B37" s="382" t="s">
        <v>113</v>
      </c>
      <c r="C37" s="382" t="s">
        <v>351</v>
      </c>
      <c r="D37" s="382"/>
      <c r="E37" s="383"/>
      <c r="F37" s="548">
        <v>582</v>
      </c>
      <c r="G37" s="548">
        <v>551</v>
      </c>
      <c r="H37" s="548">
        <v>820</v>
      </c>
      <c r="I37" s="548">
        <v>640</v>
      </c>
      <c r="J37" s="548">
        <v>683</v>
      </c>
      <c r="K37" s="549">
        <v>-101</v>
      </c>
      <c r="L37" s="380">
        <v>-14.787701317715959</v>
      </c>
    </row>
    <row r="38" spans="1:12" s="369" customFormat="1" ht="15.95" customHeight="1" x14ac:dyDescent="0.2">
      <c r="A38" s="381"/>
      <c r="B38" s="384" t="s">
        <v>105</v>
      </c>
      <c r="C38" s="384" t="s">
        <v>106</v>
      </c>
      <c r="D38" s="385"/>
      <c r="E38" s="383"/>
      <c r="F38" s="548">
        <v>906</v>
      </c>
      <c r="G38" s="548">
        <v>741</v>
      </c>
      <c r="H38" s="548">
        <v>975</v>
      </c>
      <c r="I38" s="548">
        <v>895</v>
      </c>
      <c r="J38" s="550">
        <v>915</v>
      </c>
      <c r="K38" s="549">
        <v>-9</v>
      </c>
      <c r="L38" s="380">
        <v>-0.98360655737704916</v>
      </c>
    </row>
    <row r="39" spans="1:12" s="369" customFormat="1" ht="15.95" customHeight="1" x14ac:dyDescent="0.2">
      <c r="A39" s="381"/>
      <c r="B39" s="385"/>
      <c r="C39" s="382" t="s">
        <v>352</v>
      </c>
      <c r="D39" s="385"/>
      <c r="E39" s="383"/>
      <c r="F39" s="548">
        <v>276</v>
      </c>
      <c r="G39" s="548">
        <v>217</v>
      </c>
      <c r="H39" s="548">
        <v>348</v>
      </c>
      <c r="I39" s="548">
        <v>293</v>
      </c>
      <c r="J39" s="548">
        <v>306</v>
      </c>
      <c r="K39" s="549">
        <v>-30</v>
      </c>
      <c r="L39" s="380">
        <v>-9.8039215686274517</v>
      </c>
    </row>
    <row r="40" spans="1:12" s="369" customFormat="1" ht="15.95" customHeight="1" x14ac:dyDescent="0.2">
      <c r="A40" s="381"/>
      <c r="B40" s="384"/>
      <c r="C40" s="384" t="s">
        <v>107</v>
      </c>
      <c r="D40" s="385"/>
      <c r="E40" s="383"/>
      <c r="F40" s="548">
        <v>822</v>
      </c>
      <c r="G40" s="548">
        <v>830</v>
      </c>
      <c r="H40" s="548">
        <v>958</v>
      </c>
      <c r="I40" s="548">
        <v>809</v>
      </c>
      <c r="J40" s="548">
        <v>943</v>
      </c>
      <c r="K40" s="549">
        <v>-121</v>
      </c>
      <c r="L40" s="380">
        <v>-12.831389183457052</v>
      </c>
    </row>
    <row r="41" spans="1:12" s="369" customFormat="1" ht="24" customHeight="1" x14ac:dyDescent="0.2">
      <c r="A41" s="381"/>
      <c r="B41" s="385"/>
      <c r="C41" s="382" t="s">
        <v>352</v>
      </c>
      <c r="D41" s="385"/>
      <c r="E41" s="383"/>
      <c r="F41" s="548">
        <v>306</v>
      </c>
      <c r="G41" s="548">
        <v>334</v>
      </c>
      <c r="H41" s="548">
        <v>472</v>
      </c>
      <c r="I41" s="548">
        <v>347</v>
      </c>
      <c r="J41" s="550">
        <v>377</v>
      </c>
      <c r="K41" s="549">
        <v>-71</v>
      </c>
      <c r="L41" s="380">
        <v>-18.832891246684351</v>
      </c>
    </row>
    <row r="42" spans="1:12" s="110" customFormat="1" ht="15" customHeight="1" x14ac:dyDescent="0.2">
      <c r="A42" s="381"/>
      <c r="B42" s="384" t="s">
        <v>113</v>
      </c>
      <c r="C42" s="384" t="s">
        <v>353</v>
      </c>
      <c r="D42" s="385"/>
      <c r="E42" s="383"/>
      <c r="F42" s="548">
        <v>303</v>
      </c>
      <c r="G42" s="548">
        <v>236</v>
      </c>
      <c r="H42" s="548">
        <v>406</v>
      </c>
      <c r="I42" s="548">
        <v>358</v>
      </c>
      <c r="J42" s="548">
        <v>306</v>
      </c>
      <c r="K42" s="549">
        <v>-3</v>
      </c>
      <c r="L42" s="380">
        <v>-0.98039215686274506</v>
      </c>
    </row>
    <row r="43" spans="1:12" s="110" customFormat="1" ht="15" customHeight="1" x14ac:dyDescent="0.2">
      <c r="A43" s="381"/>
      <c r="B43" s="385"/>
      <c r="C43" s="382" t="s">
        <v>352</v>
      </c>
      <c r="D43" s="385"/>
      <c r="E43" s="383"/>
      <c r="F43" s="548">
        <v>133</v>
      </c>
      <c r="G43" s="548">
        <v>106</v>
      </c>
      <c r="H43" s="548">
        <v>229</v>
      </c>
      <c r="I43" s="548">
        <v>171</v>
      </c>
      <c r="J43" s="548">
        <v>150</v>
      </c>
      <c r="K43" s="549">
        <v>-17</v>
      </c>
      <c r="L43" s="380">
        <v>-11.333333333333334</v>
      </c>
    </row>
    <row r="44" spans="1:12" s="110" customFormat="1" ht="15" customHeight="1" x14ac:dyDescent="0.2">
      <c r="A44" s="381"/>
      <c r="B44" s="384"/>
      <c r="C44" s="366" t="s">
        <v>109</v>
      </c>
      <c r="D44" s="385"/>
      <c r="E44" s="383"/>
      <c r="F44" s="548">
        <v>1213</v>
      </c>
      <c r="G44" s="548">
        <v>1076</v>
      </c>
      <c r="H44" s="548">
        <v>1285</v>
      </c>
      <c r="I44" s="548">
        <v>1120</v>
      </c>
      <c r="J44" s="550">
        <v>1297</v>
      </c>
      <c r="K44" s="549">
        <v>-84</v>
      </c>
      <c r="L44" s="380">
        <v>-6.4764841942945255</v>
      </c>
    </row>
    <row r="45" spans="1:12" s="110" customFormat="1" ht="15" customHeight="1" x14ac:dyDescent="0.2">
      <c r="A45" s="381"/>
      <c r="B45" s="385"/>
      <c r="C45" s="382" t="s">
        <v>352</v>
      </c>
      <c r="D45" s="385"/>
      <c r="E45" s="383"/>
      <c r="F45" s="548">
        <v>383</v>
      </c>
      <c r="G45" s="548">
        <v>369</v>
      </c>
      <c r="H45" s="548">
        <v>505</v>
      </c>
      <c r="I45" s="548">
        <v>389</v>
      </c>
      <c r="J45" s="548">
        <v>453</v>
      </c>
      <c r="K45" s="549">
        <v>-70</v>
      </c>
      <c r="L45" s="380">
        <v>-15.452538631346579</v>
      </c>
    </row>
    <row r="46" spans="1:12" s="110" customFormat="1" ht="15" customHeight="1" x14ac:dyDescent="0.2">
      <c r="A46" s="381"/>
      <c r="B46" s="384"/>
      <c r="C46" s="366" t="s">
        <v>110</v>
      </c>
      <c r="D46" s="385"/>
      <c r="E46" s="383"/>
      <c r="F46" s="548">
        <v>188</v>
      </c>
      <c r="G46" s="548">
        <v>227</v>
      </c>
      <c r="H46" s="548">
        <v>206</v>
      </c>
      <c r="I46" s="548">
        <v>188</v>
      </c>
      <c r="J46" s="548">
        <v>220</v>
      </c>
      <c r="K46" s="549">
        <v>-32</v>
      </c>
      <c r="L46" s="380">
        <v>-14.545454545454545</v>
      </c>
    </row>
    <row r="47" spans="1:12" s="110" customFormat="1" ht="15" customHeight="1" x14ac:dyDescent="0.2">
      <c r="A47" s="381"/>
      <c r="B47" s="385"/>
      <c r="C47" s="382" t="s">
        <v>352</v>
      </c>
      <c r="D47" s="385"/>
      <c r="E47" s="383"/>
      <c r="F47" s="548">
        <v>56</v>
      </c>
      <c r="G47" s="548">
        <v>52</v>
      </c>
      <c r="H47" s="548">
        <v>66</v>
      </c>
      <c r="I47" s="548">
        <v>62</v>
      </c>
      <c r="J47" s="550">
        <v>63</v>
      </c>
      <c r="K47" s="549">
        <v>-7</v>
      </c>
      <c r="L47" s="380">
        <v>-11.111111111111111</v>
      </c>
    </row>
    <row r="48" spans="1:12" s="110" customFormat="1" ht="15" customHeight="1" x14ac:dyDescent="0.2">
      <c r="A48" s="381"/>
      <c r="B48" s="385"/>
      <c r="C48" s="366" t="s">
        <v>111</v>
      </c>
      <c r="D48" s="386"/>
      <c r="E48" s="387"/>
      <c r="F48" s="548">
        <v>24</v>
      </c>
      <c r="G48" s="548">
        <v>32</v>
      </c>
      <c r="H48" s="548">
        <v>36</v>
      </c>
      <c r="I48" s="548">
        <v>38</v>
      </c>
      <c r="J48" s="548">
        <v>35</v>
      </c>
      <c r="K48" s="549">
        <v>-11</v>
      </c>
      <c r="L48" s="380">
        <v>-31.428571428571427</v>
      </c>
    </row>
    <row r="49" spans="1:12" s="110" customFormat="1" ht="15" customHeight="1" x14ac:dyDescent="0.2">
      <c r="A49" s="381"/>
      <c r="B49" s="385"/>
      <c r="C49" s="382" t="s">
        <v>352</v>
      </c>
      <c r="D49" s="385"/>
      <c r="E49" s="383"/>
      <c r="F49" s="548">
        <v>10</v>
      </c>
      <c r="G49" s="548">
        <v>24</v>
      </c>
      <c r="H49" s="548">
        <v>20</v>
      </c>
      <c r="I49" s="548">
        <v>18</v>
      </c>
      <c r="J49" s="548">
        <v>17</v>
      </c>
      <c r="K49" s="549">
        <v>-7</v>
      </c>
      <c r="L49" s="380">
        <v>-41.176470588235297</v>
      </c>
    </row>
    <row r="50" spans="1:12" s="110" customFormat="1" ht="15" customHeight="1" x14ac:dyDescent="0.2">
      <c r="A50" s="381"/>
      <c r="B50" s="384" t="s">
        <v>113</v>
      </c>
      <c r="C50" s="382" t="s">
        <v>181</v>
      </c>
      <c r="D50" s="385"/>
      <c r="E50" s="383"/>
      <c r="F50" s="548">
        <v>989</v>
      </c>
      <c r="G50" s="548">
        <v>822</v>
      </c>
      <c r="H50" s="548">
        <v>1084</v>
      </c>
      <c r="I50" s="548">
        <v>961</v>
      </c>
      <c r="J50" s="550">
        <v>959</v>
      </c>
      <c r="K50" s="549">
        <v>30</v>
      </c>
      <c r="L50" s="380">
        <v>3.1282586027111576</v>
      </c>
    </row>
    <row r="51" spans="1:12" s="110" customFormat="1" ht="15" customHeight="1" x14ac:dyDescent="0.2">
      <c r="A51" s="381"/>
      <c r="B51" s="385"/>
      <c r="C51" s="382" t="s">
        <v>352</v>
      </c>
      <c r="D51" s="385"/>
      <c r="E51" s="383"/>
      <c r="F51" s="548">
        <v>278</v>
      </c>
      <c r="G51" s="548">
        <v>216</v>
      </c>
      <c r="H51" s="548">
        <v>377</v>
      </c>
      <c r="I51" s="548">
        <v>295</v>
      </c>
      <c r="J51" s="548">
        <v>274</v>
      </c>
      <c r="K51" s="549">
        <v>4</v>
      </c>
      <c r="L51" s="380">
        <v>1.4598540145985401</v>
      </c>
    </row>
    <row r="52" spans="1:12" s="110" customFormat="1" ht="15" customHeight="1" x14ac:dyDescent="0.2">
      <c r="A52" s="381"/>
      <c r="B52" s="384"/>
      <c r="C52" s="382" t="s">
        <v>182</v>
      </c>
      <c r="D52" s="385"/>
      <c r="E52" s="383"/>
      <c r="F52" s="548">
        <v>739</v>
      </c>
      <c r="G52" s="548">
        <v>749</v>
      </c>
      <c r="H52" s="548">
        <v>849</v>
      </c>
      <c r="I52" s="548">
        <v>743</v>
      </c>
      <c r="J52" s="548">
        <v>899</v>
      </c>
      <c r="K52" s="549">
        <v>-160</v>
      </c>
      <c r="L52" s="380">
        <v>-17.797552836484982</v>
      </c>
    </row>
    <row r="53" spans="1:12" s="269" customFormat="1" ht="11.25" customHeight="1" x14ac:dyDescent="0.2">
      <c r="A53" s="381"/>
      <c r="B53" s="385"/>
      <c r="C53" s="382" t="s">
        <v>352</v>
      </c>
      <c r="D53" s="385"/>
      <c r="E53" s="383"/>
      <c r="F53" s="548">
        <v>304</v>
      </c>
      <c r="G53" s="548">
        <v>335</v>
      </c>
      <c r="H53" s="548">
        <v>443</v>
      </c>
      <c r="I53" s="548">
        <v>345</v>
      </c>
      <c r="J53" s="550">
        <v>409</v>
      </c>
      <c r="K53" s="549">
        <v>-105</v>
      </c>
      <c r="L53" s="380">
        <v>-25.672371638141808</v>
      </c>
    </row>
    <row r="54" spans="1:12" s="151" customFormat="1" ht="12.75" customHeight="1" x14ac:dyDescent="0.2">
      <c r="A54" s="381"/>
      <c r="B54" s="384" t="s">
        <v>113</v>
      </c>
      <c r="C54" s="384" t="s">
        <v>116</v>
      </c>
      <c r="D54" s="385"/>
      <c r="E54" s="383"/>
      <c r="F54" s="548">
        <v>1485</v>
      </c>
      <c r="G54" s="548">
        <v>1371</v>
      </c>
      <c r="H54" s="548">
        <v>1689</v>
      </c>
      <c r="I54" s="548">
        <v>1454</v>
      </c>
      <c r="J54" s="548">
        <v>1629</v>
      </c>
      <c r="K54" s="549">
        <v>-144</v>
      </c>
      <c r="L54" s="380">
        <v>-8.8397790055248624</v>
      </c>
    </row>
    <row r="55" spans="1:12" ht="11.25" x14ac:dyDescent="0.2">
      <c r="A55" s="381"/>
      <c r="B55" s="385"/>
      <c r="C55" s="382" t="s">
        <v>352</v>
      </c>
      <c r="D55" s="385"/>
      <c r="E55" s="383"/>
      <c r="F55" s="548">
        <v>493</v>
      </c>
      <c r="G55" s="548">
        <v>480</v>
      </c>
      <c r="H55" s="548">
        <v>705</v>
      </c>
      <c r="I55" s="548">
        <v>550</v>
      </c>
      <c r="J55" s="548">
        <v>591</v>
      </c>
      <c r="K55" s="549">
        <v>-98</v>
      </c>
      <c r="L55" s="380">
        <v>-16.58206429780034</v>
      </c>
    </row>
    <row r="56" spans="1:12" ht="14.25" customHeight="1" x14ac:dyDescent="0.2">
      <c r="A56" s="381"/>
      <c r="B56" s="385"/>
      <c r="C56" s="384" t="s">
        <v>117</v>
      </c>
      <c r="D56" s="385"/>
      <c r="E56" s="383"/>
      <c r="F56" s="548">
        <v>240</v>
      </c>
      <c r="G56" s="548">
        <v>200</v>
      </c>
      <c r="H56" s="548">
        <v>241</v>
      </c>
      <c r="I56" s="548">
        <v>247</v>
      </c>
      <c r="J56" s="548">
        <v>228</v>
      </c>
      <c r="K56" s="549">
        <v>12</v>
      </c>
      <c r="L56" s="380">
        <v>5.2631578947368425</v>
      </c>
    </row>
    <row r="57" spans="1:12" ht="18.75" customHeight="1" x14ac:dyDescent="0.2">
      <c r="A57" s="388"/>
      <c r="B57" s="389"/>
      <c r="C57" s="390" t="s">
        <v>352</v>
      </c>
      <c r="D57" s="389"/>
      <c r="E57" s="391"/>
      <c r="F57" s="551">
        <v>87</v>
      </c>
      <c r="G57" s="552">
        <v>71</v>
      </c>
      <c r="H57" s="552">
        <v>113</v>
      </c>
      <c r="I57" s="552">
        <v>88</v>
      </c>
      <c r="J57" s="552">
        <v>92</v>
      </c>
      <c r="K57" s="553">
        <f t="shared" ref="K57" si="0">IF(OR(F57=".",J57=".")=TRUE,".",IF(OR(F57="*",J57="*")=TRUE,"*",IF(AND(F57="-",J57="-")=TRUE,"-",IF(AND(ISNUMBER(J57),ISNUMBER(F57))=TRUE,IF(F57-J57=0,0,F57-J57),IF(ISNUMBER(F57)=TRUE,F57,-J57)))))</f>
        <v>-5</v>
      </c>
      <c r="L57" s="392">
        <f t="shared" ref="L57" si="1">IF(K57 =".",".",IF(K57 ="*","*",IF(K57="-","-",IF(K57=0,0,IF(OR(J57="-",J57=".",F57="-",F57=".")=TRUE,"X",IF(J57=0,"0,0",IF(ABS(K57*100/J57)&gt;250,".X",(K57*100/J57))))))))</f>
        <v>-5.4347826086956523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1787</v>
      </c>
      <c r="E11" s="114">
        <v>1692</v>
      </c>
      <c r="F11" s="114">
        <v>2600</v>
      </c>
      <c r="G11" s="114">
        <v>1744</v>
      </c>
      <c r="H11" s="140">
        <v>1916</v>
      </c>
      <c r="I11" s="115">
        <v>-129</v>
      </c>
      <c r="J11" s="116">
        <v>-6.7327766179540713</v>
      </c>
    </row>
    <row r="12" spans="1:15" s="110" customFormat="1" ht="24.95" customHeight="1" x14ac:dyDescent="0.2">
      <c r="A12" s="193" t="s">
        <v>132</v>
      </c>
      <c r="B12" s="194" t="s">
        <v>133</v>
      </c>
      <c r="C12" s="113">
        <v>3.0218242865137102</v>
      </c>
      <c r="D12" s="115">
        <v>54</v>
      </c>
      <c r="E12" s="114">
        <v>27</v>
      </c>
      <c r="F12" s="114">
        <v>82</v>
      </c>
      <c r="G12" s="114">
        <v>53</v>
      </c>
      <c r="H12" s="140">
        <v>48</v>
      </c>
      <c r="I12" s="115">
        <v>6</v>
      </c>
      <c r="J12" s="116">
        <v>12.5</v>
      </c>
    </row>
    <row r="13" spans="1:15" s="110" customFormat="1" ht="24.95" customHeight="1" x14ac:dyDescent="0.2">
      <c r="A13" s="193" t="s">
        <v>134</v>
      </c>
      <c r="B13" s="199" t="s">
        <v>214</v>
      </c>
      <c r="C13" s="113">
        <v>0.83939563514269722</v>
      </c>
      <c r="D13" s="115">
        <v>15</v>
      </c>
      <c r="E13" s="114">
        <v>11</v>
      </c>
      <c r="F13" s="114">
        <v>11</v>
      </c>
      <c r="G13" s="114">
        <v>13</v>
      </c>
      <c r="H13" s="140">
        <v>15</v>
      </c>
      <c r="I13" s="115">
        <v>0</v>
      </c>
      <c r="J13" s="116">
        <v>0</v>
      </c>
    </row>
    <row r="14" spans="1:15" s="287" customFormat="1" ht="24.95" customHeight="1" x14ac:dyDescent="0.2">
      <c r="A14" s="193" t="s">
        <v>215</v>
      </c>
      <c r="B14" s="199" t="s">
        <v>137</v>
      </c>
      <c r="C14" s="113">
        <v>13.262451035254617</v>
      </c>
      <c r="D14" s="115">
        <v>237</v>
      </c>
      <c r="E14" s="114">
        <v>326</v>
      </c>
      <c r="F14" s="114">
        <v>424</v>
      </c>
      <c r="G14" s="114">
        <v>150</v>
      </c>
      <c r="H14" s="140">
        <v>226</v>
      </c>
      <c r="I14" s="115">
        <v>11</v>
      </c>
      <c r="J14" s="116">
        <v>4.8672566371681416</v>
      </c>
      <c r="K14" s="110"/>
      <c r="L14" s="110"/>
      <c r="M14" s="110"/>
      <c r="N14" s="110"/>
      <c r="O14" s="110"/>
    </row>
    <row r="15" spans="1:15" s="110" customFormat="1" ht="24.95" customHeight="1" x14ac:dyDescent="0.2">
      <c r="A15" s="193" t="s">
        <v>216</v>
      </c>
      <c r="B15" s="199" t="s">
        <v>217</v>
      </c>
      <c r="C15" s="113">
        <v>3.4695019585898152</v>
      </c>
      <c r="D15" s="115">
        <v>62</v>
      </c>
      <c r="E15" s="114">
        <v>32</v>
      </c>
      <c r="F15" s="114">
        <v>51</v>
      </c>
      <c r="G15" s="114">
        <v>37</v>
      </c>
      <c r="H15" s="140">
        <v>38</v>
      </c>
      <c r="I15" s="115">
        <v>24</v>
      </c>
      <c r="J15" s="116">
        <v>63.157894736842103</v>
      </c>
    </row>
    <row r="16" spans="1:15" s="287" customFormat="1" ht="24.95" customHeight="1" x14ac:dyDescent="0.2">
      <c r="A16" s="193" t="s">
        <v>218</v>
      </c>
      <c r="B16" s="199" t="s">
        <v>141</v>
      </c>
      <c r="C16" s="113">
        <v>5.7638500279798546</v>
      </c>
      <c r="D16" s="115">
        <v>103</v>
      </c>
      <c r="E16" s="114">
        <v>260</v>
      </c>
      <c r="F16" s="114">
        <v>162</v>
      </c>
      <c r="G16" s="114">
        <v>73</v>
      </c>
      <c r="H16" s="140">
        <v>122</v>
      </c>
      <c r="I16" s="115">
        <v>-19</v>
      </c>
      <c r="J16" s="116">
        <v>-15.573770491803279</v>
      </c>
      <c r="K16" s="110"/>
      <c r="L16" s="110"/>
      <c r="M16" s="110"/>
      <c r="N16" s="110"/>
      <c r="O16" s="110"/>
    </row>
    <row r="17" spans="1:15" s="110" customFormat="1" ht="24.95" customHeight="1" x14ac:dyDescent="0.2">
      <c r="A17" s="193" t="s">
        <v>142</v>
      </c>
      <c r="B17" s="199" t="s">
        <v>220</v>
      </c>
      <c r="C17" s="113">
        <v>4.0290990486849472</v>
      </c>
      <c r="D17" s="115">
        <v>72</v>
      </c>
      <c r="E17" s="114">
        <v>34</v>
      </c>
      <c r="F17" s="114">
        <v>211</v>
      </c>
      <c r="G17" s="114">
        <v>40</v>
      </c>
      <c r="H17" s="140">
        <v>66</v>
      </c>
      <c r="I17" s="115">
        <v>6</v>
      </c>
      <c r="J17" s="116">
        <v>9.0909090909090917</v>
      </c>
    </row>
    <row r="18" spans="1:15" s="287" customFormat="1" ht="24.95" customHeight="1" x14ac:dyDescent="0.2">
      <c r="A18" s="201" t="s">
        <v>144</v>
      </c>
      <c r="B18" s="202" t="s">
        <v>145</v>
      </c>
      <c r="C18" s="113">
        <v>10.800223838836038</v>
      </c>
      <c r="D18" s="115">
        <v>193</v>
      </c>
      <c r="E18" s="114">
        <v>89</v>
      </c>
      <c r="F18" s="114">
        <v>234</v>
      </c>
      <c r="G18" s="114">
        <v>181</v>
      </c>
      <c r="H18" s="140">
        <v>189</v>
      </c>
      <c r="I18" s="115">
        <v>4</v>
      </c>
      <c r="J18" s="116">
        <v>2.1164021164021163</v>
      </c>
      <c r="K18" s="110"/>
      <c r="L18" s="110"/>
      <c r="M18" s="110"/>
      <c r="N18" s="110"/>
      <c r="O18" s="110"/>
    </row>
    <row r="19" spans="1:15" s="110" customFormat="1" ht="24.95" customHeight="1" x14ac:dyDescent="0.2">
      <c r="A19" s="193" t="s">
        <v>146</v>
      </c>
      <c r="B19" s="199" t="s">
        <v>147</v>
      </c>
      <c r="C19" s="113">
        <v>16.73195299384443</v>
      </c>
      <c r="D19" s="115">
        <v>299</v>
      </c>
      <c r="E19" s="114">
        <v>231</v>
      </c>
      <c r="F19" s="114">
        <v>397</v>
      </c>
      <c r="G19" s="114">
        <v>260</v>
      </c>
      <c r="H19" s="140">
        <v>316</v>
      </c>
      <c r="I19" s="115">
        <v>-17</v>
      </c>
      <c r="J19" s="116">
        <v>-5.3797468354430382</v>
      </c>
    </row>
    <row r="20" spans="1:15" s="287" customFormat="1" ht="24.95" customHeight="1" x14ac:dyDescent="0.2">
      <c r="A20" s="193" t="s">
        <v>148</v>
      </c>
      <c r="B20" s="199" t="s">
        <v>149</v>
      </c>
      <c r="C20" s="113">
        <v>3.2456631225517629</v>
      </c>
      <c r="D20" s="115">
        <v>58</v>
      </c>
      <c r="E20" s="114">
        <v>54</v>
      </c>
      <c r="F20" s="114">
        <v>103</v>
      </c>
      <c r="G20" s="114">
        <v>96</v>
      </c>
      <c r="H20" s="140">
        <v>78</v>
      </c>
      <c r="I20" s="115">
        <v>-20</v>
      </c>
      <c r="J20" s="116">
        <v>-25.641025641025642</v>
      </c>
      <c r="K20" s="110"/>
      <c r="L20" s="110"/>
      <c r="M20" s="110"/>
      <c r="N20" s="110"/>
      <c r="O20" s="110"/>
    </row>
    <row r="21" spans="1:15" s="110" customFormat="1" ht="24.95" customHeight="1" x14ac:dyDescent="0.2">
      <c r="A21" s="201" t="s">
        <v>150</v>
      </c>
      <c r="B21" s="202" t="s">
        <v>151</v>
      </c>
      <c r="C21" s="113">
        <v>6.2115277000559601</v>
      </c>
      <c r="D21" s="115">
        <v>111</v>
      </c>
      <c r="E21" s="114">
        <v>100</v>
      </c>
      <c r="F21" s="114">
        <v>113</v>
      </c>
      <c r="G21" s="114">
        <v>180</v>
      </c>
      <c r="H21" s="140">
        <v>148</v>
      </c>
      <c r="I21" s="115">
        <v>-37</v>
      </c>
      <c r="J21" s="116">
        <v>-25</v>
      </c>
    </row>
    <row r="22" spans="1:15" s="110" customFormat="1" ht="24.95" customHeight="1" x14ac:dyDescent="0.2">
      <c r="A22" s="201" t="s">
        <v>152</v>
      </c>
      <c r="B22" s="199" t="s">
        <v>153</v>
      </c>
      <c r="C22" s="113">
        <v>0.33575825405707893</v>
      </c>
      <c r="D22" s="115">
        <v>6</v>
      </c>
      <c r="E22" s="114">
        <v>7</v>
      </c>
      <c r="F22" s="114">
        <v>20</v>
      </c>
      <c r="G22" s="114">
        <v>10</v>
      </c>
      <c r="H22" s="140">
        <v>13</v>
      </c>
      <c r="I22" s="115">
        <v>-7</v>
      </c>
      <c r="J22" s="116">
        <v>-53.846153846153847</v>
      </c>
    </row>
    <row r="23" spans="1:15" s="110" customFormat="1" ht="24.95" customHeight="1" x14ac:dyDescent="0.2">
      <c r="A23" s="193" t="s">
        <v>154</v>
      </c>
      <c r="B23" s="199" t="s">
        <v>155</v>
      </c>
      <c r="C23" s="113">
        <v>1.2870733072188025</v>
      </c>
      <c r="D23" s="115">
        <v>23</v>
      </c>
      <c r="E23" s="114">
        <v>13</v>
      </c>
      <c r="F23" s="114">
        <v>36</v>
      </c>
      <c r="G23" s="114">
        <v>18</v>
      </c>
      <c r="H23" s="140">
        <v>19</v>
      </c>
      <c r="I23" s="115">
        <v>4</v>
      </c>
      <c r="J23" s="116">
        <v>21.05263157894737</v>
      </c>
    </row>
    <row r="24" spans="1:15" s="110" customFormat="1" ht="24.95" customHeight="1" x14ac:dyDescent="0.2">
      <c r="A24" s="193" t="s">
        <v>156</v>
      </c>
      <c r="B24" s="199" t="s">
        <v>221</v>
      </c>
      <c r="C24" s="113">
        <v>2.1824286513710129</v>
      </c>
      <c r="D24" s="115">
        <v>39</v>
      </c>
      <c r="E24" s="114">
        <v>48</v>
      </c>
      <c r="F24" s="114">
        <v>60</v>
      </c>
      <c r="G24" s="114">
        <v>63</v>
      </c>
      <c r="H24" s="140">
        <v>87</v>
      </c>
      <c r="I24" s="115">
        <v>-48</v>
      </c>
      <c r="J24" s="116">
        <v>-55.172413793103445</v>
      </c>
    </row>
    <row r="25" spans="1:15" s="110" customFormat="1" ht="24.95" customHeight="1" x14ac:dyDescent="0.2">
      <c r="A25" s="193" t="s">
        <v>222</v>
      </c>
      <c r="B25" s="204" t="s">
        <v>159</v>
      </c>
      <c r="C25" s="113">
        <v>5.3721320649132629</v>
      </c>
      <c r="D25" s="115">
        <v>96</v>
      </c>
      <c r="E25" s="114">
        <v>81</v>
      </c>
      <c r="F25" s="114">
        <v>101</v>
      </c>
      <c r="G25" s="114">
        <v>107</v>
      </c>
      <c r="H25" s="140">
        <v>101</v>
      </c>
      <c r="I25" s="115">
        <v>-5</v>
      </c>
      <c r="J25" s="116">
        <v>-4.9504950495049505</v>
      </c>
    </row>
    <row r="26" spans="1:15" s="110" customFormat="1" ht="24.95" customHeight="1" x14ac:dyDescent="0.2">
      <c r="A26" s="201">
        <v>782.78300000000002</v>
      </c>
      <c r="B26" s="203" t="s">
        <v>160</v>
      </c>
      <c r="C26" s="113">
        <v>1.9026301063234472</v>
      </c>
      <c r="D26" s="115">
        <v>34</v>
      </c>
      <c r="E26" s="114">
        <v>25</v>
      </c>
      <c r="F26" s="114">
        <v>54</v>
      </c>
      <c r="G26" s="114">
        <v>44</v>
      </c>
      <c r="H26" s="140">
        <v>46</v>
      </c>
      <c r="I26" s="115">
        <v>-12</v>
      </c>
      <c r="J26" s="116">
        <v>-26.086956521739129</v>
      </c>
    </row>
    <row r="27" spans="1:15" s="110" customFormat="1" ht="24.95" customHeight="1" x14ac:dyDescent="0.2">
      <c r="A27" s="193" t="s">
        <v>161</v>
      </c>
      <c r="B27" s="199" t="s">
        <v>162</v>
      </c>
      <c r="C27" s="113">
        <v>2.5741466144376051</v>
      </c>
      <c r="D27" s="115">
        <v>46</v>
      </c>
      <c r="E27" s="114">
        <v>57</v>
      </c>
      <c r="F27" s="114">
        <v>86</v>
      </c>
      <c r="G27" s="114">
        <v>67</v>
      </c>
      <c r="H27" s="140">
        <v>59</v>
      </c>
      <c r="I27" s="115">
        <v>-13</v>
      </c>
      <c r="J27" s="116">
        <v>-22.033898305084747</v>
      </c>
    </row>
    <row r="28" spans="1:15" s="110" customFormat="1" ht="24.95" customHeight="1" x14ac:dyDescent="0.2">
      <c r="A28" s="193" t="s">
        <v>163</v>
      </c>
      <c r="B28" s="199" t="s">
        <v>164</v>
      </c>
      <c r="C28" s="113">
        <v>4.4208170117515388</v>
      </c>
      <c r="D28" s="115">
        <v>79</v>
      </c>
      <c r="E28" s="114">
        <v>69</v>
      </c>
      <c r="F28" s="114">
        <v>205</v>
      </c>
      <c r="G28" s="114">
        <v>70</v>
      </c>
      <c r="H28" s="140">
        <v>119</v>
      </c>
      <c r="I28" s="115">
        <v>-40</v>
      </c>
      <c r="J28" s="116">
        <v>-33.613445378151262</v>
      </c>
    </row>
    <row r="29" spans="1:15" s="110" customFormat="1" ht="24.95" customHeight="1" x14ac:dyDescent="0.2">
      <c r="A29" s="193">
        <v>86</v>
      </c>
      <c r="B29" s="199" t="s">
        <v>165</v>
      </c>
      <c r="C29" s="113">
        <v>11.080022383883604</v>
      </c>
      <c r="D29" s="115">
        <v>198</v>
      </c>
      <c r="E29" s="114">
        <v>266</v>
      </c>
      <c r="F29" s="114">
        <v>244</v>
      </c>
      <c r="G29" s="114">
        <v>178</v>
      </c>
      <c r="H29" s="140">
        <v>173</v>
      </c>
      <c r="I29" s="115">
        <v>25</v>
      </c>
      <c r="J29" s="116">
        <v>14.450867052023121</v>
      </c>
    </row>
    <row r="30" spans="1:15" s="110" customFormat="1" ht="24.95" customHeight="1" x14ac:dyDescent="0.2">
      <c r="A30" s="193">
        <v>87.88</v>
      </c>
      <c r="B30" s="204" t="s">
        <v>166</v>
      </c>
      <c r="C30" s="113">
        <v>11.359820928931169</v>
      </c>
      <c r="D30" s="115">
        <v>203</v>
      </c>
      <c r="E30" s="114">
        <v>212</v>
      </c>
      <c r="F30" s="114">
        <v>338</v>
      </c>
      <c r="G30" s="114">
        <v>170</v>
      </c>
      <c r="H30" s="140">
        <v>199</v>
      </c>
      <c r="I30" s="115">
        <v>4</v>
      </c>
      <c r="J30" s="116">
        <v>2.0100502512562812</v>
      </c>
    </row>
    <row r="31" spans="1:15" s="110" customFormat="1" ht="24.95" customHeight="1" x14ac:dyDescent="0.2">
      <c r="A31" s="193" t="s">
        <v>167</v>
      </c>
      <c r="B31" s="199" t="s">
        <v>168</v>
      </c>
      <c r="C31" s="113">
        <v>5.3721320649132629</v>
      </c>
      <c r="D31" s="115">
        <v>96</v>
      </c>
      <c r="E31" s="114">
        <v>76</v>
      </c>
      <c r="F31" s="114">
        <v>92</v>
      </c>
      <c r="G31" s="114">
        <v>84</v>
      </c>
      <c r="H31" s="140">
        <v>79</v>
      </c>
      <c r="I31" s="115">
        <v>17</v>
      </c>
      <c r="J31" s="116">
        <v>21.518987341772153</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3.0218242865137102</v>
      </c>
      <c r="D34" s="115">
        <v>54</v>
      </c>
      <c r="E34" s="114">
        <v>27</v>
      </c>
      <c r="F34" s="114">
        <v>82</v>
      </c>
      <c r="G34" s="114">
        <v>53</v>
      </c>
      <c r="H34" s="140">
        <v>48</v>
      </c>
      <c r="I34" s="115">
        <v>6</v>
      </c>
      <c r="J34" s="116">
        <v>12.5</v>
      </c>
    </row>
    <row r="35" spans="1:10" s="110" customFormat="1" ht="24.95" customHeight="1" x14ac:dyDescent="0.2">
      <c r="A35" s="292" t="s">
        <v>171</v>
      </c>
      <c r="B35" s="293" t="s">
        <v>172</v>
      </c>
      <c r="C35" s="113">
        <v>24.902070509233351</v>
      </c>
      <c r="D35" s="115">
        <v>445</v>
      </c>
      <c r="E35" s="114">
        <v>426</v>
      </c>
      <c r="F35" s="114">
        <v>669</v>
      </c>
      <c r="G35" s="114">
        <v>344</v>
      </c>
      <c r="H35" s="140">
        <v>430</v>
      </c>
      <c r="I35" s="115">
        <v>15</v>
      </c>
      <c r="J35" s="116">
        <v>3.4883720930232558</v>
      </c>
    </row>
    <row r="36" spans="1:10" s="110" customFormat="1" ht="24.95" customHeight="1" x14ac:dyDescent="0.2">
      <c r="A36" s="294" t="s">
        <v>173</v>
      </c>
      <c r="B36" s="295" t="s">
        <v>174</v>
      </c>
      <c r="C36" s="125">
        <v>72.07610520425294</v>
      </c>
      <c r="D36" s="143">
        <v>1288</v>
      </c>
      <c r="E36" s="144">
        <v>1239</v>
      </c>
      <c r="F36" s="144">
        <v>1849</v>
      </c>
      <c r="G36" s="144">
        <v>1347</v>
      </c>
      <c r="H36" s="145">
        <v>1437</v>
      </c>
      <c r="I36" s="143">
        <v>-149</v>
      </c>
      <c r="J36" s="146">
        <v>-10.368823938761308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1787</v>
      </c>
      <c r="F11" s="264">
        <v>1692</v>
      </c>
      <c r="G11" s="264">
        <v>2600</v>
      </c>
      <c r="H11" s="264">
        <v>1744</v>
      </c>
      <c r="I11" s="265">
        <v>1916</v>
      </c>
      <c r="J11" s="263">
        <v>-129</v>
      </c>
      <c r="K11" s="266">
        <v>-6.7327766179540713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25.629546726357024</v>
      </c>
      <c r="E13" s="115">
        <v>458</v>
      </c>
      <c r="F13" s="114">
        <v>391</v>
      </c>
      <c r="G13" s="114">
        <v>623</v>
      </c>
      <c r="H13" s="114">
        <v>489</v>
      </c>
      <c r="I13" s="140">
        <v>509</v>
      </c>
      <c r="J13" s="115">
        <v>-51</v>
      </c>
      <c r="K13" s="116">
        <v>-10.019646365422396</v>
      </c>
    </row>
    <row r="14" spans="1:15" ht="15.95" customHeight="1" x14ac:dyDescent="0.2">
      <c r="A14" s="306" t="s">
        <v>230</v>
      </c>
      <c r="B14" s="307"/>
      <c r="C14" s="308"/>
      <c r="D14" s="113">
        <v>56.743144935646335</v>
      </c>
      <c r="E14" s="115">
        <v>1014</v>
      </c>
      <c r="F14" s="114">
        <v>1021</v>
      </c>
      <c r="G14" s="114">
        <v>1549</v>
      </c>
      <c r="H14" s="114">
        <v>974</v>
      </c>
      <c r="I14" s="140">
        <v>1091</v>
      </c>
      <c r="J14" s="115">
        <v>-77</v>
      </c>
      <c r="K14" s="116">
        <v>-7.0577451879010082</v>
      </c>
    </row>
    <row r="15" spans="1:15" ht="15.95" customHeight="1" x14ac:dyDescent="0.2">
      <c r="A15" s="306" t="s">
        <v>231</v>
      </c>
      <c r="B15" s="307"/>
      <c r="C15" s="308"/>
      <c r="D15" s="113">
        <v>6.6032456631225518</v>
      </c>
      <c r="E15" s="115">
        <v>118</v>
      </c>
      <c r="F15" s="114">
        <v>144</v>
      </c>
      <c r="G15" s="114">
        <v>154</v>
      </c>
      <c r="H15" s="114">
        <v>118</v>
      </c>
      <c r="I15" s="140">
        <v>132</v>
      </c>
      <c r="J15" s="115">
        <v>-14</v>
      </c>
      <c r="K15" s="116">
        <v>-10.606060606060606</v>
      </c>
    </row>
    <row r="16" spans="1:15" ht="15.95" customHeight="1" x14ac:dyDescent="0.2">
      <c r="A16" s="306" t="s">
        <v>232</v>
      </c>
      <c r="B16" s="307"/>
      <c r="C16" s="308"/>
      <c r="D16" s="113">
        <v>9.9608282036933407</v>
      </c>
      <c r="E16" s="115">
        <v>178</v>
      </c>
      <c r="F16" s="114">
        <v>124</v>
      </c>
      <c r="G16" s="114">
        <v>228</v>
      </c>
      <c r="H16" s="114">
        <v>159</v>
      </c>
      <c r="I16" s="140">
        <v>170</v>
      </c>
      <c r="J16" s="115">
        <v>8</v>
      </c>
      <c r="K16" s="116">
        <v>4.7058823529411766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2.5741466144376051</v>
      </c>
      <c r="E18" s="115">
        <v>46</v>
      </c>
      <c r="F18" s="114">
        <v>28</v>
      </c>
      <c r="G18" s="114">
        <v>70</v>
      </c>
      <c r="H18" s="114">
        <v>40</v>
      </c>
      <c r="I18" s="140">
        <v>25</v>
      </c>
      <c r="J18" s="115">
        <v>21</v>
      </c>
      <c r="K18" s="116">
        <v>84</v>
      </c>
    </row>
    <row r="19" spans="1:11" ht="14.1" customHeight="1" x14ac:dyDescent="0.2">
      <c r="A19" s="306" t="s">
        <v>235</v>
      </c>
      <c r="B19" s="307" t="s">
        <v>236</v>
      </c>
      <c r="C19" s="308"/>
      <c r="D19" s="113">
        <v>1.3989927252378287</v>
      </c>
      <c r="E19" s="115">
        <v>25</v>
      </c>
      <c r="F19" s="114">
        <v>20</v>
      </c>
      <c r="G19" s="114">
        <v>45</v>
      </c>
      <c r="H19" s="114">
        <v>31</v>
      </c>
      <c r="I19" s="140">
        <v>14</v>
      </c>
      <c r="J19" s="115">
        <v>11</v>
      </c>
      <c r="K19" s="116">
        <v>78.571428571428569</v>
      </c>
    </row>
    <row r="20" spans="1:11" ht="14.1" customHeight="1" x14ac:dyDescent="0.2">
      <c r="A20" s="306">
        <v>12</v>
      </c>
      <c r="B20" s="307" t="s">
        <v>237</v>
      </c>
      <c r="C20" s="308"/>
      <c r="D20" s="113">
        <v>2.1264689423614995</v>
      </c>
      <c r="E20" s="115">
        <v>38</v>
      </c>
      <c r="F20" s="114">
        <v>12</v>
      </c>
      <c r="G20" s="114">
        <v>17</v>
      </c>
      <c r="H20" s="114">
        <v>45</v>
      </c>
      <c r="I20" s="140">
        <v>40</v>
      </c>
      <c r="J20" s="115">
        <v>-2</v>
      </c>
      <c r="K20" s="116">
        <v>-5</v>
      </c>
    </row>
    <row r="21" spans="1:11" ht="14.1" customHeight="1" x14ac:dyDescent="0.2">
      <c r="A21" s="306">
        <v>21</v>
      </c>
      <c r="B21" s="307" t="s">
        <v>238</v>
      </c>
      <c r="C21" s="308"/>
      <c r="D21" s="113">
        <v>1.7907106883044208</v>
      </c>
      <c r="E21" s="115">
        <v>32</v>
      </c>
      <c r="F21" s="114">
        <v>11</v>
      </c>
      <c r="G21" s="114">
        <v>91</v>
      </c>
      <c r="H21" s="114">
        <v>12</v>
      </c>
      <c r="I21" s="140">
        <v>21</v>
      </c>
      <c r="J21" s="115">
        <v>11</v>
      </c>
      <c r="K21" s="116">
        <v>52.38095238095238</v>
      </c>
    </row>
    <row r="22" spans="1:11" ht="14.1" customHeight="1" x14ac:dyDescent="0.2">
      <c r="A22" s="306">
        <v>22</v>
      </c>
      <c r="B22" s="307" t="s">
        <v>239</v>
      </c>
      <c r="C22" s="308"/>
      <c r="D22" s="113">
        <v>1.7347509792949076</v>
      </c>
      <c r="E22" s="115">
        <v>31</v>
      </c>
      <c r="F22" s="114">
        <v>30</v>
      </c>
      <c r="G22" s="114">
        <v>53</v>
      </c>
      <c r="H22" s="114">
        <v>39</v>
      </c>
      <c r="I22" s="140">
        <v>42</v>
      </c>
      <c r="J22" s="115">
        <v>-11</v>
      </c>
      <c r="K22" s="116">
        <v>-26.19047619047619</v>
      </c>
    </row>
    <row r="23" spans="1:11" ht="14.1" customHeight="1" x14ac:dyDescent="0.2">
      <c r="A23" s="306">
        <v>23</v>
      </c>
      <c r="B23" s="307" t="s">
        <v>240</v>
      </c>
      <c r="C23" s="308"/>
      <c r="D23" s="113">
        <v>0.33575825405707893</v>
      </c>
      <c r="E23" s="115">
        <v>6</v>
      </c>
      <c r="F23" s="114">
        <v>8</v>
      </c>
      <c r="G23" s="114">
        <v>10</v>
      </c>
      <c r="H23" s="114">
        <v>9</v>
      </c>
      <c r="I23" s="140">
        <v>11</v>
      </c>
      <c r="J23" s="115">
        <v>-5</v>
      </c>
      <c r="K23" s="116">
        <v>-45.454545454545453</v>
      </c>
    </row>
    <row r="24" spans="1:11" ht="14.1" customHeight="1" x14ac:dyDescent="0.2">
      <c r="A24" s="306">
        <v>24</v>
      </c>
      <c r="B24" s="307" t="s">
        <v>241</v>
      </c>
      <c r="C24" s="308"/>
      <c r="D24" s="113">
        <v>2.5181869054280916</v>
      </c>
      <c r="E24" s="115">
        <v>45</v>
      </c>
      <c r="F24" s="114">
        <v>146</v>
      </c>
      <c r="G24" s="114">
        <v>71</v>
      </c>
      <c r="H24" s="114">
        <v>45</v>
      </c>
      <c r="I24" s="140">
        <v>64</v>
      </c>
      <c r="J24" s="115">
        <v>-19</v>
      </c>
      <c r="K24" s="116">
        <v>-29.6875</v>
      </c>
    </row>
    <row r="25" spans="1:11" ht="14.1" customHeight="1" x14ac:dyDescent="0.2">
      <c r="A25" s="306">
        <v>25</v>
      </c>
      <c r="B25" s="307" t="s">
        <v>242</v>
      </c>
      <c r="C25" s="308"/>
      <c r="D25" s="113">
        <v>4.5886961387800786</v>
      </c>
      <c r="E25" s="115">
        <v>82</v>
      </c>
      <c r="F25" s="114">
        <v>39</v>
      </c>
      <c r="G25" s="114">
        <v>102</v>
      </c>
      <c r="H25" s="114">
        <v>74</v>
      </c>
      <c r="I25" s="140">
        <v>85</v>
      </c>
      <c r="J25" s="115">
        <v>-3</v>
      </c>
      <c r="K25" s="116">
        <v>-3.5294117647058822</v>
      </c>
    </row>
    <row r="26" spans="1:11" ht="14.1" customHeight="1" x14ac:dyDescent="0.2">
      <c r="A26" s="306">
        <v>26</v>
      </c>
      <c r="B26" s="307" t="s">
        <v>243</v>
      </c>
      <c r="C26" s="308"/>
      <c r="D26" s="113">
        <v>1.5668718522663683</v>
      </c>
      <c r="E26" s="115">
        <v>28</v>
      </c>
      <c r="F26" s="114">
        <v>20</v>
      </c>
      <c r="G26" s="114">
        <v>56</v>
      </c>
      <c r="H26" s="114">
        <v>11</v>
      </c>
      <c r="I26" s="140">
        <v>31</v>
      </c>
      <c r="J26" s="115">
        <v>-3</v>
      </c>
      <c r="K26" s="116">
        <v>-9.67741935483871</v>
      </c>
    </row>
    <row r="27" spans="1:11" ht="14.1" customHeight="1" x14ac:dyDescent="0.2">
      <c r="A27" s="306">
        <v>27</v>
      </c>
      <c r="B27" s="307" t="s">
        <v>244</v>
      </c>
      <c r="C27" s="308"/>
      <c r="D27" s="113">
        <v>1.0072747621712368</v>
      </c>
      <c r="E27" s="115">
        <v>18</v>
      </c>
      <c r="F27" s="114">
        <v>31</v>
      </c>
      <c r="G27" s="114">
        <v>35</v>
      </c>
      <c r="H27" s="114">
        <v>9</v>
      </c>
      <c r="I27" s="140">
        <v>13</v>
      </c>
      <c r="J27" s="115">
        <v>5</v>
      </c>
      <c r="K27" s="116">
        <v>38.46153846153846</v>
      </c>
    </row>
    <row r="28" spans="1:11" ht="14.1" customHeight="1" x14ac:dyDescent="0.2">
      <c r="A28" s="306">
        <v>28</v>
      </c>
      <c r="B28" s="307" t="s">
        <v>245</v>
      </c>
      <c r="C28" s="308"/>
      <c r="D28" s="113">
        <v>0.5036373810856184</v>
      </c>
      <c r="E28" s="115">
        <v>9</v>
      </c>
      <c r="F28" s="114" t="s">
        <v>513</v>
      </c>
      <c r="G28" s="114">
        <v>6</v>
      </c>
      <c r="H28" s="114">
        <v>7</v>
      </c>
      <c r="I28" s="140">
        <v>8</v>
      </c>
      <c r="J28" s="115">
        <v>1</v>
      </c>
      <c r="K28" s="116">
        <v>12.5</v>
      </c>
    </row>
    <row r="29" spans="1:11" ht="14.1" customHeight="1" x14ac:dyDescent="0.2">
      <c r="A29" s="306">
        <v>29</v>
      </c>
      <c r="B29" s="307" t="s">
        <v>246</v>
      </c>
      <c r="C29" s="308"/>
      <c r="D29" s="113">
        <v>4.3648573027420259</v>
      </c>
      <c r="E29" s="115">
        <v>78</v>
      </c>
      <c r="F29" s="114">
        <v>65</v>
      </c>
      <c r="G29" s="114">
        <v>81</v>
      </c>
      <c r="H29" s="114">
        <v>94</v>
      </c>
      <c r="I29" s="140">
        <v>81</v>
      </c>
      <c r="J29" s="115">
        <v>-3</v>
      </c>
      <c r="K29" s="116">
        <v>-3.7037037037037037</v>
      </c>
    </row>
    <row r="30" spans="1:11" ht="14.1" customHeight="1" x14ac:dyDescent="0.2">
      <c r="A30" s="306" t="s">
        <v>247</v>
      </c>
      <c r="B30" s="307" t="s">
        <v>248</v>
      </c>
      <c r="C30" s="308"/>
      <c r="D30" s="113">
        <v>0.78343592613318414</v>
      </c>
      <c r="E30" s="115">
        <v>14</v>
      </c>
      <c r="F30" s="114" t="s">
        <v>513</v>
      </c>
      <c r="G30" s="114">
        <v>29</v>
      </c>
      <c r="H30" s="114">
        <v>14</v>
      </c>
      <c r="I30" s="140">
        <v>11</v>
      </c>
      <c r="J30" s="115">
        <v>3</v>
      </c>
      <c r="K30" s="116">
        <v>27.272727272727273</v>
      </c>
    </row>
    <row r="31" spans="1:11" ht="14.1" customHeight="1" x14ac:dyDescent="0.2">
      <c r="A31" s="306" t="s">
        <v>249</v>
      </c>
      <c r="B31" s="307" t="s">
        <v>250</v>
      </c>
      <c r="C31" s="308"/>
      <c r="D31" s="113">
        <v>3.5814213766088416</v>
      </c>
      <c r="E31" s="115">
        <v>64</v>
      </c>
      <c r="F31" s="114">
        <v>48</v>
      </c>
      <c r="G31" s="114">
        <v>44</v>
      </c>
      <c r="H31" s="114">
        <v>80</v>
      </c>
      <c r="I31" s="140">
        <v>70</v>
      </c>
      <c r="J31" s="115">
        <v>-6</v>
      </c>
      <c r="K31" s="116">
        <v>-8.5714285714285712</v>
      </c>
    </row>
    <row r="32" spans="1:11" ht="14.1" customHeight="1" x14ac:dyDescent="0.2">
      <c r="A32" s="306">
        <v>31</v>
      </c>
      <c r="B32" s="307" t="s">
        <v>251</v>
      </c>
      <c r="C32" s="308"/>
      <c r="D32" s="113">
        <v>0.39171796306659207</v>
      </c>
      <c r="E32" s="115">
        <v>7</v>
      </c>
      <c r="F32" s="114">
        <v>9</v>
      </c>
      <c r="G32" s="114">
        <v>13</v>
      </c>
      <c r="H32" s="114">
        <v>8</v>
      </c>
      <c r="I32" s="140">
        <v>5</v>
      </c>
      <c r="J32" s="115">
        <v>2</v>
      </c>
      <c r="K32" s="116">
        <v>40</v>
      </c>
    </row>
    <row r="33" spans="1:11" ht="14.1" customHeight="1" x14ac:dyDescent="0.2">
      <c r="A33" s="306">
        <v>32</v>
      </c>
      <c r="B33" s="307" t="s">
        <v>252</v>
      </c>
      <c r="C33" s="308"/>
      <c r="D33" s="113">
        <v>4.3088975937325129</v>
      </c>
      <c r="E33" s="115">
        <v>77</v>
      </c>
      <c r="F33" s="114">
        <v>44</v>
      </c>
      <c r="G33" s="114">
        <v>100</v>
      </c>
      <c r="H33" s="114">
        <v>81</v>
      </c>
      <c r="I33" s="140">
        <v>89</v>
      </c>
      <c r="J33" s="115">
        <v>-12</v>
      </c>
      <c r="K33" s="116">
        <v>-13.48314606741573</v>
      </c>
    </row>
    <row r="34" spans="1:11" ht="14.1" customHeight="1" x14ac:dyDescent="0.2">
      <c r="A34" s="306">
        <v>33</v>
      </c>
      <c r="B34" s="307" t="s">
        <v>253</v>
      </c>
      <c r="C34" s="308"/>
      <c r="D34" s="113">
        <v>3.1897034135422495</v>
      </c>
      <c r="E34" s="115">
        <v>57</v>
      </c>
      <c r="F34" s="114">
        <v>17</v>
      </c>
      <c r="G34" s="114">
        <v>42</v>
      </c>
      <c r="H34" s="114">
        <v>47</v>
      </c>
      <c r="I34" s="140">
        <v>37</v>
      </c>
      <c r="J34" s="115">
        <v>20</v>
      </c>
      <c r="K34" s="116">
        <v>54.054054054054056</v>
      </c>
    </row>
    <row r="35" spans="1:11" ht="14.1" customHeight="1" x14ac:dyDescent="0.2">
      <c r="A35" s="306">
        <v>34</v>
      </c>
      <c r="B35" s="307" t="s">
        <v>254</v>
      </c>
      <c r="C35" s="308"/>
      <c r="D35" s="113">
        <v>2.630106323447118</v>
      </c>
      <c r="E35" s="115">
        <v>47</v>
      </c>
      <c r="F35" s="114">
        <v>30</v>
      </c>
      <c r="G35" s="114">
        <v>51</v>
      </c>
      <c r="H35" s="114">
        <v>35</v>
      </c>
      <c r="I35" s="140">
        <v>51</v>
      </c>
      <c r="J35" s="115">
        <v>-4</v>
      </c>
      <c r="K35" s="116">
        <v>-7.8431372549019605</v>
      </c>
    </row>
    <row r="36" spans="1:11" ht="14.1" customHeight="1" x14ac:dyDescent="0.2">
      <c r="A36" s="306">
        <v>41</v>
      </c>
      <c r="B36" s="307" t="s">
        <v>255</v>
      </c>
      <c r="C36" s="308"/>
      <c r="D36" s="113" t="s">
        <v>513</v>
      </c>
      <c r="E36" s="115" t="s">
        <v>513</v>
      </c>
      <c r="F36" s="114">
        <v>4</v>
      </c>
      <c r="G36" s="114">
        <v>6</v>
      </c>
      <c r="H36" s="114">
        <v>6</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v>0</v>
      </c>
      <c r="I37" s="140" t="s">
        <v>513</v>
      </c>
      <c r="J37" s="115" t="s">
        <v>513</v>
      </c>
      <c r="K37" s="116" t="s">
        <v>513</v>
      </c>
    </row>
    <row r="38" spans="1:11" ht="14.1" customHeight="1" x14ac:dyDescent="0.2">
      <c r="A38" s="306">
        <v>43</v>
      </c>
      <c r="B38" s="307" t="s">
        <v>257</v>
      </c>
      <c r="C38" s="308"/>
      <c r="D38" s="113">
        <v>0.39171796306659207</v>
      </c>
      <c r="E38" s="115">
        <v>7</v>
      </c>
      <c r="F38" s="114">
        <v>4</v>
      </c>
      <c r="G38" s="114">
        <v>16</v>
      </c>
      <c r="H38" s="114">
        <v>10</v>
      </c>
      <c r="I38" s="140">
        <v>10</v>
      </c>
      <c r="J38" s="115">
        <v>-3</v>
      </c>
      <c r="K38" s="116">
        <v>-30</v>
      </c>
    </row>
    <row r="39" spans="1:11" ht="14.1" customHeight="1" x14ac:dyDescent="0.2">
      <c r="A39" s="306">
        <v>51</v>
      </c>
      <c r="B39" s="307" t="s">
        <v>258</v>
      </c>
      <c r="C39" s="308"/>
      <c r="D39" s="113">
        <v>5.316172355903749</v>
      </c>
      <c r="E39" s="115">
        <v>95</v>
      </c>
      <c r="F39" s="114">
        <v>82</v>
      </c>
      <c r="G39" s="114">
        <v>129</v>
      </c>
      <c r="H39" s="114">
        <v>77</v>
      </c>
      <c r="I39" s="140">
        <v>91</v>
      </c>
      <c r="J39" s="115">
        <v>4</v>
      </c>
      <c r="K39" s="116">
        <v>4.395604395604396</v>
      </c>
    </row>
    <row r="40" spans="1:11" ht="14.1" customHeight="1" x14ac:dyDescent="0.2">
      <c r="A40" s="306" t="s">
        <v>259</v>
      </c>
      <c r="B40" s="307" t="s">
        <v>260</v>
      </c>
      <c r="C40" s="308"/>
      <c r="D40" s="113">
        <v>4.7565752658086176</v>
      </c>
      <c r="E40" s="115">
        <v>85</v>
      </c>
      <c r="F40" s="114">
        <v>80</v>
      </c>
      <c r="G40" s="114">
        <v>115</v>
      </c>
      <c r="H40" s="114">
        <v>72</v>
      </c>
      <c r="I40" s="140">
        <v>83</v>
      </c>
      <c r="J40" s="115">
        <v>2</v>
      </c>
      <c r="K40" s="116">
        <v>2.4096385542168677</v>
      </c>
    </row>
    <row r="41" spans="1:11" ht="14.1" customHeight="1" x14ac:dyDescent="0.2">
      <c r="A41" s="306"/>
      <c r="B41" s="307" t="s">
        <v>261</v>
      </c>
      <c r="C41" s="308"/>
      <c r="D41" s="113">
        <v>3.8612199216564074</v>
      </c>
      <c r="E41" s="115">
        <v>69</v>
      </c>
      <c r="F41" s="114">
        <v>57</v>
      </c>
      <c r="G41" s="114">
        <v>86</v>
      </c>
      <c r="H41" s="114">
        <v>58</v>
      </c>
      <c r="I41" s="140">
        <v>67</v>
      </c>
      <c r="J41" s="115">
        <v>2</v>
      </c>
      <c r="K41" s="116">
        <v>2.9850746268656718</v>
      </c>
    </row>
    <row r="42" spans="1:11" ht="14.1" customHeight="1" x14ac:dyDescent="0.2">
      <c r="A42" s="306">
        <v>52</v>
      </c>
      <c r="B42" s="307" t="s">
        <v>262</v>
      </c>
      <c r="C42" s="308"/>
      <c r="D42" s="113">
        <v>4.0290990486849472</v>
      </c>
      <c r="E42" s="115">
        <v>72</v>
      </c>
      <c r="F42" s="114">
        <v>43</v>
      </c>
      <c r="G42" s="114">
        <v>83</v>
      </c>
      <c r="H42" s="114">
        <v>105</v>
      </c>
      <c r="I42" s="140">
        <v>78</v>
      </c>
      <c r="J42" s="115">
        <v>-6</v>
      </c>
      <c r="K42" s="116">
        <v>-7.6923076923076925</v>
      </c>
    </row>
    <row r="43" spans="1:11" ht="14.1" customHeight="1" x14ac:dyDescent="0.2">
      <c r="A43" s="306" t="s">
        <v>263</v>
      </c>
      <c r="B43" s="307" t="s">
        <v>264</v>
      </c>
      <c r="C43" s="308"/>
      <c r="D43" s="113">
        <v>3.8052602126468944</v>
      </c>
      <c r="E43" s="115">
        <v>68</v>
      </c>
      <c r="F43" s="114">
        <v>40</v>
      </c>
      <c r="G43" s="114">
        <v>75</v>
      </c>
      <c r="H43" s="114">
        <v>100</v>
      </c>
      <c r="I43" s="140">
        <v>71</v>
      </c>
      <c r="J43" s="115">
        <v>-3</v>
      </c>
      <c r="K43" s="116">
        <v>-4.225352112676056</v>
      </c>
    </row>
    <row r="44" spans="1:11" ht="14.1" customHeight="1" x14ac:dyDescent="0.2">
      <c r="A44" s="306">
        <v>53</v>
      </c>
      <c r="B44" s="307" t="s">
        <v>265</v>
      </c>
      <c r="C44" s="308"/>
      <c r="D44" s="113">
        <v>0.67151650811415786</v>
      </c>
      <c r="E44" s="115">
        <v>12</v>
      </c>
      <c r="F44" s="114">
        <v>12</v>
      </c>
      <c r="G44" s="114">
        <v>15</v>
      </c>
      <c r="H44" s="114">
        <v>14</v>
      </c>
      <c r="I44" s="140">
        <v>15</v>
      </c>
      <c r="J44" s="115">
        <v>-3</v>
      </c>
      <c r="K44" s="116">
        <v>-20</v>
      </c>
    </row>
    <row r="45" spans="1:11" ht="14.1" customHeight="1" x14ac:dyDescent="0.2">
      <c r="A45" s="306" t="s">
        <v>266</v>
      </c>
      <c r="B45" s="307" t="s">
        <v>267</v>
      </c>
      <c r="C45" s="308"/>
      <c r="D45" s="113">
        <v>0.67151650811415786</v>
      </c>
      <c r="E45" s="115">
        <v>12</v>
      </c>
      <c r="F45" s="114">
        <v>12</v>
      </c>
      <c r="G45" s="114">
        <v>13</v>
      </c>
      <c r="H45" s="114">
        <v>14</v>
      </c>
      <c r="I45" s="140">
        <v>15</v>
      </c>
      <c r="J45" s="115">
        <v>-3</v>
      </c>
      <c r="K45" s="116">
        <v>-20</v>
      </c>
    </row>
    <row r="46" spans="1:11" ht="14.1" customHeight="1" x14ac:dyDescent="0.2">
      <c r="A46" s="306">
        <v>54</v>
      </c>
      <c r="B46" s="307" t="s">
        <v>268</v>
      </c>
      <c r="C46" s="308"/>
      <c r="D46" s="113">
        <v>3.749300503637381</v>
      </c>
      <c r="E46" s="115">
        <v>67</v>
      </c>
      <c r="F46" s="114">
        <v>96</v>
      </c>
      <c r="G46" s="114">
        <v>110</v>
      </c>
      <c r="H46" s="114">
        <v>103</v>
      </c>
      <c r="I46" s="140">
        <v>115</v>
      </c>
      <c r="J46" s="115">
        <v>-48</v>
      </c>
      <c r="K46" s="116">
        <v>-41.739130434782609</v>
      </c>
    </row>
    <row r="47" spans="1:11" ht="14.1" customHeight="1" x14ac:dyDescent="0.2">
      <c r="A47" s="306">
        <v>61</v>
      </c>
      <c r="B47" s="307" t="s">
        <v>269</v>
      </c>
      <c r="C47" s="308"/>
      <c r="D47" s="113">
        <v>1.7907106883044208</v>
      </c>
      <c r="E47" s="115">
        <v>32</v>
      </c>
      <c r="F47" s="114">
        <v>24</v>
      </c>
      <c r="G47" s="114">
        <v>31</v>
      </c>
      <c r="H47" s="114">
        <v>19</v>
      </c>
      <c r="I47" s="140">
        <v>22</v>
      </c>
      <c r="J47" s="115">
        <v>10</v>
      </c>
      <c r="K47" s="116">
        <v>45.454545454545453</v>
      </c>
    </row>
    <row r="48" spans="1:11" ht="14.1" customHeight="1" x14ac:dyDescent="0.2">
      <c r="A48" s="306">
        <v>62</v>
      </c>
      <c r="B48" s="307" t="s">
        <v>270</v>
      </c>
      <c r="C48" s="308"/>
      <c r="D48" s="113">
        <v>8.2260772243984324</v>
      </c>
      <c r="E48" s="115">
        <v>147</v>
      </c>
      <c r="F48" s="114">
        <v>149</v>
      </c>
      <c r="G48" s="114">
        <v>232</v>
      </c>
      <c r="H48" s="114">
        <v>149</v>
      </c>
      <c r="I48" s="140">
        <v>170</v>
      </c>
      <c r="J48" s="115">
        <v>-23</v>
      </c>
      <c r="K48" s="116">
        <v>-13.529411764705882</v>
      </c>
    </row>
    <row r="49" spans="1:11" ht="14.1" customHeight="1" x14ac:dyDescent="0.2">
      <c r="A49" s="306">
        <v>63</v>
      </c>
      <c r="B49" s="307" t="s">
        <v>271</v>
      </c>
      <c r="C49" s="308"/>
      <c r="D49" s="113">
        <v>3.4695019585898152</v>
      </c>
      <c r="E49" s="115">
        <v>62</v>
      </c>
      <c r="F49" s="114">
        <v>58</v>
      </c>
      <c r="G49" s="114">
        <v>58</v>
      </c>
      <c r="H49" s="114">
        <v>92</v>
      </c>
      <c r="I49" s="140">
        <v>63</v>
      </c>
      <c r="J49" s="115">
        <v>-1</v>
      </c>
      <c r="K49" s="116">
        <v>-1.5873015873015872</v>
      </c>
    </row>
    <row r="50" spans="1:11" ht="14.1" customHeight="1" x14ac:dyDescent="0.2">
      <c r="A50" s="306" t="s">
        <v>272</v>
      </c>
      <c r="B50" s="307" t="s">
        <v>273</v>
      </c>
      <c r="C50" s="308"/>
      <c r="D50" s="113">
        <v>0.61555679910464467</v>
      </c>
      <c r="E50" s="115">
        <v>11</v>
      </c>
      <c r="F50" s="114">
        <v>7</v>
      </c>
      <c r="G50" s="114">
        <v>15</v>
      </c>
      <c r="H50" s="114">
        <v>33</v>
      </c>
      <c r="I50" s="140">
        <v>14</v>
      </c>
      <c r="J50" s="115">
        <v>-3</v>
      </c>
      <c r="K50" s="116">
        <v>-21.428571428571427</v>
      </c>
    </row>
    <row r="51" spans="1:11" ht="14.1" customHeight="1" x14ac:dyDescent="0.2">
      <c r="A51" s="306" t="s">
        <v>274</v>
      </c>
      <c r="B51" s="307" t="s">
        <v>275</v>
      </c>
      <c r="C51" s="308"/>
      <c r="D51" s="113">
        <v>2.5181869054280916</v>
      </c>
      <c r="E51" s="115">
        <v>45</v>
      </c>
      <c r="F51" s="114">
        <v>50</v>
      </c>
      <c r="G51" s="114">
        <v>37</v>
      </c>
      <c r="H51" s="114">
        <v>55</v>
      </c>
      <c r="I51" s="140">
        <v>42</v>
      </c>
      <c r="J51" s="115">
        <v>3</v>
      </c>
      <c r="K51" s="116">
        <v>7.1428571428571432</v>
      </c>
    </row>
    <row r="52" spans="1:11" ht="14.1" customHeight="1" x14ac:dyDescent="0.2">
      <c r="A52" s="306">
        <v>71</v>
      </c>
      <c r="B52" s="307" t="s">
        <v>276</v>
      </c>
      <c r="C52" s="308"/>
      <c r="D52" s="113">
        <v>7.1068830442081703</v>
      </c>
      <c r="E52" s="115">
        <v>127</v>
      </c>
      <c r="F52" s="114">
        <v>98</v>
      </c>
      <c r="G52" s="114">
        <v>162</v>
      </c>
      <c r="H52" s="114">
        <v>98</v>
      </c>
      <c r="I52" s="140">
        <v>134</v>
      </c>
      <c r="J52" s="115">
        <v>-7</v>
      </c>
      <c r="K52" s="116">
        <v>-5.2238805970149258</v>
      </c>
    </row>
    <row r="53" spans="1:11" ht="14.1" customHeight="1" x14ac:dyDescent="0.2">
      <c r="A53" s="306" t="s">
        <v>277</v>
      </c>
      <c r="B53" s="307" t="s">
        <v>278</v>
      </c>
      <c r="C53" s="308"/>
      <c r="D53" s="113">
        <v>1.9026301063234472</v>
      </c>
      <c r="E53" s="115">
        <v>34</v>
      </c>
      <c r="F53" s="114">
        <v>36</v>
      </c>
      <c r="G53" s="114">
        <v>83</v>
      </c>
      <c r="H53" s="114">
        <v>30</v>
      </c>
      <c r="I53" s="140">
        <v>42</v>
      </c>
      <c r="J53" s="115">
        <v>-8</v>
      </c>
      <c r="K53" s="116">
        <v>-19.047619047619047</v>
      </c>
    </row>
    <row r="54" spans="1:11" ht="14.1" customHeight="1" x14ac:dyDescent="0.2">
      <c r="A54" s="306" t="s">
        <v>279</v>
      </c>
      <c r="B54" s="307" t="s">
        <v>280</v>
      </c>
      <c r="C54" s="308"/>
      <c r="D54" s="113">
        <v>4.6446558477895916</v>
      </c>
      <c r="E54" s="115">
        <v>83</v>
      </c>
      <c r="F54" s="114">
        <v>52</v>
      </c>
      <c r="G54" s="114">
        <v>74</v>
      </c>
      <c r="H54" s="114">
        <v>62</v>
      </c>
      <c r="I54" s="140">
        <v>83</v>
      </c>
      <c r="J54" s="115">
        <v>0</v>
      </c>
      <c r="K54" s="116">
        <v>0</v>
      </c>
    </row>
    <row r="55" spans="1:11" ht="14.1" customHeight="1" x14ac:dyDescent="0.2">
      <c r="A55" s="306">
        <v>72</v>
      </c>
      <c r="B55" s="307" t="s">
        <v>281</v>
      </c>
      <c r="C55" s="308"/>
      <c r="D55" s="113">
        <v>1.7347509792949076</v>
      </c>
      <c r="E55" s="115">
        <v>31</v>
      </c>
      <c r="F55" s="114">
        <v>24</v>
      </c>
      <c r="G55" s="114">
        <v>61</v>
      </c>
      <c r="H55" s="114">
        <v>33</v>
      </c>
      <c r="I55" s="140">
        <v>37</v>
      </c>
      <c r="J55" s="115">
        <v>-6</v>
      </c>
      <c r="K55" s="116">
        <v>-16.216216216216218</v>
      </c>
    </row>
    <row r="56" spans="1:11" ht="14.1" customHeight="1" x14ac:dyDescent="0.2">
      <c r="A56" s="306" t="s">
        <v>282</v>
      </c>
      <c r="B56" s="307" t="s">
        <v>283</v>
      </c>
      <c r="C56" s="308"/>
      <c r="D56" s="113">
        <v>1.119194180190263</v>
      </c>
      <c r="E56" s="115">
        <v>20</v>
      </c>
      <c r="F56" s="114">
        <v>8</v>
      </c>
      <c r="G56" s="114">
        <v>32</v>
      </c>
      <c r="H56" s="114">
        <v>14</v>
      </c>
      <c r="I56" s="140">
        <v>14</v>
      </c>
      <c r="J56" s="115">
        <v>6</v>
      </c>
      <c r="K56" s="116">
        <v>42.857142857142854</v>
      </c>
    </row>
    <row r="57" spans="1:11" ht="14.1" customHeight="1" x14ac:dyDescent="0.2">
      <c r="A57" s="306" t="s">
        <v>284</v>
      </c>
      <c r="B57" s="307" t="s">
        <v>285</v>
      </c>
      <c r="C57" s="308"/>
      <c r="D57" s="113">
        <v>0.4476776720761052</v>
      </c>
      <c r="E57" s="115">
        <v>8</v>
      </c>
      <c r="F57" s="114">
        <v>12</v>
      </c>
      <c r="G57" s="114">
        <v>20</v>
      </c>
      <c r="H57" s="114">
        <v>12</v>
      </c>
      <c r="I57" s="140">
        <v>16</v>
      </c>
      <c r="J57" s="115">
        <v>-8</v>
      </c>
      <c r="K57" s="116">
        <v>-50</v>
      </c>
    </row>
    <row r="58" spans="1:11" ht="14.1" customHeight="1" x14ac:dyDescent="0.2">
      <c r="A58" s="306">
        <v>73</v>
      </c>
      <c r="B58" s="307" t="s">
        <v>286</v>
      </c>
      <c r="C58" s="308"/>
      <c r="D58" s="113">
        <v>1.9026301063234472</v>
      </c>
      <c r="E58" s="115">
        <v>34</v>
      </c>
      <c r="F58" s="114">
        <v>16</v>
      </c>
      <c r="G58" s="114">
        <v>45</v>
      </c>
      <c r="H58" s="114">
        <v>46</v>
      </c>
      <c r="I58" s="140">
        <v>42</v>
      </c>
      <c r="J58" s="115">
        <v>-8</v>
      </c>
      <c r="K58" s="116">
        <v>-19.047619047619047</v>
      </c>
    </row>
    <row r="59" spans="1:11" ht="14.1" customHeight="1" x14ac:dyDescent="0.2">
      <c r="A59" s="306" t="s">
        <v>287</v>
      </c>
      <c r="B59" s="307" t="s">
        <v>288</v>
      </c>
      <c r="C59" s="308"/>
      <c r="D59" s="113">
        <v>1.7347509792949076</v>
      </c>
      <c r="E59" s="115">
        <v>31</v>
      </c>
      <c r="F59" s="114">
        <v>11</v>
      </c>
      <c r="G59" s="114">
        <v>40</v>
      </c>
      <c r="H59" s="114">
        <v>39</v>
      </c>
      <c r="I59" s="140">
        <v>34</v>
      </c>
      <c r="J59" s="115">
        <v>-3</v>
      </c>
      <c r="K59" s="116">
        <v>-8.8235294117647065</v>
      </c>
    </row>
    <row r="60" spans="1:11" ht="14.1" customHeight="1" x14ac:dyDescent="0.2">
      <c r="A60" s="306">
        <v>81</v>
      </c>
      <c r="B60" s="307" t="s">
        <v>289</v>
      </c>
      <c r="C60" s="308"/>
      <c r="D60" s="113">
        <v>10.856183547845552</v>
      </c>
      <c r="E60" s="115">
        <v>194</v>
      </c>
      <c r="F60" s="114">
        <v>259</v>
      </c>
      <c r="G60" s="114">
        <v>227</v>
      </c>
      <c r="H60" s="114">
        <v>162</v>
      </c>
      <c r="I60" s="140">
        <v>165</v>
      </c>
      <c r="J60" s="115">
        <v>29</v>
      </c>
      <c r="K60" s="116">
        <v>17.575757575757574</v>
      </c>
    </row>
    <row r="61" spans="1:11" ht="14.1" customHeight="1" x14ac:dyDescent="0.2">
      <c r="A61" s="306" t="s">
        <v>290</v>
      </c>
      <c r="B61" s="307" t="s">
        <v>291</v>
      </c>
      <c r="C61" s="308"/>
      <c r="D61" s="113">
        <v>2.5741466144376051</v>
      </c>
      <c r="E61" s="115">
        <v>46</v>
      </c>
      <c r="F61" s="114">
        <v>62</v>
      </c>
      <c r="G61" s="114">
        <v>61</v>
      </c>
      <c r="H61" s="114">
        <v>27</v>
      </c>
      <c r="I61" s="140">
        <v>40</v>
      </c>
      <c r="J61" s="115">
        <v>6</v>
      </c>
      <c r="K61" s="116">
        <v>15</v>
      </c>
    </row>
    <row r="62" spans="1:11" ht="14.1" customHeight="1" x14ac:dyDescent="0.2">
      <c r="A62" s="306" t="s">
        <v>292</v>
      </c>
      <c r="B62" s="307" t="s">
        <v>293</v>
      </c>
      <c r="C62" s="308"/>
      <c r="D62" s="113">
        <v>3.3575825405707889</v>
      </c>
      <c r="E62" s="115">
        <v>60</v>
      </c>
      <c r="F62" s="114">
        <v>124</v>
      </c>
      <c r="G62" s="114">
        <v>73</v>
      </c>
      <c r="H62" s="114">
        <v>62</v>
      </c>
      <c r="I62" s="140">
        <v>46</v>
      </c>
      <c r="J62" s="115">
        <v>14</v>
      </c>
      <c r="K62" s="116">
        <v>30.434782608695652</v>
      </c>
    </row>
    <row r="63" spans="1:11" ht="14.1" customHeight="1" x14ac:dyDescent="0.2">
      <c r="A63" s="306"/>
      <c r="B63" s="307" t="s">
        <v>294</v>
      </c>
      <c r="C63" s="308"/>
      <c r="D63" s="113">
        <v>2.6860660324566314</v>
      </c>
      <c r="E63" s="115">
        <v>48</v>
      </c>
      <c r="F63" s="114">
        <v>115</v>
      </c>
      <c r="G63" s="114">
        <v>46</v>
      </c>
      <c r="H63" s="114">
        <v>52</v>
      </c>
      <c r="I63" s="140">
        <v>43</v>
      </c>
      <c r="J63" s="115">
        <v>5</v>
      </c>
      <c r="K63" s="116">
        <v>11.627906976744185</v>
      </c>
    </row>
    <row r="64" spans="1:11" ht="14.1" customHeight="1" x14ac:dyDescent="0.2">
      <c r="A64" s="306" t="s">
        <v>295</v>
      </c>
      <c r="B64" s="307" t="s">
        <v>296</v>
      </c>
      <c r="C64" s="308"/>
      <c r="D64" s="113">
        <v>2.0145495243424736</v>
      </c>
      <c r="E64" s="115">
        <v>36</v>
      </c>
      <c r="F64" s="114">
        <v>22</v>
      </c>
      <c r="G64" s="114">
        <v>41</v>
      </c>
      <c r="H64" s="114">
        <v>32</v>
      </c>
      <c r="I64" s="140">
        <v>32</v>
      </c>
      <c r="J64" s="115">
        <v>4</v>
      </c>
      <c r="K64" s="116">
        <v>12.5</v>
      </c>
    </row>
    <row r="65" spans="1:11" ht="14.1" customHeight="1" x14ac:dyDescent="0.2">
      <c r="A65" s="306" t="s">
        <v>297</v>
      </c>
      <c r="B65" s="307" t="s">
        <v>298</v>
      </c>
      <c r="C65" s="308"/>
      <c r="D65" s="113">
        <v>1.7907106883044208</v>
      </c>
      <c r="E65" s="115">
        <v>32</v>
      </c>
      <c r="F65" s="114">
        <v>31</v>
      </c>
      <c r="G65" s="114">
        <v>22</v>
      </c>
      <c r="H65" s="114">
        <v>23</v>
      </c>
      <c r="I65" s="140">
        <v>25</v>
      </c>
      <c r="J65" s="115">
        <v>7</v>
      </c>
      <c r="K65" s="116">
        <v>28</v>
      </c>
    </row>
    <row r="66" spans="1:11" ht="14.1" customHeight="1" x14ac:dyDescent="0.2">
      <c r="A66" s="306">
        <v>82</v>
      </c>
      <c r="B66" s="307" t="s">
        <v>299</v>
      </c>
      <c r="C66" s="308"/>
      <c r="D66" s="113">
        <v>5.0923335198656963</v>
      </c>
      <c r="E66" s="115">
        <v>91</v>
      </c>
      <c r="F66" s="114">
        <v>126</v>
      </c>
      <c r="G66" s="114">
        <v>224</v>
      </c>
      <c r="H66" s="114">
        <v>97</v>
      </c>
      <c r="I66" s="140">
        <v>117</v>
      </c>
      <c r="J66" s="115">
        <v>-26</v>
      </c>
      <c r="K66" s="116">
        <v>-22.222222222222221</v>
      </c>
    </row>
    <row r="67" spans="1:11" ht="14.1" customHeight="1" x14ac:dyDescent="0.2">
      <c r="A67" s="306" t="s">
        <v>300</v>
      </c>
      <c r="B67" s="307" t="s">
        <v>301</v>
      </c>
      <c r="C67" s="308"/>
      <c r="D67" s="113">
        <v>4.1410184667039731</v>
      </c>
      <c r="E67" s="115">
        <v>74</v>
      </c>
      <c r="F67" s="114">
        <v>101</v>
      </c>
      <c r="G67" s="114">
        <v>191</v>
      </c>
      <c r="H67" s="114">
        <v>78</v>
      </c>
      <c r="I67" s="140">
        <v>98</v>
      </c>
      <c r="J67" s="115">
        <v>-24</v>
      </c>
      <c r="K67" s="116">
        <v>-24.489795918367346</v>
      </c>
    </row>
    <row r="68" spans="1:11" ht="14.1" customHeight="1" x14ac:dyDescent="0.2">
      <c r="A68" s="306" t="s">
        <v>302</v>
      </c>
      <c r="B68" s="307" t="s">
        <v>303</v>
      </c>
      <c r="C68" s="308"/>
      <c r="D68" s="113">
        <v>0.67151650811415786</v>
      </c>
      <c r="E68" s="115">
        <v>12</v>
      </c>
      <c r="F68" s="114">
        <v>13</v>
      </c>
      <c r="G68" s="114">
        <v>19</v>
      </c>
      <c r="H68" s="114">
        <v>12</v>
      </c>
      <c r="I68" s="140">
        <v>4</v>
      </c>
      <c r="J68" s="115">
        <v>8</v>
      </c>
      <c r="K68" s="116">
        <v>200</v>
      </c>
    </row>
    <row r="69" spans="1:11" ht="14.1" customHeight="1" x14ac:dyDescent="0.2">
      <c r="A69" s="306">
        <v>83</v>
      </c>
      <c r="B69" s="307" t="s">
        <v>304</v>
      </c>
      <c r="C69" s="308"/>
      <c r="D69" s="113">
        <v>6.2115277000559601</v>
      </c>
      <c r="E69" s="115">
        <v>111</v>
      </c>
      <c r="F69" s="114">
        <v>136</v>
      </c>
      <c r="G69" s="114">
        <v>239</v>
      </c>
      <c r="H69" s="114">
        <v>109</v>
      </c>
      <c r="I69" s="140">
        <v>141</v>
      </c>
      <c r="J69" s="115">
        <v>-30</v>
      </c>
      <c r="K69" s="116">
        <v>-21.276595744680851</v>
      </c>
    </row>
    <row r="70" spans="1:11" ht="14.1" customHeight="1" x14ac:dyDescent="0.2">
      <c r="A70" s="306" t="s">
        <v>305</v>
      </c>
      <c r="B70" s="307" t="s">
        <v>306</v>
      </c>
      <c r="C70" s="308"/>
      <c r="D70" s="113">
        <v>4.1410184667039731</v>
      </c>
      <c r="E70" s="115">
        <v>74</v>
      </c>
      <c r="F70" s="114">
        <v>91</v>
      </c>
      <c r="G70" s="114">
        <v>184</v>
      </c>
      <c r="H70" s="114">
        <v>70</v>
      </c>
      <c r="I70" s="140">
        <v>87</v>
      </c>
      <c r="J70" s="115">
        <v>-13</v>
      </c>
      <c r="K70" s="116">
        <v>-14.942528735632184</v>
      </c>
    </row>
    <row r="71" spans="1:11" ht="14.1" customHeight="1" x14ac:dyDescent="0.2">
      <c r="A71" s="306"/>
      <c r="B71" s="307" t="s">
        <v>307</v>
      </c>
      <c r="C71" s="308"/>
      <c r="D71" s="113">
        <v>2.2943480693900393</v>
      </c>
      <c r="E71" s="115">
        <v>41</v>
      </c>
      <c r="F71" s="114">
        <v>51</v>
      </c>
      <c r="G71" s="114">
        <v>137</v>
      </c>
      <c r="H71" s="114">
        <v>33</v>
      </c>
      <c r="I71" s="140">
        <v>57</v>
      </c>
      <c r="J71" s="115">
        <v>-16</v>
      </c>
      <c r="K71" s="116">
        <v>-28.07017543859649</v>
      </c>
    </row>
    <row r="72" spans="1:11" ht="14.1" customHeight="1" x14ac:dyDescent="0.2">
      <c r="A72" s="306">
        <v>84</v>
      </c>
      <c r="B72" s="307" t="s">
        <v>308</v>
      </c>
      <c r="C72" s="308"/>
      <c r="D72" s="113">
        <v>3.4135422495803023</v>
      </c>
      <c r="E72" s="115">
        <v>61</v>
      </c>
      <c r="F72" s="114">
        <v>37</v>
      </c>
      <c r="G72" s="114">
        <v>97</v>
      </c>
      <c r="H72" s="114">
        <v>52</v>
      </c>
      <c r="I72" s="140">
        <v>75</v>
      </c>
      <c r="J72" s="115">
        <v>-14</v>
      </c>
      <c r="K72" s="116">
        <v>-18.666666666666668</v>
      </c>
    </row>
    <row r="73" spans="1:11" ht="14.1" customHeight="1" x14ac:dyDescent="0.2">
      <c r="A73" s="306" t="s">
        <v>309</v>
      </c>
      <c r="B73" s="307" t="s">
        <v>310</v>
      </c>
      <c r="C73" s="308"/>
      <c r="D73" s="113">
        <v>1.2870733072188025</v>
      </c>
      <c r="E73" s="115">
        <v>23</v>
      </c>
      <c r="F73" s="114">
        <v>6</v>
      </c>
      <c r="G73" s="114">
        <v>38</v>
      </c>
      <c r="H73" s="114">
        <v>8</v>
      </c>
      <c r="I73" s="140">
        <v>29</v>
      </c>
      <c r="J73" s="115">
        <v>-6</v>
      </c>
      <c r="K73" s="116">
        <v>-20.689655172413794</v>
      </c>
    </row>
    <row r="74" spans="1:11" ht="14.1" customHeight="1" x14ac:dyDescent="0.2">
      <c r="A74" s="306" t="s">
        <v>311</v>
      </c>
      <c r="B74" s="307" t="s">
        <v>312</v>
      </c>
      <c r="C74" s="308"/>
      <c r="D74" s="113">
        <v>0.27979854504756574</v>
      </c>
      <c r="E74" s="115">
        <v>5</v>
      </c>
      <c r="F74" s="114">
        <v>6</v>
      </c>
      <c r="G74" s="114">
        <v>10</v>
      </c>
      <c r="H74" s="114" t="s">
        <v>513</v>
      </c>
      <c r="I74" s="140">
        <v>13</v>
      </c>
      <c r="J74" s="115">
        <v>-8</v>
      </c>
      <c r="K74" s="116">
        <v>-61.53846153846154</v>
      </c>
    </row>
    <row r="75" spans="1:11" ht="14.1" customHeight="1" x14ac:dyDescent="0.2">
      <c r="A75" s="306" t="s">
        <v>313</v>
      </c>
      <c r="B75" s="307" t="s">
        <v>314</v>
      </c>
      <c r="C75" s="308"/>
      <c r="D75" s="113">
        <v>0.9513150531617236</v>
      </c>
      <c r="E75" s="115">
        <v>17</v>
      </c>
      <c r="F75" s="114">
        <v>22</v>
      </c>
      <c r="G75" s="114">
        <v>32</v>
      </c>
      <c r="H75" s="114">
        <v>30</v>
      </c>
      <c r="I75" s="140">
        <v>25</v>
      </c>
      <c r="J75" s="115">
        <v>-8</v>
      </c>
      <c r="K75" s="116">
        <v>-32</v>
      </c>
    </row>
    <row r="76" spans="1:11" ht="14.1" customHeight="1" x14ac:dyDescent="0.2">
      <c r="A76" s="306">
        <v>91</v>
      </c>
      <c r="B76" s="307" t="s">
        <v>315</v>
      </c>
      <c r="C76" s="308"/>
      <c r="D76" s="113">
        <v>0.5036373810856184</v>
      </c>
      <c r="E76" s="115">
        <v>9</v>
      </c>
      <c r="F76" s="114">
        <v>3</v>
      </c>
      <c r="G76" s="114" t="s">
        <v>513</v>
      </c>
      <c r="H76" s="114">
        <v>5</v>
      </c>
      <c r="I76" s="140">
        <v>13</v>
      </c>
      <c r="J76" s="115">
        <v>-4</v>
      </c>
      <c r="K76" s="116">
        <v>-30.76923076923077</v>
      </c>
    </row>
    <row r="77" spans="1:11" ht="14.1" customHeight="1" x14ac:dyDescent="0.2">
      <c r="A77" s="306">
        <v>92</v>
      </c>
      <c r="B77" s="307" t="s">
        <v>316</v>
      </c>
      <c r="C77" s="308"/>
      <c r="D77" s="113">
        <v>0.27979854504756574</v>
      </c>
      <c r="E77" s="115">
        <v>5</v>
      </c>
      <c r="F77" s="114">
        <v>12</v>
      </c>
      <c r="G77" s="114">
        <v>9</v>
      </c>
      <c r="H77" s="114">
        <v>5</v>
      </c>
      <c r="I77" s="140">
        <v>6</v>
      </c>
      <c r="J77" s="115">
        <v>-1</v>
      </c>
      <c r="K77" s="116">
        <v>-16.666666666666668</v>
      </c>
    </row>
    <row r="78" spans="1:11" ht="14.1" customHeight="1" x14ac:dyDescent="0.2">
      <c r="A78" s="306">
        <v>93</v>
      </c>
      <c r="B78" s="307" t="s">
        <v>317</v>
      </c>
      <c r="C78" s="308"/>
      <c r="D78" s="113" t="s">
        <v>513</v>
      </c>
      <c r="E78" s="115" t="s">
        <v>513</v>
      </c>
      <c r="F78" s="114" t="s">
        <v>513</v>
      </c>
      <c r="G78" s="114">
        <v>4</v>
      </c>
      <c r="H78" s="114">
        <v>0</v>
      </c>
      <c r="I78" s="140" t="s">
        <v>513</v>
      </c>
      <c r="J78" s="115" t="s">
        <v>513</v>
      </c>
      <c r="K78" s="116" t="s">
        <v>513</v>
      </c>
    </row>
    <row r="79" spans="1:11" ht="14.1" customHeight="1" x14ac:dyDescent="0.2">
      <c r="A79" s="306">
        <v>94</v>
      </c>
      <c r="B79" s="307" t="s">
        <v>318</v>
      </c>
      <c r="C79" s="308"/>
      <c r="D79" s="113">
        <v>0.27979854504756574</v>
      </c>
      <c r="E79" s="115">
        <v>5</v>
      </c>
      <c r="F79" s="114">
        <v>3</v>
      </c>
      <c r="G79" s="114">
        <v>3</v>
      </c>
      <c r="H79" s="114" t="s">
        <v>513</v>
      </c>
      <c r="I79" s="140">
        <v>0</v>
      </c>
      <c r="J79" s="115">
        <v>5</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1.0632344711807498</v>
      </c>
      <c r="E81" s="143">
        <v>19</v>
      </c>
      <c r="F81" s="144">
        <v>12</v>
      </c>
      <c r="G81" s="144">
        <v>46</v>
      </c>
      <c r="H81" s="144" t="s">
        <v>513</v>
      </c>
      <c r="I81" s="145">
        <v>14</v>
      </c>
      <c r="J81" s="143">
        <v>5</v>
      </c>
      <c r="K81" s="146">
        <v>35.714285714285715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1953</v>
      </c>
      <c r="E11" s="114">
        <v>1927</v>
      </c>
      <c r="F11" s="114">
        <v>2128</v>
      </c>
      <c r="G11" s="114">
        <v>1787</v>
      </c>
      <c r="H11" s="140">
        <v>2020</v>
      </c>
      <c r="I11" s="115">
        <v>-67</v>
      </c>
      <c r="J11" s="116">
        <v>-3.3168316831683167</v>
      </c>
    </row>
    <row r="12" spans="1:15" s="110" customFormat="1" ht="24.95" customHeight="1" x14ac:dyDescent="0.2">
      <c r="A12" s="193" t="s">
        <v>132</v>
      </c>
      <c r="B12" s="194" t="s">
        <v>133</v>
      </c>
      <c r="C12" s="113">
        <v>2.2529441884280592</v>
      </c>
      <c r="D12" s="115">
        <v>44</v>
      </c>
      <c r="E12" s="114">
        <v>52</v>
      </c>
      <c r="F12" s="114">
        <v>61</v>
      </c>
      <c r="G12" s="114">
        <v>39</v>
      </c>
      <c r="H12" s="140">
        <v>49</v>
      </c>
      <c r="I12" s="115">
        <v>-5</v>
      </c>
      <c r="J12" s="116">
        <v>-10.204081632653061</v>
      </c>
    </row>
    <row r="13" spans="1:15" s="110" customFormat="1" ht="24.95" customHeight="1" x14ac:dyDescent="0.2">
      <c r="A13" s="193" t="s">
        <v>134</v>
      </c>
      <c r="B13" s="199" t="s">
        <v>214</v>
      </c>
      <c r="C13" s="113">
        <v>0.46082949308755761</v>
      </c>
      <c r="D13" s="115">
        <v>9</v>
      </c>
      <c r="E13" s="114">
        <v>9</v>
      </c>
      <c r="F13" s="114">
        <v>12</v>
      </c>
      <c r="G13" s="114">
        <v>10</v>
      </c>
      <c r="H13" s="140">
        <v>13</v>
      </c>
      <c r="I13" s="115">
        <v>-4</v>
      </c>
      <c r="J13" s="116">
        <v>-30.76923076923077</v>
      </c>
    </row>
    <row r="14" spans="1:15" s="287" customFormat="1" ht="24.95" customHeight="1" x14ac:dyDescent="0.2">
      <c r="A14" s="193" t="s">
        <v>215</v>
      </c>
      <c r="B14" s="199" t="s">
        <v>137</v>
      </c>
      <c r="C14" s="113">
        <v>17.255504352278546</v>
      </c>
      <c r="D14" s="115">
        <v>337</v>
      </c>
      <c r="E14" s="114">
        <v>390</v>
      </c>
      <c r="F14" s="114">
        <v>367</v>
      </c>
      <c r="G14" s="114">
        <v>252</v>
      </c>
      <c r="H14" s="140">
        <v>250</v>
      </c>
      <c r="I14" s="115">
        <v>87</v>
      </c>
      <c r="J14" s="116">
        <v>34.799999999999997</v>
      </c>
      <c r="K14" s="110"/>
      <c r="L14" s="110"/>
      <c r="M14" s="110"/>
      <c r="N14" s="110"/>
      <c r="O14" s="110"/>
    </row>
    <row r="15" spans="1:15" s="110" customFormat="1" ht="24.95" customHeight="1" x14ac:dyDescent="0.2">
      <c r="A15" s="193" t="s">
        <v>216</v>
      </c>
      <c r="B15" s="199" t="s">
        <v>217</v>
      </c>
      <c r="C15" s="113">
        <v>3.8402457757296466</v>
      </c>
      <c r="D15" s="115">
        <v>75</v>
      </c>
      <c r="E15" s="114">
        <v>51</v>
      </c>
      <c r="F15" s="114">
        <v>50</v>
      </c>
      <c r="G15" s="114">
        <v>43</v>
      </c>
      <c r="H15" s="140">
        <v>51</v>
      </c>
      <c r="I15" s="115">
        <v>24</v>
      </c>
      <c r="J15" s="116">
        <v>47.058823529411768</v>
      </c>
    </row>
    <row r="16" spans="1:15" s="287" customFormat="1" ht="24.95" customHeight="1" x14ac:dyDescent="0.2">
      <c r="A16" s="193" t="s">
        <v>218</v>
      </c>
      <c r="B16" s="199" t="s">
        <v>141</v>
      </c>
      <c r="C16" s="113">
        <v>9.1141833077316949</v>
      </c>
      <c r="D16" s="115">
        <v>178</v>
      </c>
      <c r="E16" s="114">
        <v>293</v>
      </c>
      <c r="F16" s="114">
        <v>136</v>
      </c>
      <c r="G16" s="114">
        <v>123</v>
      </c>
      <c r="H16" s="140">
        <v>135</v>
      </c>
      <c r="I16" s="115">
        <v>43</v>
      </c>
      <c r="J16" s="116">
        <v>31.851851851851851</v>
      </c>
      <c r="K16" s="110"/>
      <c r="L16" s="110"/>
      <c r="M16" s="110"/>
      <c r="N16" s="110"/>
      <c r="O16" s="110"/>
    </row>
    <row r="17" spans="1:15" s="110" customFormat="1" ht="24.95" customHeight="1" x14ac:dyDescent="0.2">
      <c r="A17" s="193" t="s">
        <v>142</v>
      </c>
      <c r="B17" s="199" t="s">
        <v>220</v>
      </c>
      <c r="C17" s="113">
        <v>4.301075268817204</v>
      </c>
      <c r="D17" s="115">
        <v>84</v>
      </c>
      <c r="E17" s="114">
        <v>46</v>
      </c>
      <c r="F17" s="114">
        <v>181</v>
      </c>
      <c r="G17" s="114">
        <v>86</v>
      </c>
      <c r="H17" s="140">
        <v>64</v>
      </c>
      <c r="I17" s="115">
        <v>20</v>
      </c>
      <c r="J17" s="116">
        <v>31.25</v>
      </c>
    </row>
    <row r="18" spans="1:15" s="287" customFormat="1" ht="24.95" customHeight="1" x14ac:dyDescent="0.2">
      <c r="A18" s="201" t="s">
        <v>144</v>
      </c>
      <c r="B18" s="202" t="s">
        <v>145</v>
      </c>
      <c r="C18" s="113">
        <v>8.2949308755760374</v>
      </c>
      <c r="D18" s="115">
        <v>162</v>
      </c>
      <c r="E18" s="114">
        <v>174</v>
      </c>
      <c r="F18" s="114">
        <v>161</v>
      </c>
      <c r="G18" s="114">
        <v>149</v>
      </c>
      <c r="H18" s="140">
        <v>214</v>
      </c>
      <c r="I18" s="115">
        <v>-52</v>
      </c>
      <c r="J18" s="116">
        <v>-24.299065420560748</v>
      </c>
      <c r="K18" s="110"/>
      <c r="L18" s="110"/>
      <c r="M18" s="110"/>
      <c r="N18" s="110"/>
      <c r="O18" s="110"/>
    </row>
    <row r="19" spans="1:15" s="110" customFormat="1" ht="24.95" customHeight="1" x14ac:dyDescent="0.2">
      <c r="A19" s="193" t="s">
        <v>146</v>
      </c>
      <c r="B19" s="199" t="s">
        <v>147</v>
      </c>
      <c r="C19" s="113">
        <v>16.282642089093702</v>
      </c>
      <c r="D19" s="115">
        <v>318</v>
      </c>
      <c r="E19" s="114">
        <v>268</v>
      </c>
      <c r="F19" s="114">
        <v>294</v>
      </c>
      <c r="G19" s="114">
        <v>301</v>
      </c>
      <c r="H19" s="140">
        <v>330</v>
      </c>
      <c r="I19" s="115">
        <v>-12</v>
      </c>
      <c r="J19" s="116">
        <v>-3.6363636363636362</v>
      </c>
    </row>
    <row r="20" spans="1:15" s="287" customFormat="1" ht="24.95" customHeight="1" x14ac:dyDescent="0.2">
      <c r="A20" s="193" t="s">
        <v>148</v>
      </c>
      <c r="B20" s="199" t="s">
        <v>149</v>
      </c>
      <c r="C20" s="113">
        <v>3.8402457757296466</v>
      </c>
      <c r="D20" s="115">
        <v>75</v>
      </c>
      <c r="E20" s="114">
        <v>78</v>
      </c>
      <c r="F20" s="114">
        <v>85</v>
      </c>
      <c r="G20" s="114">
        <v>74</v>
      </c>
      <c r="H20" s="140">
        <v>95</v>
      </c>
      <c r="I20" s="115">
        <v>-20</v>
      </c>
      <c r="J20" s="116">
        <v>-21.05263157894737</v>
      </c>
      <c r="K20" s="110"/>
      <c r="L20" s="110"/>
      <c r="M20" s="110"/>
      <c r="N20" s="110"/>
      <c r="O20" s="110"/>
    </row>
    <row r="21" spans="1:15" s="110" customFormat="1" ht="24.95" customHeight="1" x14ac:dyDescent="0.2">
      <c r="A21" s="201" t="s">
        <v>150</v>
      </c>
      <c r="B21" s="202" t="s">
        <v>151</v>
      </c>
      <c r="C21" s="113">
        <v>6.7076292882744495</v>
      </c>
      <c r="D21" s="115">
        <v>131</v>
      </c>
      <c r="E21" s="114">
        <v>136</v>
      </c>
      <c r="F21" s="114">
        <v>130</v>
      </c>
      <c r="G21" s="114">
        <v>123</v>
      </c>
      <c r="H21" s="140">
        <v>98</v>
      </c>
      <c r="I21" s="115">
        <v>33</v>
      </c>
      <c r="J21" s="116">
        <v>33.673469387755105</v>
      </c>
    </row>
    <row r="22" spans="1:15" s="110" customFormat="1" ht="24.95" customHeight="1" x14ac:dyDescent="0.2">
      <c r="A22" s="201" t="s">
        <v>152</v>
      </c>
      <c r="B22" s="199" t="s">
        <v>153</v>
      </c>
      <c r="C22" s="113">
        <v>0.30721966205837176</v>
      </c>
      <c r="D22" s="115">
        <v>6</v>
      </c>
      <c r="E22" s="114">
        <v>10</v>
      </c>
      <c r="F22" s="114">
        <v>17</v>
      </c>
      <c r="G22" s="114">
        <v>10</v>
      </c>
      <c r="H22" s="140">
        <v>59</v>
      </c>
      <c r="I22" s="115">
        <v>-53</v>
      </c>
      <c r="J22" s="116">
        <v>-89.830508474576277</v>
      </c>
    </row>
    <row r="23" spans="1:15" s="110" customFormat="1" ht="24.95" customHeight="1" x14ac:dyDescent="0.2">
      <c r="A23" s="193" t="s">
        <v>154</v>
      </c>
      <c r="B23" s="199" t="s">
        <v>155</v>
      </c>
      <c r="C23" s="113">
        <v>2.0481310803891448</v>
      </c>
      <c r="D23" s="115">
        <v>40</v>
      </c>
      <c r="E23" s="114">
        <v>19</v>
      </c>
      <c r="F23" s="114">
        <v>28</v>
      </c>
      <c r="G23" s="114">
        <v>34</v>
      </c>
      <c r="H23" s="140">
        <v>32</v>
      </c>
      <c r="I23" s="115">
        <v>8</v>
      </c>
      <c r="J23" s="116">
        <v>25</v>
      </c>
    </row>
    <row r="24" spans="1:15" s="110" customFormat="1" ht="24.95" customHeight="1" x14ac:dyDescent="0.2">
      <c r="A24" s="193" t="s">
        <v>156</v>
      </c>
      <c r="B24" s="199" t="s">
        <v>221</v>
      </c>
      <c r="C24" s="113">
        <v>2.9185867895545314</v>
      </c>
      <c r="D24" s="115">
        <v>57</v>
      </c>
      <c r="E24" s="114">
        <v>37</v>
      </c>
      <c r="F24" s="114">
        <v>65</v>
      </c>
      <c r="G24" s="114">
        <v>60</v>
      </c>
      <c r="H24" s="140">
        <v>51</v>
      </c>
      <c r="I24" s="115">
        <v>6</v>
      </c>
      <c r="J24" s="116">
        <v>11.764705882352942</v>
      </c>
    </row>
    <row r="25" spans="1:15" s="110" customFormat="1" ht="24.95" customHeight="1" x14ac:dyDescent="0.2">
      <c r="A25" s="193" t="s">
        <v>222</v>
      </c>
      <c r="B25" s="204" t="s">
        <v>159</v>
      </c>
      <c r="C25" s="113">
        <v>4.301075268817204</v>
      </c>
      <c r="D25" s="115">
        <v>84</v>
      </c>
      <c r="E25" s="114">
        <v>115</v>
      </c>
      <c r="F25" s="114">
        <v>112</v>
      </c>
      <c r="G25" s="114">
        <v>63</v>
      </c>
      <c r="H25" s="140">
        <v>96</v>
      </c>
      <c r="I25" s="115">
        <v>-12</v>
      </c>
      <c r="J25" s="116">
        <v>-12.5</v>
      </c>
    </row>
    <row r="26" spans="1:15" s="110" customFormat="1" ht="24.95" customHeight="1" x14ac:dyDescent="0.2">
      <c r="A26" s="201">
        <v>782.78300000000002</v>
      </c>
      <c r="B26" s="203" t="s">
        <v>160</v>
      </c>
      <c r="C26" s="113">
        <v>2.3041474654377878</v>
      </c>
      <c r="D26" s="115">
        <v>45</v>
      </c>
      <c r="E26" s="114">
        <v>44</v>
      </c>
      <c r="F26" s="114">
        <v>56</v>
      </c>
      <c r="G26" s="114">
        <v>62</v>
      </c>
      <c r="H26" s="140">
        <v>43</v>
      </c>
      <c r="I26" s="115">
        <v>2</v>
      </c>
      <c r="J26" s="116">
        <v>4.6511627906976747</v>
      </c>
    </row>
    <row r="27" spans="1:15" s="110" customFormat="1" ht="24.95" customHeight="1" x14ac:dyDescent="0.2">
      <c r="A27" s="193" t="s">
        <v>161</v>
      </c>
      <c r="B27" s="199" t="s">
        <v>162</v>
      </c>
      <c r="C27" s="113">
        <v>2.3553507424475169</v>
      </c>
      <c r="D27" s="115">
        <v>46</v>
      </c>
      <c r="E27" s="114">
        <v>62</v>
      </c>
      <c r="F27" s="114">
        <v>65</v>
      </c>
      <c r="G27" s="114">
        <v>66</v>
      </c>
      <c r="H27" s="140">
        <v>64</v>
      </c>
      <c r="I27" s="115">
        <v>-18</v>
      </c>
      <c r="J27" s="116">
        <v>-28.125</v>
      </c>
    </row>
    <row r="28" spans="1:15" s="110" customFormat="1" ht="24.95" customHeight="1" x14ac:dyDescent="0.2">
      <c r="A28" s="193" t="s">
        <v>163</v>
      </c>
      <c r="B28" s="199" t="s">
        <v>164</v>
      </c>
      <c r="C28" s="113">
        <v>3.8914490527393752</v>
      </c>
      <c r="D28" s="115">
        <v>76</v>
      </c>
      <c r="E28" s="114">
        <v>70</v>
      </c>
      <c r="F28" s="114">
        <v>132</v>
      </c>
      <c r="G28" s="114">
        <v>85</v>
      </c>
      <c r="H28" s="140">
        <v>104</v>
      </c>
      <c r="I28" s="115">
        <v>-28</v>
      </c>
      <c r="J28" s="116">
        <v>-26.923076923076923</v>
      </c>
    </row>
    <row r="29" spans="1:15" s="110" customFormat="1" ht="24.95" customHeight="1" x14ac:dyDescent="0.2">
      <c r="A29" s="193">
        <v>86</v>
      </c>
      <c r="B29" s="199" t="s">
        <v>165</v>
      </c>
      <c r="C29" s="113">
        <v>9.2165898617511512</v>
      </c>
      <c r="D29" s="115">
        <v>180</v>
      </c>
      <c r="E29" s="114">
        <v>192</v>
      </c>
      <c r="F29" s="114">
        <v>196</v>
      </c>
      <c r="G29" s="114">
        <v>178</v>
      </c>
      <c r="H29" s="140">
        <v>199</v>
      </c>
      <c r="I29" s="115">
        <v>-19</v>
      </c>
      <c r="J29" s="116">
        <v>-9.5477386934673358</v>
      </c>
    </row>
    <row r="30" spans="1:15" s="110" customFormat="1" ht="24.95" customHeight="1" x14ac:dyDescent="0.2">
      <c r="A30" s="193">
        <v>87.88</v>
      </c>
      <c r="B30" s="204" t="s">
        <v>166</v>
      </c>
      <c r="C30" s="113">
        <v>13.568868407578085</v>
      </c>
      <c r="D30" s="115">
        <v>265</v>
      </c>
      <c r="E30" s="114">
        <v>184</v>
      </c>
      <c r="F30" s="114">
        <v>254</v>
      </c>
      <c r="G30" s="114">
        <v>212</v>
      </c>
      <c r="H30" s="140">
        <v>236</v>
      </c>
      <c r="I30" s="115">
        <v>29</v>
      </c>
      <c r="J30" s="116">
        <v>12.288135593220339</v>
      </c>
    </row>
    <row r="31" spans="1:15" s="110" customFormat="1" ht="24.95" customHeight="1" x14ac:dyDescent="0.2">
      <c r="A31" s="193" t="s">
        <v>167</v>
      </c>
      <c r="B31" s="199" t="s">
        <v>168</v>
      </c>
      <c r="C31" s="113">
        <v>3.9938556067588324</v>
      </c>
      <c r="D31" s="115">
        <v>78</v>
      </c>
      <c r="E31" s="114">
        <v>87</v>
      </c>
      <c r="F31" s="114">
        <v>93</v>
      </c>
      <c r="G31" s="114">
        <v>69</v>
      </c>
      <c r="H31" s="140">
        <v>87</v>
      </c>
      <c r="I31" s="115">
        <v>-9</v>
      </c>
      <c r="J31" s="116">
        <v>-10.344827586206897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2.2529441884280592</v>
      </c>
      <c r="D34" s="115">
        <v>44</v>
      </c>
      <c r="E34" s="114">
        <v>52</v>
      </c>
      <c r="F34" s="114">
        <v>61</v>
      </c>
      <c r="G34" s="114">
        <v>39</v>
      </c>
      <c r="H34" s="140">
        <v>49</v>
      </c>
      <c r="I34" s="115">
        <v>-5</v>
      </c>
      <c r="J34" s="116">
        <v>-10.204081632653061</v>
      </c>
    </row>
    <row r="35" spans="1:10" s="110" customFormat="1" ht="24.95" customHeight="1" x14ac:dyDescent="0.2">
      <c r="A35" s="292" t="s">
        <v>171</v>
      </c>
      <c r="B35" s="293" t="s">
        <v>172</v>
      </c>
      <c r="C35" s="113">
        <v>26.01126472094214</v>
      </c>
      <c r="D35" s="115">
        <v>508</v>
      </c>
      <c r="E35" s="114">
        <v>573</v>
      </c>
      <c r="F35" s="114">
        <v>540</v>
      </c>
      <c r="G35" s="114">
        <v>411</v>
      </c>
      <c r="H35" s="140">
        <v>477</v>
      </c>
      <c r="I35" s="115">
        <v>31</v>
      </c>
      <c r="J35" s="116">
        <v>6.4989517819706499</v>
      </c>
    </row>
    <row r="36" spans="1:10" s="110" customFormat="1" ht="24.95" customHeight="1" x14ac:dyDescent="0.2">
      <c r="A36" s="294" t="s">
        <v>173</v>
      </c>
      <c r="B36" s="295" t="s">
        <v>174</v>
      </c>
      <c r="C36" s="125">
        <v>71.735791090629803</v>
      </c>
      <c r="D36" s="143">
        <v>1401</v>
      </c>
      <c r="E36" s="144">
        <v>1302</v>
      </c>
      <c r="F36" s="144">
        <v>1527</v>
      </c>
      <c r="G36" s="144">
        <v>1337</v>
      </c>
      <c r="H36" s="145">
        <v>1494</v>
      </c>
      <c r="I36" s="143">
        <v>-93</v>
      </c>
      <c r="J36" s="146">
        <v>-6.2248995983935744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1953</v>
      </c>
      <c r="F11" s="264">
        <v>1927</v>
      </c>
      <c r="G11" s="264">
        <v>2128</v>
      </c>
      <c r="H11" s="264">
        <v>1787</v>
      </c>
      <c r="I11" s="265">
        <v>2020</v>
      </c>
      <c r="J11" s="263">
        <v>-67</v>
      </c>
      <c r="K11" s="266">
        <v>-3.3168316831683167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21.761392729134666</v>
      </c>
      <c r="E13" s="115">
        <v>425</v>
      </c>
      <c r="F13" s="114">
        <v>531</v>
      </c>
      <c r="G13" s="114">
        <v>603</v>
      </c>
      <c r="H13" s="114">
        <v>456</v>
      </c>
      <c r="I13" s="140">
        <v>466</v>
      </c>
      <c r="J13" s="115">
        <v>-41</v>
      </c>
      <c r="K13" s="116">
        <v>-8.7982832618025757</v>
      </c>
    </row>
    <row r="14" spans="1:17" ht="15.95" customHeight="1" x14ac:dyDescent="0.2">
      <c r="A14" s="306" t="s">
        <v>230</v>
      </c>
      <c r="B14" s="307"/>
      <c r="C14" s="308"/>
      <c r="D14" s="113">
        <v>61.341525857654887</v>
      </c>
      <c r="E14" s="115">
        <v>1198</v>
      </c>
      <c r="F14" s="114">
        <v>1127</v>
      </c>
      <c r="G14" s="114">
        <v>1207</v>
      </c>
      <c r="H14" s="114">
        <v>1061</v>
      </c>
      <c r="I14" s="140">
        <v>1191</v>
      </c>
      <c r="J14" s="115">
        <v>7</v>
      </c>
      <c r="K14" s="116">
        <v>0.58774139378673385</v>
      </c>
    </row>
    <row r="15" spans="1:17" ht="15.95" customHeight="1" x14ac:dyDescent="0.2">
      <c r="A15" s="306" t="s">
        <v>231</v>
      </c>
      <c r="B15" s="307"/>
      <c r="C15" s="308"/>
      <c r="D15" s="113">
        <v>7.5780849974398361</v>
      </c>
      <c r="E15" s="115">
        <v>148</v>
      </c>
      <c r="F15" s="114">
        <v>138</v>
      </c>
      <c r="G15" s="114">
        <v>128</v>
      </c>
      <c r="H15" s="114">
        <v>109</v>
      </c>
      <c r="I15" s="140">
        <v>151</v>
      </c>
      <c r="J15" s="115">
        <v>-3</v>
      </c>
      <c r="K15" s="116">
        <v>-1.9867549668874172</v>
      </c>
    </row>
    <row r="16" spans="1:17" ht="15.95" customHeight="1" x14ac:dyDescent="0.2">
      <c r="A16" s="306" t="s">
        <v>232</v>
      </c>
      <c r="B16" s="307"/>
      <c r="C16" s="308"/>
      <c r="D16" s="113">
        <v>8.3461341525857655</v>
      </c>
      <c r="E16" s="115">
        <v>163</v>
      </c>
      <c r="F16" s="114">
        <v>118</v>
      </c>
      <c r="G16" s="114">
        <v>171</v>
      </c>
      <c r="H16" s="114">
        <v>150</v>
      </c>
      <c r="I16" s="140">
        <v>193</v>
      </c>
      <c r="J16" s="115">
        <v>-30</v>
      </c>
      <c r="K16" s="116">
        <v>-15.544041450777202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2.2017409114183306</v>
      </c>
      <c r="E18" s="115">
        <v>43</v>
      </c>
      <c r="F18" s="114">
        <v>41</v>
      </c>
      <c r="G18" s="114">
        <v>59</v>
      </c>
      <c r="H18" s="114">
        <v>41</v>
      </c>
      <c r="I18" s="140">
        <v>36</v>
      </c>
      <c r="J18" s="115">
        <v>7</v>
      </c>
      <c r="K18" s="116">
        <v>19.444444444444443</v>
      </c>
    </row>
    <row r="19" spans="1:11" ht="14.1" customHeight="1" x14ac:dyDescent="0.2">
      <c r="A19" s="306" t="s">
        <v>235</v>
      </c>
      <c r="B19" s="307" t="s">
        <v>236</v>
      </c>
      <c r="C19" s="308"/>
      <c r="D19" s="113">
        <v>0.92165898617511521</v>
      </c>
      <c r="E19" s="115">
        <v>18</v>
      </c>
      <c r="F19" s="114">
        <v>31</v>
      </c>
      <c r="G19" s="114">
        <v>37</v>
      </c>
      <c r="H19" s="114">
        <v>26</v>
      </c>
      <c r="I19" s="140">
        <v>23</v>
      </c>
      <c r="J19" s="115">
        <v>-5</v>
      </c>
      <c r="K19" s="116">
        <v>-21.739130434782609</v>
      </c>
    </row>
    <row r="20" spans="1:11" ht="14.1" customHeight="1" x14ac:dyDescent="0.2">
      <c r="A20" s="306">
        <v>12</v>
      </c>
      <c r="B20" s="307" t="s">
        <v>237</v>
      </c>
      <c r="C20" s="308"/>
      <c r="D20" s="113">
        <v>1.228878648233487</v>
      </c>
      <c r="E20" s="115">
        <v>24</v>
      </c>
      <c r="F20" s="114">
        <v>53</v>
      </c>
      <c r="G20" s="114">
        <v>18</v>
      </c>
      <c r="H20" s="114">
        <v>15</v>
      </c>
      <c r="I20" s="140">
        <v>29</v>
      </c>
      <c r="J20" s="115">
        <v>-5</v>
      </c>
      <c r="K20" s="116">
        <v>-17.241379310344829</v>
      </c>
    </row>
    <row r="21" spans="1:11" ht="14.1" customHeight="1" x14ac:dyDescent="0.2">
      <c r="A21" s="306">
        <v>21</v>
      </c>
      <c r="B21" s="307" t="s">
        <v>238</v>
      </c>
      <c r="C21" s="308"/>
      <c r="D21" s="113">
        <v>1.1776753712237584</v>
      </c>
      <c r="E21" s="115">
        <v>23</v>
      </c>
      <c r="F21" s="114">
        <v>11</v>
      </c>
      <c r="G21" s="114">
        <v>86</v>
      </c>
      <c r="H21" s="114">
        <v>30</v>
      </c>
      <c r="I21" s="140">
        <v>25</v>
      </c>
      <c r="J21" s="115">
        <v>-2</v>
      </c>
      <c r="K21" s="116">
        <v>-8</v>
      </c>
    </row>
    <row r="22" spans="1:11" ht="14.1" customHeight="1" x14ac:dyDescent="0.2">
      <c r="A22" s="306">
        <v>22</v>
      </c>
      <c r="B22" s="307" t="s">
        <v>239</v>
      </c>
      <c r="C22" s="308"/>
      <c r="D22" s="113">
        <v>2.0993343573988734</v>
      </c>
      <c r="E22" s="115">
        <v>41</v>
      </c>
      <c r="F22" s="114">
        <v>27</v>
      </c>
      <c r="G22" s="114">
        <v>44</v>
      </c>
      <c r="H22" s="114">
        <v>40</v>
      </c>
      <c r="I22" s="140">
        <v>49</v>
      </c>
      <c r="J22" s="115">
        <v>-8</v>
      </c>
      <c r="K22" s="116">
        <v>-16.326530612244898</v>
      </c>
    </row>
    <row r="23" spans="1:11" ht="14.1" customHeight="1" x14ac:dyDescent="0.2">
      <c r="A23" s="306">
        <v>23</v>
      </c>
      <c r="B23" s="307" t="s">
        <v>240</v>
      </c>
      <c r="C23" s="308"/>
      <c r="D23" s="113">
        <v>0.46082949308755761</v>
      </c>
      <c r="E23" s="115">
        <v>9</v>
      </c>
      <c r="F23" s="114">
        <v>15</v>
      </c>
      <c r="G23" s="114">
        <v>11</v>
      </c>
      <c r="H23" s="114">
        <v>18</v>
      </c>
      <c r="I23" s="140">
        <v>16</v>
      </c>
      <c r="J23" s="115">
        <v>-7</v>
      </c>
      <c r="K23" s="116">
        <v>-43.75</v>
      </c>
    </row>
    <row r="24" spans="1:11" ht="14.1" customHeight="1" x14ac:dyDescent="0.2">
      <c r="A24" s="306">
        <v>24</v>
      </c>
      <c r="B24" s="307" t="s">
        <v>241</v>
      </c>
      <c r="C24" s="308"/>
      <c r="D24" s="113">
        <v>4.2498719918074759</v>
      </c>
      <c r="E24" s="115">
        <v>83</v>
      </c>
      <c r="F24" s="114">
        <v>174</v>
      </c>
      <c r="G24" s="114">
        <v>68</v>
      </c>
      <c r="H24" s="114">
        <v>64</v>
      </c>
      <c r="I24" s="140">
        <v>66</v>
      </c>
      <c r="J24" s="115">
        <v>17</v>
      </c>
      <c r="K24" s="116">
        <v>25.757575757575758</v>
      </c>
    </row>
    <row r="25" spans="1:11" ht="14.1" customHeight="1" x14ac:dyDescent="0.2">
      <c r="A25" s="306">
        <v>25</v>
      </c>
      <c r="B25" s="307" t="s">
        <v>242</v>
      </c>
      <c r="C25" s="308"/>
      <c r="D25" s="113">
        <v>4.1986687147977468</v>
      </c>
      <c r="E25" s="115">
        <v>82</v>
      </c>
      <c r="F25" s="114">
        <v>82</v>
      </c>
      <c r="G25" s="114">
        <v>70</v>
      </c>
      <c r="H25" s="114">
        <v>68</v>
      </c>
      <c r="I25" s="140">
        <v>72</v>
      </c>
      <c r="J25" s="115">
        <v>10</v>
      </c>
      <c r="K25" s="116">
        <v>13.888888888888889</v>
      </c>
    </row>
    <row r="26" spans="1:11" ht="14.1" customHeight="1" x14ac:dyDescent="0.2">
      <c r="A26" s="306">
        <v>26</v>
      </c>
      <c r="B26" s="307" t="s">
        <v>243</v>
      </c>
      <c r="C26" s="308"/>
      <c r="D26" s="113">
        <v>2.3041474654377878</v>
      </c>
      <c r="E26" s="115">
        <v>45</v>
      </c>
      <c r="F26" s="114">
        <v>26</v>
      </c>
      <c r="G26" s="114">
        <v>33</v>
      </c>
      <c r="H26" s="114">
        <v>31</v>
      </c>
      <c r="I26" s="140">
        <v>45</v>
      </c>
      <c r="J26" s="115">
        <v>0</v>
      </c>
      <c r="K26" s="116">
        <v>0</v>
      </c>
    </row>
    <row r="27" spans="1:11" ht="14.1" customHeight="1" x14ac:dyDescent="0.2">
      <c r="A27" s="306">
        <v>27</v>
      </c>
      <c r="B27" s="307" t="s">
        <v>244</v>
      </c>
      <c r="C27" s="308"/>
      <c r="D27" s="113">
        <v>1.6897081413210446</v>
      </c>
      <c r="E27" s="115">
        <v>33</v>
      </c>
      <c r="F27" s="114">
        <v>48</v>
      </c>
      <c r="G27" s="114">
        <v>25</v>
      </c>
      <c r="H27" s="114">
        <v>17</v>
      </c>
      <c r="I27" s="140">
        <v>17</v>
      </c>
      <c r="J27" s="115">
        <v>16</v>
      </c>
      <c r="K27" s="116">
        <v>94.117647058823536</v>
      </c>
    </row>
    <row r="28" spans="1:11" ht="14.1" customHeight="1" x14ac:dyDescent="0.2">
      <c r="A28" s="306">
        <v>28</v>
      </c>
      <c r="B28" s="307" t="s">
        <v>245</v>
      </c>
      <c r="C28" s="308"/>
      <c r="D28" s="113">
        <v>0.5632360471070148</v>
      </c>
      <c r="E28" s="115">
        <v>11</v>
      </c>
      <c r="F28" s="114">
        <v>5</v>
      </c>
      <c r="G28" s="114">
        <v>11</v>
      </c>
      <c r="H28" s="114">
        <v>7</v>
      </c>
      <c r="I28" s="140">
        <v>4</v>
      </c>
      <c r="J28" s="115">
        <v>7</v>
      </c>
      <c r="K28" s="116">
        <v>175</v>
      </c>
    </row>
    <row r="29" spans="1:11" ht="14.1" customHeight="1" x14ac:dyDescent="0.2">
      <c r="A29" s="306">
        <v>29</v>
      </c>
      <c r="B29" s="307" t="s">
        <v>246</v>
      </c>
      <c r="C29" s="308"/>
      <c r="D29" s="113">
        <v>4.1474654377880187</v>
      </c>
      <c r="E29" s="115">
        <v>81</v>
      </c>
      <c r="F29" s="114">
        <v>78</v>
      </c>
      <c r="G29" s="114">
        <v>89</v>
      </c>
      <c r="H29" s="114">
        <v>78</v>
      </c>
      <c r="I29" s="140">
        <v>86</v>
      </c>
      <c r="J29" s="115">
        <v>-5</v>
      </c>
      <c r="K29" s="116">
        <v>-5.8139534883720927</v>
      </c>
    </row>
    <row r="30" spans="1:11" ht="14.1" customHeight="1" x14ac:dyDescent="0.2">
      <c r="A30" s="306" t="s">
        <v>247</v>
      </c>
      <c r="B30" s="307" t="s">
        <v>248</v>
      </c>
      <c r="C30" s="308"/>
      <c r="D30" s="113" t="s">
        <v>513</v>
      </c>
      <c r="E30" s="115" t="s">
        <v>513</v>
      </c>
      <c r="F30" s="114" t="s">
        <v>513</v>
      </c>
      <c r="G30" s="114">
        <v>20</v>
      </c>
      <c r="H30" s="114">
        <v>17</v>
      </c>
      <c r="I30" s="140" t="s">
        <v>513</v>
      </c>
      <c r="J30" s="115" t="s">
        <v>513</v>
      </c>
      <c r="K30" s="116" t="s">
        <v>513</v>
      </c>
    </row>
    <row r="31" spans="1:11" ht="14.1" customHeight="1" x14ac:dyDescent="0.2">
      <c r="A31" s="306" t="s">
        <v>249</v>
      </c>
      <c r="B31" s="307" t="s">
        <v>250</v>
      </c>
      <c r="C31" s="308"/>
      <c r="D31" s="113">
        <v>3.1233998975934458</v>
      </c>
      <c r="E31" s="115">
        <v>61</v>
      </c>
      <c r="F31" s="114">
        <v>61</v>
      </c>
      <c r="G31" s="114">
        <v>62</v>
      </c>
      <c r="H31" s="114">
        <v>61</v>
      </c>
      <c r="I31" s="140">
        <v>75</v>
      </c>
      <c r="J31" s="115">
        <v>-14</v>
      </c>
      <c r="K31" s="116">
        <v>-18.666666666666668</v>
      </c>
    </row>
    <row r="32" spans="1:11" ht="14.1" customHeight="1" x14ac:dyDescent="0.2">
      <c r="A32" s="306">
        <v>31</v>
      </c>
      <c r="B32" s="307" t="s">
        <v>251</v>
      </c>
      <c r="C32" s="308"/>
      <c r="D32" s="113">
        <v>0.51203277009728621</v>
      </c>
      <c r="E32" s="115">
        <v>10</v>
      </c>
      <c r="F32" s="114">
        <v>7</v>
      </c>
      <c r="G32" s="114">
        <v>7</v>
      </c>
      <c r="H32" s="114">
        <v>10</v>
      </c>
      <c r="I32" s="140">
        <v>11</v>
      </c>
      <c r="J32" s="115">
        <v>-1</v>
      </c>
      <c r="K32" s="116">
        <v>-9.0909090909090917</v>
      </c>
    </row>
    <row r="33" spans="1:11" ht="14.1" customHeight="1" x14ac:dyDescent="0.2">
      <c r="A33" s="306">
        <v>32</v>
      </c>
      <c r="B33" s="307" t="s">
        <v>252</v>
      </c>
      <c r="C33" s="308"/>
      <c r="D33" s="113">
        <v>3.3794162826420893</v>
      </c>
      <c r="E33" s="115">
        <v>66</v>
      </c>
      <c r="F33" s="114">
        <v>68</v>
      </c>
      <c r="G33" s="114">
        <v>94</v>
      </c>
      <c r="H33" s="114">
        <v>83</v>
      </c>
      <c r="I33" s="140">
        <v>86</v>
      </c>
      <c r="J33" s="115">
        <v>-20</v>
      </c>
      <c r="K33" s="116">
        <v>-23.255813953488371</v>
      </c>
    </row>
    <row r="34" spans="1:11" ht="14.1" customHeight="1" x14ac:dyDescent="0.2">
      <c r="A34" s="306">
        <v>33</v>
      </c>
      <c r="B34" s="307" t="s">
        <v>253</v>
      </c>
      <c r="C34" s="308"/>
      <c r="D34" s="113">
        <v>1.6897081413210446</v>
      </c>
      <c r="E34" s="115">
        <v>33</v>
      </c>
      <c r="F34" s="114">
        <v>54</v>
      </c>
      <c r="G34" s="114">
        <v>37</v>
      </c>
      <c r="H34" s="114">
        <v>24</v>
      </c>
      <c r="I34" s="140">
        <v>58</v>
      </c>
      <c r="J34" s="115">
        <v>-25</v>
      </c>
      <c r="K34" s="116">
        <v>-43.103448275862071</v>
      </c>
    </row>
    <row r="35" spans="1:11" ht="14.1" customHeight="1" x14ac:dyDescent="0.2">
      <c r="A35" s="306">
        <v>34</v>
      </c>
      <c r="B35" s="307" t="s">
        <v>254</v>
      </c>
      <c r="C35" s="308"/>
      <c r="D35" s="113">
        <v>2.3041474654377878</v>
      </c>
      <c r="E35" s="115">
        <v>45</v>
      </c>
      <c r="F35" s="114">
        <v>33</v>
      </c>
      <c r="G35" s="114">
        <v>35</v>
      </c>
      <c r="H35" s="114">
        <v>42</v>
      </c>
      <c r="I35" s="140">
        <v>56</v>
      </c>
      <c r="J35" s="115">
        <v>-11</v>
      </c>
      <c r="K35" s="116">
        <v>-19.642857142857142</v>
      </c>
    </row>
    <row r="36" spans="1:11" ht="14.1" customHeight="1" x14ac:dyDescent="0.2">
      <c r="A36" s="306">
        <v>41</v>
      </c>
      <c r="B36" s="307" t="s">
        <v>255</v>
      </c>
      <c r="C36" s="308"/>
      <c r="D36" s="113">
        <v>0.51203277009728621</v>
      </c>
      <c r="E36" s="115">
        <v>10</v>
      </c>
      <c r="F36" s="114">
        <v>5</v>
      </c>
      <c r="G36" s="114">
        <v>6</v>
      </c>
      <c r="H36" s="114" t="s">
        <v>513</v>
      </c>
      <c r="I36" s="140">
        <v>3</v>
      </c>
      <c r="J36" s="115">
        <v>7</v>
      </c>
      <c r="K36" s="116">
        <v>233.33333333333334</v>
      </c>
    </row>
    <row r="37" spans="1:11" ht="14.1" customHeight="1" x14ac:dyDescent="0.2">
      <c r="A37" s="306">
        <v>42</v>
      </c>
      <c r="B37" s="307" t="s">
        <v>256</v>
      </c>
      <c r="C37" s="308"/>
      <c r="D37" s="113" t="s">
        <v>513</v>
      </c>
      <c r="E37" s="115" t="s">
        <v>513</v>
      </c>
      <c r="F37" s="114">
        <v>0</v>
      </c>
      <c r="G37" s="114">
        <v>3</v>
      </c>
      <c r="H37" s="114" t="s">
        <v>513</v>
      </c>
      <c r="I37" s="140" t="s">
        <v>513</v>
      </c>
      <c r="J37" s="115" t="s">
        <v>513</v>
      </c>
      <c r="K37" s="116" t="s">
        <v>513</v>
      </c>
    </row>
    <row r="38" spans="1:11" ht="14.1" customHeight="1" x14ac:dyDescent="0.2">
      <c r="A38" s="306">
        <v>43</v>
      </c>
      <c r="B38" s="307" t="s">
        <v>257</v>
      </c>
      <c r="C38" s="308"/>
      <c r="D38" s="113">
        <v>0.35842293906810035</v>
      </c>
      <c r="E38" s="115">
        <v>7</v>
      </c>
      <c r="F38" s="114" t="s">
        <v>513</v>
      </c>
      <c r="G38" s="114">
        <v>8</v>
      </c>
      <c r="H38" s="114">
        <v>10</v>
      </c>
      <c r="I38" s="140">
        <v>5</v>
      </c>
      <c r="J38" s="115">
        <v>2</v>
      </c>
      <c r="K38" s="116">
        <v>40</v>
      </c>
    </row>
    <row r="39" spans="1:11" ht="14.1" customHeight="1" x14ac:dyDescent="0.2">
      <c r="A39" s="306">
        <v>51</v>
      </c>
      <c r="B39" s="307" t="s">
        <v>258</v>
      </c>
      <c r="C39" s="308"/>
      <c r="D39" s="113">
        <v>4.4546850998463903</v>
      </c>
      <c r="E39" s="115">
        <v>87</v>
      </c>
      <c r="F39" s="114">
        <v>99</v>
      </c>
      <c r="G39" s="114">
        <v>111</v>
      </c>
      <c r="H39" s="114">
        <v>106</v>
      </c>
      <c r="I39" s="140">
        <v>117</v>
      </c>
      <c r="J39" s="115">
        <v>-30</v>
      </c>
      <c r="K39" s="116">
        <v>-25.641025641025642</v>
      </c>
    </row>
    <row r="40" spans="1:11" ht="14.1" customHeight="1" x14ac:dyDescent="0.2">
      <c r="A40" s="306" t="s">
        <v>259</v>
      </c>
      <c r="B40" s="307" t="s">
        <v>260</v>
      </c>
      <c r="C40" s="308"/>
      <c r="D40" s="113">
        <v>4.0962621607782896</v>
      </c>
      <c r="E40" s="115">
        <v>80</v>
      </c>
      <c r="F40" s="114">
        <v>94</v>
      </c>
      <c r="G40" s="114">
        <v>107</v>
      </c>
      <c r="H40" s="114">
        <v>95</v>
      </c>
      <c r="I40" s="140">
        <v>107</v>
      </c>
      <c r="J40" s="115">
        <v>-27</v>
      </c>
      <c r="K40" s="116">
        <v>-25.233644859813083</v>
      </c>
    </row>
    <row r="41" spans="1:11" ht="14.1" customHeight="1" x14ac:dyDescent="0.2">
      <c r="A41" s="306"/>
      <c r="B41" s="307" t="s">
        <v>261</v>
      </c>
      <c r="C41" s="308"/>
      <c r="D41" s="113">
        <v>3.0209933435739886</v>
      </c>
      <c r="E41" s="115">
        <v>59</v>
      </c>
      <c r="F41" s="114">
        <v>71</v>
      </c>
      <c r="G41" s="114">
        <v>82</v>
      </c>
      <c r="H41" s="114">
        <v>83</v>
      </c>
      <c r="I41" s="140">
        <v>84</v>
      </c>
      <c r="J41" s="115">
        <v>-25</v>
      </c>
      <c r="K41" s="116">
        <v>-29.761904761904763</v>
      </c>
    </row>
    <row r="42" spans="1:11" ht="14.1" customHeight="1" x14ac:dyDescent="0.2">
      <c r="A42" s="306">
        <v>52</v>
      </c>
      <c r="B42" s="307" t="s">
        <v>262</v>
      </c>
      <c r="C42" s="308"/>
      <c r="D42" s="113">
        <v>4.4546850998463903</v>
      </c>
      <c r="E42" s="115">
        <v>87</v>
      </c>
      <c r="F42" s="114">
        <v>71</v>
      </c>
      <c r="G42" s="114">
        <v>71</v>
      </c>
      <c r="H42" s="114">
        <v>58</v>
      </c>
      <c r="I42" s="140">
        <v>80</v>
      </c>
      <c r="J42" s="115">
        <v>7</v>
      </c>
      <c r="K42" s="116">
        <v>8.75</v>
      </c>
    </row>
    <row r="43" spans="1:11" ht="14.1" customHeight="1" x14ac:dyDescent="0.2">
      <c r="A43" s="306" t="s">
        <v>263</v>
      </c>
      <c r="B43" s="307" t="s">
        <v>264</v>
      </c>
      <c r="C43" s="308"/>
      <c r="D43" s="113">
        <v>4.0962621607782896</v>
      </c>
      <c r="E43" s="115">
        <v>80</v>
      </c>
      <c r="F43" s="114">
        <v>64</v>
      </c>
      <c r="G43" s="114">
        <v>68</v>
      </c>
      <c r="H43" s="114">
        <v>53</v>
      </c>
      <c r="I43" s="140">
        <v>77</v>
      </c>
      <c r="J43" s="115">
        <v>3</v>
      </c>
      <c r="K43" s="116">
        <v>3.8961038961038961</v>
      </c>
    </row>
    <row r="44" spans="1:11" ht="14.1" customHeight="1" x14ac:dyDescent="0.2">
      <c r="A44" s="306">
        <v>53</v>
      </c>
      <c r="B44" s="307" t="s">
        <v>265</v>
      </c>
      <c r="C44" s="308"/>
      <c r="D44" s="113">
        <v>0.35842293906810035</v>
      </c>
      <c r="E44" s="115">
        <v>7</v>
      </c>
      <c r="F44" s="114">
        <v>21</v>
      </c>
      <c r="G44" s="114">
        <v>10</v>
      </c>
      <c r="H44" s="114">
        <v>14</v>
      </c>
      <c r="I44" s="140">
        <v>12</v>
      </c>
      <c r="J44" s="115">
        <v>-5</v>
      </c>
      <c r="K44" s="116">
        <v>-41.666666666666664</v>
      </c>
    </row>
    <row r="45" spans="1:11" ht="14.1" customHeight="1" x14ac:dyDescent="0.2">
      <c r="A45" s="306" t="s">
        <v>266</v>
      </c>
      <c r="B45" s="307" t="s">
        <v>267</v>
      </c>
      <c r="C45" s="308"/>
      <c r="D45" s="113">
        <v>0.35842293906810035</v>
      </c>
      <c r="E45" s="115">
        <v>7</v>
      </c>
      <c r="F45" s="114">
        <v>20</v>
      </c>
      <c r="G45" s="114">
        <v>10</v>
      </c>
      <c r="H45" s="114">
        <v>14</v>
      </c>
      <c r="I45" s="140">
        <v>11</v>
      </c>
      <c r="J45" s="115">
        <v>-4</v>
      </c>
      <c r="K45" s="116">
        <v>-36.363636363636367</v>
      </c>
    </row>
    <row r="46" spans="1:11" ht="14.1" customHeight="1" x14ac:dyDescent="0.2">
      <c r="A46" s="306">
        <v>54</v>
      </c>
      <c r="B46" s="307" t="s">
        <v>268</v>
      </c>
      <c r="C46" s="308"/>
      <c r="D46" s="113">
        <v>3.9938556067588324</v>
      </c>
      <c r="E46" s="115">
        <v>78</v>
      </c>
      <c r="F46" s="114">
        <v>110</v>
      </c>
      <c r="G46" s="114">
        <v>106</v>
      </c>
      <c r="H46" s="114">
        <v>98</v>
      </c>
      <c r="I46" s="140">
        <v>105</v>
      </c>
      <c r="J46" s="115">
        <v>-27</v>
      </c>
      <c r="K46" s="116">
        <v>-25.714285714285715</v>
      </c>
    </row>
    <row r="47" spans="1:11" ht="14.1" customHeight="1" x14ac:dyDescent="0.2">
      <c r="A47" s="306">
        <v>61</v>
      </c>
      <c r="B47" s="307" t="s">
        <v>269</v>
      </c>
      <c r="C47" s="308"/>
      <c r="D47" s="113">
        <v>1.7409114183307732</v>
      </c>
      <c r="E47" s="115">
        <v>34</v>
      </c>
      <c r="F47" s="114">
        <v>17</v>
      </c>
      <c r="G47" s="114">
        <v>31</v>
      </c>
      <c r="H47" s="114">
        <v>20</v>
      </c>
      <c r="I47" s="140">
        <v>25</v>
      </c>
      <c r="J47" s="115">
        <v>9</v>
      </c>
      <c r="K47" s="116">
        <v>36</v>
      </c>
    </row>
    <row r="48" spans="1:11" ht="14.1" customHeight="1" x14ac:dyDescent="0.2">
      <c r="A48" s="306">
        <v>62</v>
      </c>
      <c r="B48" s="307" t="s">
        <v>270</v>
      </c>
      <c r="C48" s="308"/>
      <c r="D48" s="113">
        <v>8.7557603686635943</v>
      </c>
      <c r="E48" s="115">
        <v>171</v>
      </c>
      <c r="F48" s="114">
        <v>172</v>
      </c>
      <c r="G48" s="114">
        <v>190</v>
      </c>
      <c r="H48" s="114">
        <v>166</v>
      </c>
      <c r="I48" s="140">
        <v>174</v>
      </c>
      <c r="J48" s="115">
        <v>-3</v>
      </c>
      <c r="K48" s="116">
        <v>-1.7241379310344827</v>
      </c>
    </row>
    <row r="49" spans="1:11" ht="14.1" customHeight="1" x14ac:dyDescent="0.2">
      <c r="A49" s="306">
        <v>63</v>
      </c>
      <c r="B49" s="307" t="s">
        <v>271</v>
      </c>
      <c r="C49" s="308"/>
      <c r="D49" s="113">
        <v>3.3282130056323607</v>
      </c>
      <c r="E49" s="115">
        <v>65</v>
      </c>
      <c r="F49" s="114">
        <v>73</v>
      </c>
      <c r="G49" s="114">
        <v>66</v>
      </c>
      <c r="H49" s="114">
        <v>57</v>
      </c>
      <c r="I49" s="140">
        <v>41</v>
      </c>
      <c r="J49" s="115">
        <v>24</v>
      </c>
      <c r="K49" s="116">
        <v>58.536585365853661</v>
      </c>
    </row>
    <row r="50" spans="1:11" ht="14.1" customHeight="1" x14ac:dyDescent="0.2">
      <c r="A50" s="306" t="s">
        <v>272</v>
      </c>
      <c r="B50" s="307" t="s">
        <v>273</v>
      </c>
      <c r="C50" s="308"/>
      <c r="D50" s="113">
        <v>0.61443932411674351</v>
      </c>
      <c r="E50" s="115">
        <v>12</v>
      </c>
      <c r="F50" s="114">
        <v>17</v>
      </c>
      <c r="G50" s="114">
        <v>16</v>
      </c>
      <c r="H50" s="114">
        <v>15</v>
      </c>
      <c r="I50" s="140">
        <v>11</v>
      </c>
      <c r="J50" s="115">
        <v>1</v>
      </c>
      <c r="K50" s="116">
        <v>9.0909090909090917</v>
      </c>
    </row>
    <row r="51" spans="1:11" ht="14.1" customHeight="1" x14ac:dyDescent="0.2">
      <c r="A51" s="306" t="s">
        <v>274</v>
      </c>
      <c r="B51" s="307" t="s">
        <v>275</v>
      </c>
      <c r="C51" s="308"/>
      <c r="D51" s="113">
        <v>2.4577572964669741</v>
      </c>
      <c r="E51" s="115">
        <v>48</v>
      </c>
      <c r="F51" s="114">
        <v>53</v>
      </c>
      <c r="G51" s="114">
        <v>47</v>
      </c>
      <c r="H51" s="114">
        <v>40</v>
      </c>
      <c r="I51" s="140">
        <v>25</v>
      </c>
      <c r="J51" s="115">
        <v>23</v>
      </c>
      <c r="K51" s="116">
        <v>92</v>
      </c>
    </row>
    <row r="52" spans="1:11" ht="14.1" customHeight="1" x14ac:dyDescent="0.2">
      <c r="A52" s="306">
        <v>71</v>
      </c>
      <c r="B52" s="307" t="s">
        <v>276</v>
      </c>
      <c r="C52" s="308"/>
      <c r="D52" s="113">
        <v>6.6564260112647213</v>
      </c>
      <c r="E52" s="115">
        <v>130</v>
      </c>
      <c r="F52" s="114">
        <v>109</v>
      </c>
      <c r="G52" s="114">
        <v>150</v>
      </c>
      <c r="H52" s="114">
        <v>122</v>
      </c>
      <c r="I52" s="140">
        <v>125</v>
      </c>
      <c r="J52" s="115">
        <v>5</v>
      </c>
      <c r="K52" s="116">
        <v>4</v>
      </c>
    </row>
    <row r="53" spans="1:11" ht="14.1" customHeight="1" x14ac:dyDescent="0.2">
      <c r="A53" s="306" t="s">
        <v>277</v>
      </c>
      <c r="B53" s="307" t="s">
        <v>278</v>
      </c>
      <c r="C53" s="308"/>
      <c r="D53" s="113">
        <v>2.5089605734767026</v>
      </c>
      <c r="E53" s="115">
        <v>49</v>
      </c>
      <c r="F53" s="114">
        <v>31</v>
      </c>
      <c r="G53" s="114">
        <v>57</v>
      </c>
      <c r="H53" s="114">
        <v>41</v>
      </c>
      <c r="I53" s="140">
        <v>36</v>
      </c>
      <c r="J53" s="115">
        <v>13</v>
      </c>
      <c r="K53" s="116">
        <v>36.111111111111114</v>
      </c>
    </row>
    <row r="54" spans="1:11" ht="14.1" customHeight="1" x14ac:dyDescent="0.2">
      <c r="A54" s="306" t="s">
        <v>279</v>
      </c>
      <c r="B54" s="307" t="s">
        <v>280</v>
      </c>
      <c r="C54" s="308"/>
      <c r="D54" s="113">
        <v>3.7890424987199181</v>
      </c>
      <c r="E54" s="115">
        <v>74</v>
      </c>
      <c r="F54" s="114">
        <v>69</v>
      </c>
      <c r="G54" s="114">
        <v>80</v>
      </c>
      <c r="H54" s="114">
        <v>72</v>
      </c>
      <c r="I54" s="140">
        <v>80</v>
      </c>
      <c r="J54" s="115">
        <v>-6</v>
      </c>
      <c r="K54" s="116">
        <v>-7.5</v>
      </c>
    </row>
    <row r="55" spans="1:11" ht="14.1" customHeight="1" x14ac:dyDescent="0.2">
      <c r="A55" s="306">
        <v>72</v>
      </c>
      <c r="B55" s="307" t="s">
        <v>281</v>
      </c>
      <c r="C55" s="308"/>
      <c r="D55" s="113">
        <v>2.8673835125448028</v>
      </c>
      <c r="E55" s="115">
        <v>56</v>
      </c>
      <c r="F55" s="114">
        <v>23</v>
      </c>
      <c r="G55" s="114">
        <v>47</v>
      </c>
      <c r="H55" s="114">
        <v>43</v>
      </c>
      <c r="I55" s="140">
        <v>45</v>
      </c>
      <c r="J55" s="115">
        <v>11</v>
      </c>
      <c r="K55" s="116">
        <v>24.444444444444443</v>
      </c>
    </row>
    <row r="56" spans="1:11" ht="14.1" customHeight="1" x14ac:dyDescent="0.2">
      <c r="A56" s="306" t="s">
        <v>282</v>
      </c>
      <c r="B56" s="307" t="s">
        <v>283</v>
      </c>
      <c r="C56" s="308"/>
      <c r="D56" s="113">
        <v>1.894521249359959</v>
      </c>
      <c r="E56" s="115">
        <v>37</v>
      </c>
      <c r="F56" s="114">
        <v>11</v>
      </c>
      <c r="G56" s="114">
        <v>25</v>
      </c>
      <c r="H56" s="114">
        <v>32</v>
      </c>
      <c r="I56" s="140">
        <v>27</v>
      </c>
      <c r="J56" s="115">
        <v>10</v>
      </c>
      <c r="K56" s="116">
        <v>37.037037037037038</v>
      </c>
    </row>
    <row r="57" spans="1:11" ht="14.1" customHeight="1" x14ac:dyDescent="0.2">
      <c r="A57" s="306" t="s">
        <v>284</v>
      </c>
      <c r="B57" s="307" t="s">
        <v>285</v>
      </c>
      <c r="C57" s="308"/>
      <c r="D57" s="113">
        <v>0.5632360471070148</v>
      </c>
      <c r="E57" s="115">
        <v>11</v>
      </c>
      <c r="F57" s="114">
        <v>7</v>
      </c>
      <c r="G57" s="114">
        <v>17</v>
      </c>
      <c r="H57" s="114">
        <v>5</v>
      </c>
      <c r="I57" s="140">
        <v>13</v>
      </c>
      <c r="J57" s="115">
        <v>-2</v>
      </c>
      <c r="K57" s="116">
        <v>-15.384615384615385</v>
      </c>
    </row>
    <row r="58" spans="1:11" ht="14.1" customHeight="1" x14ac:dyDescent="0.2">
      <c r="A58" s="306">
        <v>73</v>
      </c>
      <c r="B58" s="307" t="s">
        <v>286</v>
      </c>
      <c r="C58" s="308"/>
      <c r="D58" s="113">
        <v>1.6897081413210446</v>
      </c>
      <c r="E58" s="115">
        <v>33</v>
      </c>
      <c r="F58" s="114">
        <v>23</v>
      </c>
      <c r="G58" s="114">
        <v>20</v>
      </c>
      <c r="H58" s="114">
        <v>37</v>
      </c>
      <c r="I58" s="140">
        <v>30</v>
      </c>
      <c r="J58" s="115">
        <v>3</v>
      </c>
      <c r="K58" s="116">
        <v>10</v>
      </c>
    </row>
    <row r="59" spans="1:11" ht="14.1" customHeight="1" x14ac:dyDescent="0.2">
      <c r="A59" s="306" t="s">
        <v>287</v>
      </c>
      <c r="B59" s="307" t="s">
        <v>288</v>
      </c>
      <c r="C59" s="308"/>
      <c r="D59" s="113">
        <v>1.3312852022529442</v>
      </c>
      <c r="E59" s="115">
        <v>26</v>
      </c>
      <c r="F59" s="114">
        <v>14</v>
      </c>
      <c r="G59" s="114">
        <v>17</v>
      </c>
      <c r="H59" s="114">
        <v>32</v>
      </c>
      <c r="I59" s="140">
        <v>22</v>
      </c>
      <c r="J59" s="115">
        <v>4</v>
      </c>
      <c r="K59" s="116">
        <v>18.181818181818183</v>
      </c>
    </row>
    <row r="60" spans="1:11" ht="14.1" customHeight="1" x14ac:dyDescent="0.2">
      <c r="A60" s="306">
        <v>81</v>
      </c>
      <c r="B60" s="307" t="s">
        <v>289</v>
      </c>
      <c r="C60" s="308"/>
      <c r="D60" s="113">
        <v>9.4214029697900674</v>
      </c>
      <c r="E60" s="115">
        <v>184</v>
      </c>
      <c r="F60" s="114">
        <v>196</v>
      </c>
      <c r="G60" s="114">
        <v>180</v>
      </c>
      <c r="H60" s="114">
        <v>159</v>
      </c>
      <c r="I60" s="140">
        <v>209</v>
      </c>
      <c r="J60" s="115">
        <v>-25</v>
      </c>
      <c r="K60" s="116">
        <v>-11.961722488038278</v>
      </c>
    </row>
    <row r="61" spans="1:11" ht="14.1" customHeight="1" x14ac:dyDescent="0.2">
      <c r="A61" s="306" t="s">
        <v>290</v>
      </c>
      <c r="B61" s="307" t="s">
        <v>291</v>
      </c>
      <c r="C61" s="308"/>
      <c r="D61" s="113">
        <v>2.0481310803891448</v>
      </c>
      <c r="E61" s="115">
        <v>40</v>
      </c>
      <c r="F61" s="114">
        <v>50</v>
      </c>
      <c r="G61" s="114">
        <v>49</v>
      </c>
      <c r="H61" s="114">
        <v>30</v>
      </c>
      <c r="I61" s="140">
        <v>57</v>
      </c>
      <c r="J61" s="115">
        <v>-17</v>
      </c>
      <c r="K61" s="116">
        <v>-29.82456140350877</v>
      </c>
    </row>
    <row r="62" spans="1:11" ht="14.1" customHeight="1" x14ac:dyDescent="0.2">
      <c r="A62" s="306" t="s">
        <v>292</v>
      </c>
      <c r="B62" s="307" t="s">
        <v>293</v>
      </c>
      <c r="C62" s="308"/>
      <c r="D62" s="113">
        <v>3.7378392217101895</v>
      </c>
      <c r="E62" s="115">
        <v>73</v>
      </c>
      <c r="F62" s="114">
        <v>88</v>
      </c>
      <c r="G62" s="114">
        <v>68</v>
      </c>
      <c r="H62" s="114">
        <v>61</v>
      </c>
      <c r="I62" s="140">
        <v>74</v>
      </c>
      <c r="J62" s="115">
        <v>-1</v>
      </c>
      <c r="K62" s="116">
        <v>-1.3513513513513513</v>
      </c>
    </row>
    <row r="63" spans="1:11" ht="14.1" customHeight="1" x14ac:dyDescent="0.2">
      <c r="A63" s="306"/>
      <c r="B63" s="307" t="s">
        <v>294</v>
      </c>
      <c r="C63" s="308"/>
      <c r="D63" s="113">
        <v>3.2770097286226321</v>
      </c>
      <c r="E63" s="115">
        <v>64</v>
      </c>
      <c r="F63" s="114">
        <v>82</v>
      </c>
      <c r="G63" s="114">
        <v>49</v>
      </c>
      <c r="H63" s="114">
        <v>52</v>
      </c>
      <c r="I63" s="140">
        <v>64</v>
      </c>
      <c r="J63" s="115">
        <v>0</v>
      </c>
      <c r="K63" s="116">
        <v>0</v>
      </c>
    </row>
    <row r="64" spans="1:11" ht="14.1" customHeight="1" x14ac:dyDescent="0.2">
      <c r="A64" s="306" t="s">
        <v>295</v>
      </c>
      <c r="B64" s="307" t="s">
        <v>296</v>
      </c>
      <c r="C64" s="308"/>
      <c r="D64" s="113">
        <v>1.075268817204301</v>
      </c>
      <c r="E64" s="115">
        <v>21</v>
      </c>
      <c r="F64" s="114">
        <v>15</v>
      </c>
      <c r="G64" s="114">
        <v>30</v>
      </c>
      <c r="H64" s="114">
        <v>34</v>
      </c>
      <c r="I64" s="140">
        <v>35</v>
      </c>
      <c r="J64" s="115">
        <v>-14</v>
      </c>
      <c r="K64" s="116">
        <v>-40</v>
      </c>
    </row>
    <row r="65" spans="1:11" ht="14.1" customHeight="1" x14ac:dyDescent="0.2">
      <c r="A65" s="306" t="s">
        <v>297</v>
      </c>
      <c r="B65" s="307" t="s">
        <v>298</v>
      </c>
      <c r="C65" s="308"/>
      <c r="D65" s="113">
        <v>1.5360983102918586</v>
      </c>
      <c r="E65" s="115">
        <v>30</v>
      </c>
      <c r="F65" s="114">
        <v>27</v>
      </c>
      <c r="G65" s="114">
        <v>13</v>
      </c>
      <c r="H65" s="114">
        <v>20</v>
      </c>
      <c r="I65" s="140">
        <v>17</v>
      </c>
      <c r="J65" s="115">
        <v>13</v>
      </c>
      <c r="K65" s="116">
        <v>76.470588235294116</v>
      </c>
    </row>
    <row r="66" spans="1:11" ht="14.1" customHeight="1" x14ac:dyDescent="0.2">
      <c r="A66" s="306">
        <v>82</v>
      </c>
      <c r="B66" s="307" t="s">
        <v>299</v>
      </c>
      <c r="C66" s="308"/>
      <c r="D66" s="113">
        <v>7.6292882744495651</v>
      </c>
      <c r="E66" s="115">
        <v>149</v>
      </c>
      <c r="F66" s="114">
        <v>118</v>
      </c>
      <c r="G66" s="114">
        <v>181</v>
      </c>
      <c r="H66" s="114">
        <v>130</v>
      </c>
      <c r="I66" s="140">
        <v>123</v>
      </c>
      <c r="J66" s="115">
        <v>26</v>
      </c>
      <c r="K66" s="116">
        <v>21.13821138211382</v>
      </c>
    </row>
    <row r="67" spans="1:11" ht="14.1" customHeight="1" x14ac:dyDescent="0.2">
      <c r="A67" s="306" t="s">
        <v>300</v>
      </c>
      <c r="B67" s="307" t="s">
        <v>301</v>
      </c>
      <c r="C67" s="308"/>
      <c r="D67" s="113">
        <v>6.5028161802355351</v>
      </c>
      <c r="E67" s="115">
        <v>127</v>
      </c>
      <c r="F67" s="114">
        <v>102</v>
      </c>
      <c r="G67" s="114">
        <v>155</v>
      </c>
      <c r="H67" s="114">
        <v>101</v>
      </c>
      <c r="I67" s="140">
        <v>103</v>
      </c>
      <c r="J67" s="115">
        <v>24</v>
      </c>
      <c r="K67" s="116">
        <v>23.300970873786408</v>
      </c>
    </row>
    <row r="68" spans="1:11" ht="14.1" customHeight="1" x14ac:dyDescent="0.2">
      <c r="A68" s="306" t="s">
        <v>302</v>
      </c>
      <c r="B68" s="307" t="s">
        <v>303</v>
      </c>
      <c r="C68" s="308"/>
      <c r="D68" s="113">
        <v>0.35842293906810035</v>
      </c>
      <c r="E68" s="115">
        <v>7</v>
      </c>
      <c r="F68" s="114">
        <v>11</v>
      </c>
      <c r="G68" s="114">
        <v>18</v>
      </c>
      <c r="H68" s="114">
        <v>17</v>
      </c>
      <c r="I68" s="140">
        <v>9</v>
      </c>
      <c r="J68" s="115">
        <v>-2</v>
      </c>
      <c r="K68" s="116">
        <v>-22.222222222222221</v>
      </c>
    </row>
    <row r="69" spans="1:11" ht="14.1" customHeight="1" x14ac:dyDescent="0.2">
      <c r="A69" s="306">
        <v>83</v>
      </c>
      <c r="B69" s="307" t="s">
        <v>304</v>
      </c>
      <c r="C69" s="308"/>
      <c r="D69" s="113">
        <v>6.4516129032258061</v>
      </c>
      <c r="E69" s="115">
        <v>126</v>
      </c>
      <c r="F69" s="114">
        <v>99</v>
      </c>
      <c r="G69" s="114">
        <v>163</v>
      </c>
      <c r="H69" s="114">
        <v>98</v>
      </c>
      <c r="I69" s="140">
        <v>119</v>
      </c>
      <c r="J69" s="115">
        <v>7</v>
      </c>
      <c r="K69" s="116">
        <v>5.882352941176471</v>
      </c>
    </row>
    <row r="70" spans="1:11" ht="14.1" customHeight="1" x14ac:dyDescent="0.2">
      <c r="A70" s="306" t="s">
        <v>305</v>
      </c>
      <c r="B70" s="307" t="s">
        <v>306</v>
      </c>
      <c r="C70" s="308"/>
      <c r="D70" s="113">
        <v>4.3522785458269331</v>
      </c>
      <c r="E70" s="115">
        <v>85</v>
      </c>
      <c r="F70" s="114">
        <v>71</v>
      </c>
      <c r="G70" s="114">
        <v>141</v>
      </c>
      <c r="H70" s="114">
        <v>63</v>
      </c>
      <c r="I70" s="140">
        <v>70</v>
      </c>
      <c r="J70" s="115">
        <v>15</v>
      </c>
      <c r="K70" s="116">
        <v>21.428571428571427</v>
      </c>
    </row>
    <row r="71" spans="1:11" ht="14.1" customHeight="1" x14ac:dyDescent="0.2">
      <c r="A71" s="306"/>
      <c r="B71" s="307" t="s">
        <v>307</v>
      </c>
      <c r="C71" s="308"/>
      <c r="D71" s="113">
        <v>1.8433179723502304</v>
      </c>
      <c r="E71" s="115">
        <v>36</v>
      </c>
      <c r="F71" s="114">
        <v>43</v>
      </c>
      <c r="G71" s="114">
        <v>104</v>
      </c>
      <c r="H71" s="114">
        <v>37</v>
      </c>
      <c r="I71" s="140">
        <v>34</v>
      </c>
      <c r="J71" s="115">
        <v>2</v>
      </c>
      <c r="K71" s="116">
        <v>5.882352941176471</v>
      </c>
    </row>
    <row r="72" spans="1:11" ht="14.1" customHeight="1" x14ac:dyDescent="0.2">
      <c r="A72" s="306">
        <v>84</v>
      </c>
      <c r="B72" s="307" t="s">
        <v>308</v>
      </c>
      <c r="C72" s="308"/>
      <c r="D72" s="113">
        <v>3.0209933435739886</v>
      </c>
      <c r="E72" s="115">
        <v>59</v>
      </c>
      <c r="F72" s="114">
        <v>50</v>
      </c>
      <c r="G72" s="114">
        <v>55</v>
      </c>
      <c r="H72" s="114">
        <v>66</v>
      </c>
      <c r="I72" s="140">
        <v>75</v>
      </c>
      <c r="J72" s="115">
        <v>-16</v>
      </c>
      <c r="K72" s="116">
        <v>-21.333333333333332</v>
      </c>
    </row>
    <row r="73" spans="1:11" ht="14.1" customHeight="1" x14ac:dyDescent="0.2">
      <c r="A73" s="306" t="s">
        <v>309</v>
      </c>
      <c r="B73" s="307" t="s">
        <v>310</v>
      </c>
      <c r="C73" s="308"/>
      <c r="D73" s="113">
        <v>0.76804915514592931</v>
      </c>
      <c r="E73" s="115">
        <v>15</v>
      </c>
      <c r="F73" s="114">
        <v>8</v>
      </c>
      <c r="G73" s="114">
        <v>17</v>
      </c>
      <c r="H73" s="114">
        <v>26</v>
      </c>
      <c r="I73" s="140">
        <v>29</v>
      </c>
      <c r="J73" s="115">
        <v>-14</v>
      </c>
      <c r="K73" s="116">
        <v>-48.275862068965516</v>
      </c>
    </row>
    <row r="74" spans="1:11" ht="14.1" customHeight="1" x14ac:dyDescent="0.2">
      <c r="A74" s="306" t="s">
        <v>311</v>
      </c>
      <c r="B74" s="307" t="s">
        <v>312</v>
      </c>
      <c r="C74" s="308"/>
      <c r="D74" s="113">
        <v>0.40962621607782901</v>
      </c>
      <c r="E74" s="115">
        <v>8</v>
      </c>
      <c r="F74" s="114" t="s">
        <v>513</v>
      </c>
      <c r="G74" s="114">
        <v>8</v>
      </c>
      <c r="H74" s="114" t="s">
        <v>513</v>
      </c>
      <c r="I74" s="140">
        <v>7</v>
      </c>
      <c r="J74" s="115">
        <v>1</v>
      </c>
      <c r="K74" s="116">
        <v>14.285714285714286</v>
      </c>
    </row>
    <row r="75" spans="1:11" ht="14.1" customHeight="1" x14ac:dyDescent="0.2">
      <c r="A75" s="306" t="s">
        <v>313</v>
      </c>
      <c r="B75" s="307" t="s">
        <v>314</v>
      </c>
      <c r="C75" s="308"/>
      <c r="D75" s="113">
        <v>1.1264720942140296</v>
      </c>
      <c r="E75" s="115">
        <v>22</v>
      </c>
      <c r="F75" s="114">
        <v>34</v>
      </c>
      <c r="G75" s="114">
        <v>16</v>
      </c>
      <c r="H75" s="114">
        <v>29</v>
      </c>
      <c r="I75" s="140">
        <v>29</v>
      </c>
      <c r="J75" s="115">
        <v>-7</v>
      </c>
      <c r="K75" s="116">
        <v>-24.137931034482758</v>
      </c>
    </row>
    <row r="76" spans="1:11" ht="14.1" customHeight="1" x14ac:dyDescent="0.2">
      <c r="A76" s="306">
        <v>91</v>
      </c>
      <c r="B76" s="307" t="s">
        <v>315</v>
      </c>
      <c r="C76" s="308"/>
      <c r="D76" s="113">
        <v>0.30721966205837176</v>
      </c>
      <c r="E76" s="115">
        <v>6</v>
      </c>
      <c r="F76" s="114" t="s">
        <v>513</v>
      </c>
      <c r="G76" s="114">
        <v>9</v>
      </c>
      <c r="H76" s="114">
        <v>5</v>
      </c>
      <c r="I76" s="140">
        <v>4</v>
      </c>
      <c r="J76" s="115">
        <v>2</v>
      </c>
      <c r="K76" s="116">
        <v>50</v>
      </c>
    </row>
    <row r="77" spans="1:11" ht="14.1" customHeight="1" x14ac:dyDescent="0.2">
      <c r="A77" s="306">
        <v>92</v>
      </c>
      <c r="B77" s="307" t="s">
        <v>316</v>
      </c>
      <c r="C77" s="308"/>
      <c r="D77" s="113">
        <v>0.40962621607782901</v>
      </c>
      <c r="E77" s="115">
        <v>8</v>
      </c>
      <c r="F77" s="114" t="s">
        <v>513</v>
      </c>
      <c r="G77" s="114">
        <v>7</v>
      </c>
      <c r="H77" s="114">
        <v>10</v>
      </c>
      <c r="I77" s="140">
        <v>50</v>
      </c>
      <c r="J77" s="115">
        <v>-42</v>
      </c>
      <c r="K77" s="116">
        <v>-84</v>
      </c>
    </row>
    <row r="78" spans="1:11" ht="14.1" customHeight="1" x14ac:dyDescent="0.2">
      <c r="A78" s="306">
        <v>93</v>
      </c>
      <c r="B78" s="307" t="s">
        <v>317</v>
      </c>
      <c r="C78" s="308"/>
      <c r="D78" s="113">
        <v>0.2048131080389145</v>
      </c>
      <c r="E78" s="115">
        <v>4</v>
      </c>
      <c r="F78" s="114">
        <v>0</v>
      </c>
      <c r="G78" s="114">
        <v>5</v>
      </c>
      <c r="H78" s="114" t="s">
        <v>513</v>
      </c>
      <c r="I78" s="140" t="s">
        <v>513</v>
      </c>
      <c r="J78" s="115" t="s">
        <v>513</v>
      </c>
      <c r="K78" s="116" t="s">
        <v>513</v>
      </c>
    </row>
    <row r="79" spans="1:11" ht="14.1" customHeight="1" x14ac:dyDescent="0.2">
      <c r="A79" s="306">
        <v>94</v>
      </c>
      <c r="B79" s="307" t="s">
        <v>318</v>
      </c>
      <c r="C79" s="308"/>
      <c r="D79" s="113" t="s">
        <v>513</v>
      </c>
      <c r="E79" s="115" t="s">
        <v>513</v>
      </c>
      <c r="F79" s="114" t="s">
        <v>513</v>
      </c>
      <c r="G79" s="114">
        <v>3</v>
      </c>
      <c r="H79" s="114">
        <v>4</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0.97286226318484381</v>
      </c>
      <c r="E81" s="143">
        <v>19</v>
      </c>
      <c r="F81" s="144">
        <v>13</v>
      </c>
      <c r="G81" s="144">
        <v>19</v>
      </c>
      <c r="H81" s="144">
        <v>11</v>
      </c>
      <c r="I81" s="145">
        <v>19</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25883</v>
      </c>
      <c r="C10" s="114">
        <v>13015</v>
      </c>
      <c r="D10" s="114">
        <v>12868</v>
      </c>
      <c r="E10" s="114">
        <v>18027</v>
      </c>
      <c r="F10" s="114">
        <v>7254</v>
      </c>
      <c r="G10" s="114">
        <v>2929</v>
      </c>
      <c r="H10" s="114">
        <v>7262</v>
      </c>
      <c r="I10" s="115">
        <v>7171</v>
      </c>
      <c r="J10" s="114">
        <v>5736</v>
      </c>
      <c r="K10" s="114">
        <v>1435</v>
      </c>
      <c r="L10" s="423">
        <v>1545</v>
      </c>
      <c r="M10" s="424">
        <v>1828</v>
      </c>
    </row>
    <row r="11" spans="1:13" ht="11.1" customHeight="1" x14ac:dyDescent="0.2">
      <c r="A11" s="422" t="s">
        <v>387</v>
      </c>
      <c r="B11" s="115">
        <v>26189</v>
      </c>
      <c r="C11" s="114">
        <v>13279</v>
      </c>
      <c r="D11" s="114">
        <v>12910</v>
      </c>
      <c r="E11" s="114">
        <v>18267</v>
      </c>
      <c r="F11" s="114">
        <v>7342</v>
      </c>
      <c r="G11" s="114">
        <v>2811</v>
      </c>
      <c r="H11" s="114">
        <v>7502</v>
      </c>
      <c r="I11" s="115">
        <v>7382</v>
      </c>
      <c r="J11" s="114">
        <v>5838</v>
      </c>
      <c r="K11" s="114">
        <v>1544</v>
      </c>
      <c r="L11" s="423">
        <v>1864</v>
      </c>
      <c r="M11" s="424">
        <v>1573</v>
      </c>
    </row>
    <row r="12" spans="1:13" ht="11.1" customHeight="1" x14ac:dyDescent="0.2">
      <c r="A12" s="422" t="s">
        <v>388</v>
      </c>
      <c r="B12" s="115">
        <v>26670</v>
      </c>
      <c r="C12" s="114">
        <v>13586</v>
      </c>
      <c r="D12" s="114">
        <v>13084</v>
      </c>
      <c r="E12" s="114">
        <v>18683</v>
      </c>
      <c r="F12" s="114">
        <v>7358</v>
      </c>
      <c r="G12" s="114">
        <v>3164</v>
      </c>
      <c r="H12" s="114">
        <v>7592</v>
      </c>
      <c r="I12" s="115">
        <v>7327</v>
      </c>
      <c r="J12" s="114">
        <v>5678</v>
      </c>
      <c r="K12" s="114">
        <v>1649</v>
      </c>
      <c r="L12" s="423">
        <v>2260</v>
      </c>
      <c r="M12" s="424">
        <v>1847</v>
      </c>
    </row>
    <row r="13" spans="1:13" s="110" customFormat="1" ht="11.1" customHeight="1" x14ac:dyDescent="0.2">
      <c r="A13" s="422" t="s">
        <v>389</v>
      </c>
      <c r="B13" s="115">
        <v>26465</v>
      </c>
      <c r="C13" s="114">
        <v>13353</v>
      </c>
      <c r="D13" s="114">
        <v>13112</v>
      </c>
      <c r="E13" s="114">
        <v>18467</v>
      </c>
      <c r="F13" s="114">
        <v>7370</v>
      </c>
      <c r="G13" s="114">
        <v>3064</v>
      </c>
      <c r="H13" s="114">
        <v>7659</v>
      </c>
      <c r="I13" s="115">
        <v>7394</v>
      </c>
      <c r="J13" s="114">
        <v>5709</v>
      </c>
      <c r="K13" s="114">
        <v>1685</v>
      </c>
      <c r="L13" s="423">
        <v>1336</v>
      </c>
      <c r="M13" s="424">
        <v>1574</v>
      </c>
    </row>
    <row r="14" spans="1:13" ht="15" customHeight="1" x14ac:dyDescent="0.2">
      <c r="A14" s="422" t="s">
        <v>390</v>
      </c>
      <c r="B14" s="115">
        <v>26464</v>
      </c>
      <c r="C14" s="114">
        <v>13384</v>
      </c>
      <c r="D14" s="114">
        <v>13080</v>
      </c>
      <c r="E14" s="114">
        <v>17755</v>
      </c>
      <c r="F14" s="114">
        <v>8184</v>
      </c>
      <c r="G14" s="114">
        <v>2949</v>
      </c>
      <c r="H14" s="114">
        <v>7797</v>
      </c>
      <c r="I14" s="115">
        <v>7474</v>
      </c>
      <c r="J14" s="114">
        <v>5724</v>
      </c>
      <c r="K14" s="114">
        <v>1750</v>
      </c>
      <c r="L14" s="423">
        <v>1916</v>
      </c>
      <c r="M14" s="424">
        <v>2008</v>
      </c>
    </row>
    <row r="15" spans="1:13" ht="11.1" customHeight="1" x14ac:dyDescent="0.2">
      <c r="A15" s="422" t="s">
        <v>387</v>
      </c>
      <c r="B15" s="115">
        <v>26632</v>
      </c>
      <c r="C15" s="114">
        <v>13541</v>
      </c>
      <c r="D15" s="114">
        <v>13091</v>
      </c>
      <c r="E15" s="114">
        <v>17744</v>
      </c>
      <c r="F15" s="114">
        <v>8369</v>
      </c>
      <c r="G15" s="114">
        <v>2810</v>
      </c>
      <c r="H15" s="114">
        <v>7994</v>
      </c>
      <c r="I15" s="115">
        <v>7637</v>
      </c>
      <c r="J15" s="114">
        <v>5869</v>
      </c>
      <c r="K15" s="114">
        <v>1768</v>
      </c>
      <c r="L15" s="423">
        <v>1768</v>
      </c>
      <c r="M15" s="424">
        <v>1610</v>
      </c>
    </row>
    <row r="16" spans="1:13" ht="11.1" customHeight="1" x14ac:dyDescent="0.2">
      <c r="A16" s="422" t="s">
        <v>388</v>
      </c>
      <c r="B16" s="115">
        <v>27229</v>
      </c>
      <c r="C16" s="114">
        <v>13865</v>
      </c>
      <c r="D16" s="114">
        <v>13364</v>
      </c>
      <c r="E16" s="114">
        <v>18426</v>
      </c>
      <c r="F16" s="114">
        <v>8554</v>
      </c>
      <c r="G16" s="114">
        <v>3203</v>
      </c>
      <c r="H16" s="114">
        <v>8105</v>
      </c>
      <c r="I16" s="115">
        <v>7472</v>
      </c>
      <c r="J16" s="114">
        <v>5670</v>
      </c>
      <c r="K16" s="114">
        <v>1802</v>
      </c>
      <c r="L16" s="423">
        <v>2323</v>
      </c>
      <c r="M16" s="424">
        <v>1826</v>
      </c>
    </row>
    <row r="17" spans="1:13" s="110" customFormat="1" ht="11.1" customHeight="1" x14ac:dyDescent="0.2">
      <c r="A17" s="422" t="s">
        <v>389</v>
      </c>
      <c r="B17" s="115">
        <v>27076</v>
      </c>
      <c r="C17" s="114">
        <v>13607</v>
      </c>
      <c r="D17" s="114">
        <v>13469</v>
      </c>
      <c r="E17" s="114">
        <v>18388</v>
      </c>
      <c r="F17" s="114">
        <v>8670</v>
      </c>
      <c r="G17" s="114">
        <v>3089</v>
      </c>
      <c r="H17" s="114">
        <v>8186</v>
      </c>
      <c r="I17" s="115">
        <v>7491</v>
      </c>
      <c r="J17" s="114">
        <v>5711</v>
      </c>
      <c r="K17" s="114">
        <v>1780</v>
      </c>
      <c r="L17" s="423">
        <v>1421</v>
      </c>
      <c r="M17" s="424">
        <v>1744</v>
      </c>
    </row>
    <row r="18" spans="1:13" ht="15" customHeight="1" x14ac:dyDescent="0.2">
      <c r="A18" s="422" t="s">
        <v>391</v>
      </c>
      <c r="B18" s="115">
        <v>27190</v>
      </c>
      <c r="C18" s="114">
        <v>13669</v>
      </c>
      <c r="D18" s="114">
        <v>13521</v>
      </c>
      <c r="E18" s="114">
        <v>18321</v>
      </c>
      <c r="F18" s="114">
        <v>8831</v>
      </c>
      <c r="G18" s="114">
        <v>3093</v>
      </c>
      <c r="H18" s="114">
        <v>8340</v>
      </c>
      <c r="I18" s="115">
        <v>7439</v>
      </c>
      <c r="J18" s="114">
        <v>5679</v>
      </c>
      <c r="K18" s="114">
        <v>1760</v>
      </c>
      <c r="L18" s="423">
        <v>1810</v>
      </c>
      <c r="M18" s="424">
        <v>1799</v>
      </c>
    </row>
    <row r="19" spans="1:13" ht="11.1" customHeight="1" x14ac:dyDescent="0.2">
      <c r="A19" s="422" t="s">
        <v>387</v>
      </c>
      <c r="B19" s="115">
        <v>27274</v>
      </c>
      <c r="C19" s="114">
        <v>13778</v>
      </c>
      <c r="D19" s="114">
        <v>13496</v>
      </c>
      <c r="E19" s="114">
        <v>18265</v>
      </c>
      <c r="F19" s="114">
        <v>8957</v>
      </c>
      <c r="G19" s="114">
        <v>2896</v>
      </c>
      <c r="H19" s="114">
        <v>8512</v>
      </c>
      <c r="I19" s="115">
        <v>7654</v>
      </c>
      <c r="J19" s="114">
        <v>5819</v>
      </c>
      <c r="K19" s="114">
        <v>1835</v>
      </c>
      <c r="L19" s="423">
        <v>1658</v>
      </c>
      <c r="M19" s="424">
        <v>1582</v>
      </c>
    </row>
    <row r="20" spans="1:13" ht="11.1" customHeight="1" x14ac:dyDescent="0.2">
      <c r="A20" s="422" t="s">
        <v>388</v>
      </c>
      <c r="B20" s="115">
        <v>27716</v>
      </c>
      <c r="C20" s="114">
        <v>13988</v>
      </c>
      <c r="D20" s="114">
        <v>13728</v>
      </c>
      <c r="E20" s="114">
        <v>18536</v>
      </c>
      <c r="F20" s="114">
        <v>9092</v>
      </c>
      <c r="G20" s="114">
        <v>3297</v>
      </c>
      <c r="H20" s="114">
        <v>8636</v>
      </c>
      <c r="I20" s="115">
        <v>7693</v>
      </c>
      <c r="J20" s="114">
        <v>5823</v>
      </c>
      <c r="K20" s="114">
        <v>1870</v>
      </c>
      <c r="L20" s="423">
        <v>2205</v>
      </c>
      <c r="M20" s="424">
        <v>1878</v>
      </c>
    </row>
    <row r="21" spans="1:13" s="110" customFormat="1" ht="11.1" customHeight="1" x14ac:dyDescent="0.2">
      <c r="A21" s="422" t="s">
        <v>389</v>
      </c>
      <c r="B21" s="115">
        <v>27466</v>
      </c>
      <c r="C21" s="114">
        <v>13696</v>
      </c>
      <c r="D21" s="114">
        <v>13770</v>
      </c>
      <c r="E21" s="114">
        <v>18353</v>
      </c>
      <c r="F21" s="114">
        <v>9102</v>
      </c>
      <c r="G21" s="114">
        <v>3181</v>
      </c>
      <c r="H21" s="114">
        <v>8724</v>
      </c>
      <c r="I21" s="115">
        <v>7698</v>
      </c>
      <c r="J21" s="114">
        <v>5838</v>
      </c>
      <c r="K21" s="114">
        <v>1860</v>
      </c>
      <c r="L21" s="423">
        <v>1353</v>
      </c>
      <c r="M21" s="424">
        <v>1697</v>
      </c>
    </row>
    <row r="22" spans="1:13" ht="15" customHeight="1" x14ac:dyDescent="0.2">
      <c r="A22" s="422" t="s">
        <v>392</v>
      </c>
      <c r="B22" s="115">
        <v>27255</v>
      </c>
      <c r="C22" s="114">
        <v>13563</v>
      </c>
      <c r="D22" s="114">
        <v>13692</v>
      </c>
      <c r="E22" s="114">
        <v>18088</v>
      </c>
      <c r="F22" s="114">
        <v>9037</v>
      </c>
      <c r="G22" s="114">
        <v>3025</v>
      </c>
      <c r="H22" s="114">
        <v>8815</v>
      </c>
      <c r="I22" s="115">
        <v>7677</v>
      </c>
      <c r="J22" s="114">
        <v>5849</v>
      </c>
      <c r="K22" s="114">
        <v>1828</v>
      </c>
      <c r="L22" s="423">
        <v>1924</v>
      </c>
      <c r="M22" s="424">
        <v>2141</v>
      </c>
    </row>
    <row r="23" spans="1:13" ht="11.1" customHeight="1" x14ac:dyDescent="0.2">
      <c r="A23" s="422" t="s">
        <v>387</v>
      </c>
      <c r="B23" s="115">
        <v>27355</v>
      </c>
      <c r="C23" s="114">
        <v>13748</v>
      </c>
      <c r="D23" s="114">
        <v>13607</v>
      </c>
      <c r="E23" s="114">
        <v>18158</v>
      </c>
      <c r="F23" s="114">
        <v>9085</v>
      </c>
      <c r="G23" s="114">
        <v>2856</v>
      </c>
      <c r="H23" s="114">
        <v>8997</v>
      </c>
      <c r="I23" s="115">
        <v>7910</v>
      </c>
      <c r="J23" s="114">
        <v>5995</v>
      </c>
      <c r="K23" s="114">
        <v>1915</v>
      </c>
      <c r="L23" s="423">
        <v>1604</v>
      </c>
      <c r="M23" s="424">
        <v>1534</v>
      </c>
    </row>
    <row r="24" spans="1:13" ht="11.1" customHeight="1" x14ac:dyDescent="0.2">
      <c r="A24" s="422" t="s">
        <v>388</v>
      </c>
      <c r="B24" s="115">
        <v>27894</v>
      </c>
      <c r="C24" s="114">
        <v>14030</v>
      </c>
      <c r="D24" s="114">
        <v>13864</v>
      </c>
      <c r="E24" s="114">
        <v>18078</v>
      </c>
      <c r="F24" s="114">
        <v>9184</v>
      </c>
      <c r="G24" s="114">
        <v>3201</v>
      </c>
      <c r="H24" s="114">
        <v>9140</v>
      </c>
      <c r="I24" s="115">
        <v>7921</v>
      </c>
      <c r="J24" s="114">
        <v>5936</v>
      </c>
      <c r="K24" s="114">
        <v>1985</v>
      </c>
      <c r="L24" s="423">
        <v>2469</v>
      </c>
      <c r="M24" s="424">
        <v>1986</v>
      </c>
    </row>
    <row r="25" spans="1:13" s="110" customFormat="1" ht="11.1" customHeight="1" x14ac:dyDescent="0.2">
      <c r="A25" s="422" t="s">
        <v>389</v>
      </c>
      <c r="B25" s="115">
        <v>27419</v>
      </c>
      <c r="C25" s="114">
        <v>13601</v>
      </c>
      <c r="D25" s="114">
        <v>13818</v>
      </c>
      <c r="E25" s="114">
        <v>17600</v>
      </c>
      <c r="F25" s="114">
        <v>9188</v>
      </c>
      <c r="G25" s="114">
        <v>3059</v>
      </c>
      <c r="H25" s="114">
        <v>9174</v>
      </c>
      <c r="I25" s="115">
        <v>7831</v>
      </c>
      <c r="J25" s="114">
        <v>5860</v>
      </c>
      <c r="K25" s="114">
        <v>1971</v>
      </c>
      <c r="L25" s="423">
        <v>1305</v>
      </c>
      <c r="M25" s="424">
        <v>1761</v>
      </c>
    </row>
    <row r="26" spans="1:13" ht="15" customHeight="1" x14ac:dyDescent="0.2">
      <c r="A26" s="422" t="s">
        <v>393</v>
      </c>
      <c r="B26" s="115">
        <v>27206</v>
      </c>
      <c r="C26" s="114">
        <v>13474</v>
      </c>
      <c r="D26" s="114">
        <v>13732</v>
      </c>
      <c r="E26" s="114">
        <v>17424</v>
      </c>
      <c r="F26" s="114">
        <v>9160</v>
      </c>
      <c r="G26" s="114">
        <v>2910</v>
      </c>
      <c r="H26" s="114">
        <v>9229</v>
      </c>
      <c r="I26" s="115">
        <v>7647</v>
      </c>
      <c r="J26" s="114">
        <v>5666</v>
      </c>
      <c r="K26" s="114">
        <v>1981</v>
      </c>
      <c r="L26" s="423">
        <v>1895</v>
      </c>
      <c r="M26" s="424">
        <v>2129</v>
      </c>
    </row>
    <row r="27" spans="1:13" ht="11.1" customHeight="1" x14ac:dyDescent="0.2">
      <c r="A27" s="422" t="s">
        <v>387</v>
      </c>
      <c r="B27" s="115">
        <v>27400</v>
      </c>
      <c r="C27" s="114">
        <v>13598</v>
      </c>
      <c r="D27" s="114">
        <v>13802</v>
      </c>
      <c r="E27" s="114">
        <v>17467</v>
      </c>
      <c r="F27" s="114">
        <v>9318</v>
      </c>
      <c r="G27" s="114">
        <v>2791</v>
      </c>
      <c r="H27" s="114">
        <v>9440</v>
      </c>
      <c r="I27" s="115">
        <v>7889</v>
      </c>
      <c r="J27" s="114">
        <v>5865</v>
      </c>
      <c r="K27" s="114">
        <v>2024</v>
      </c>
      <c r="L27" s="423">
        <v>1621</v>
      </c>
      <c r="M27" s="424">
        <v>1459</v>
      </c>
    </row>
    <row r="28" spans="1:13" ht="11.1" customHeight="1" x14ac:dyDescent="0.2">
      <c r="A28" s="422" t="s">
        <v>388</v>
      </c>
      <c r="B28" s="115">
        <v>27635</v>
      </c>
      <c r="C28" s="114">
        <v>13775</v>
      </c>
      <c r="D28" s="114">
        <v>13860</v>
      </c>
      <c r="E28" s="114">
        <v>18174</v>
      </c>
      <c r="F28" s="114">
        <v>9401</v>
      </c>
      <c r="G28" s="114">
        <v>3000</v>
      </c>
      <c r="H28" s="114">
        <v>9537</v>
      </c>
      <c r="I28" s="115">
        <v>7837</v>
      </c>
      <c r="J28" s="114">
        <v>5807</v>
      </c>
      <c r="K28" s="114">
        <v>2030</v>
      </c>
      <c r="L28" s="423">
        <v>2215</v>
      </c>
      <c r="M28" s="424">
        <v>2095</v>
      </c>
    </row>
    <row r="29" spans="1:13" s="110" customFormat="1" ht="11.1" customHeight="1" x14ac:dyDescent="0.2">
      <c r="A29" s="422" t="s">
        <v>389</v>
      </c>
      <c r="B29" s="115">
        <v>27363</v>
      </c>
      <c r="C29" s="114">
        <v>13511</v>
      </c>
      <c r="D29" s="114">
        <v>13852</v>
      </c>
      <c r="E29" s="114">
        <v>17953</v>
      </c>
      <c r="F29" s="114">
        <v>9396</v>
      </c>
      <c r="G29" s="114">
        <v>2903</v>
      </c>
      <c r="H29" s="114">
        <v>9516</v>
      </c>
      <c r="I29" s="115">
        <v>7777</v>
      </c>
      <c r="J29" s="114">
        <v>5730</v>
      </c>
      <c r="K29" s="114">
        <v>2047</v>
      </c>
      <c r="L29" s="423">
        <v>1361</v>
      </c>
      <c r="M29" s="424">
        <v>1694</v>
      </c>
    </row>
    <row r="30" spans="1:13" ht="15" customHeight="1" x14ac:dyDescent="0.2">
      <c r="A30" s="422" t="s">
        <v>394</v>
      </c>
      <c r="B30" s="115">
        <v>27409</v>
      </c>
      <c r="C30" s="114">
        <v>13457</v>
      </c>
      <c r="D30" s="114">
        <v>13952</v>
      </c>
      <c r="E30" s="114">
        <v>17809</v>
      </c>
      <c r="F30" s="114">
        <v>9591</v>
      </c>
      <c r="G30" s="114">
        <v>2755</v>
      </c>
      <c r="H30" s="114">
        <v>9620</v>
      </c>
      <c r="I30" s="115">
        <v>7478</v>
      </c>
      <c r="J30" s="114">
        <v>5496</v>
      </c>
      <c r="K30" s="114">
        <v>1982</v>
      </c>
      <c r="L30" s="423">
        <v>2016</v>
      </c>
      <c r="M30" s="424">
        <v>2011</v>
      </c>
    </row>
    <row r="31" spans="1:13" ht="11.1" customHeight="1" x14ac:dyDescent="0.2">
      <c r="A31" s="422" t="s">
        <v>387</v>
      </c>
      <c r="B31" s="115">
        <v>27601</v>
      </c>
      <c r="C31" s="114">
        <v>13539</v>
      </c>
      <c r="D31" s="114">
        <v>14062</v>
      </c>
      <c r="E31" s="114">
        <v>17753</v>
      </c>
      <c r="F31" s="114">
        <v>9840</v>
      </c>
      <c r="G31" s="114">
        <v>2656</v>
      </c>
      <c r="H31" s="114">
        <v>9764</v>
      </c>
      <c r="I31" s="115">
        <v>7624</v>
      </c>
      <c r="J31" s="114">
        <v>5584</v>
      </c>
      <c r="K31" s="114">
        <v>2040</v>
      </c>
      <c r="L31" s="423">
        <v>1671</v>
      </c>
      <c r="M31" s="424">
        <v>1511</v>
      </c>
    </row>
    <row r="32" spans="1:13" ht="11.1" customHeight="1" x14ac:dyDescent="0.2">
      <c r="A32" s="422" t="s">
        <v>388</v>
      </c>
      <c r="B32" s="115">
        <v>27803</v>
      </c>
      <c r="C32" s="114">
        <v>13584</v>
      </c>
      <c r="D32" s="114">
        <v>14219</v>
      </c>
      <c r="E32" s="114">
        <v>17871</v>
      </c>
      <c r="F32" s="114">
        <v>9929</v>
      </c>
      <c r="G32" s="114">
        <v>2809</v>
      </c>
      <c r="H32" s="114">
        <v>9839</v>
      </c>
      <c r="I32" s="115">
        <v>7665</v>
      </c>
      <c r="J32" s="114">
        <v>5552</v>
      </c>
      <c r="K32" s="114">
        <v>2113</v>
      </c>
      <c r="L32" s="423">
        <v>2304</v>
      </c>
      <c r="M32" s="424">
        <v>2199</v>
      </c>
    </row>
    <row r="33" spans="1:13" s="110" customFormat="1" ht="11.1" customHeight="1" x14ac:dyDescent="0.2">
      <c r="A33" s="422" t="s">
        <v>389</v>
      </c>
      <c r="B33" s="115">
        <v>27534</v>
      </c>
      <c r="C33" s="114">
        <v>13338</v>
      </c>
      <c r="D33" s="114">
        <v>14196</v>
      </c>
      <c r="E33" s="114">
        <v>17527</v>
      </c>
      <c r="F33" s="114">
        <v>10006</v>
      </c>
      <c r="G33" s="114">
        <v>2720</v>
      </c>
      <c r="H33" s="114">
        <v>9831</v>
      </c>
      <c r="I33" s="115">
        <v>7541</v>
      </c>
      <c r="J33" s="114">
        <v>5440</v>
      </c>
      <c r="K33" s="114">
        <v>2101</v>
      </c>
      <c r="L33" s="423">
        <v>1531</v>
      </c>
      <c r="M33" s="424">
        <v>1797</v>
      </c>
    </row>
    <row r="34" spans="1:13" ht="15" customHeight="1" x14ac:dyDescent="0.2">
      <c r="A34" s="422" t="s">
        <v>395</v>
      </c>
      <c r="B34" s="115">
        <v>27433</v>
      </c>
      <c r="C34" s="114">
        <v>13197</v>
      </c>
      <c r="D34" s="114">
        <v>14236</v>
      </c>
      <c r="E34" s="114">
        <v>17329</v>
      </c>
      <c r="F34" s="114">
        <v>10103</v>
      </c>
      <c r="G34" s="114">
        <v>2607</v>
      </c>
      <c r="H34" s="114">
        <v>9941</v>
      </c>
      <c r="I34" s="115">
        <v>7440</v>
      </c>
      <c r="J34" s="114">
        <v>5405</v>
      </c>
      <c r="K34" s="114">
        <v>2035</v>
      </c>
      <c r="L34" s="423">
        <v>2233</v>
      </c>
      <c r="M34" s="424">
        <v>2377</v>
      </c>
    </row>
    <row r="35" spans="1:13" ht="11.1" customHeight="1" x14ac:dyDescent="0.2">
      <c r="A35" s="422" t="s">
        <v>387</v>
      </c>
      <c r="B35" s="115">
        <v>27546</v>
      </c>
      <c r="C35" s="114">
        <v>13286</v>
      </c>
      <c r="D35" s="114">
        <v>14260</v>
      </c>
      <c r="E35" s="114">
        <v>17347</v>
      </c>
      <c r="F35" s="114">
        <v>10198</v>
      </c>
      <c r="G35" s="114">
        <v>2522</v>
      </c>
      <c r="H35" s="114">
        <v>10103</v>
      </c>
      <c r="I35" s="115">
        <v>7552</v>
      </c>
      <c r="J35" s="114">
        <v>5458</v>
      </c>
      <c r="K35" s="114">
        <v>2094</v>
      </c>
      <c r="L35" s="423">
        <v>1671</v>
      </c>
      <c r="M35" s="424">
        <v>1560</v>
      </c>
    </row>
    <row r="36" spans="1:13" ht="11.1" customHeight="1" x14ac:dyDescent="0.2">
      <c r="A36" s="422" t="s">
        <v>388</v>
      </c>
      <c r="B36" s="115">
        <v>27941</v>
      </c>
      <c r="C36" s="114">
        <v>13454</v>
      </c>
      <c r="D36" s="114">
        <v>14487</v>
      </c>
      <c r="E36" s="114">
        <v>17643</v>
      </c>
      <c r="F36" s="114">
        <v>10298</v>
      </c>
      <c r="G36" s="114">
        <v>2821</v>
      </c>
      <c r="H36" s="114">
        <v>10185</v>
      </c>
      <c r="I36" s="115">
        <v>7545</v>
      </c>
      <c r="J36" s="114">
        <v>5412</v>
      </c>
      <c r="K36" s="114">
        <v>2133</v>
      </c>
      <c r="L36" s="423">
        <v>2544</v>
      </c>
      <c r="M36" s="424">
        <v>2282</v>
      </c>
    </row>
    <row r="37" spans="1:13" s="110" customFormat="1" ht="11.1" customHeight="1" x14ac:dyDescent="0.2">
      <c r="A37" s="422" t="s">
        <v>389</v>
      </c>
      <c r="B37" s="115">
        <v>27727</v>
      </c>
      <c r="C37" s="114">
        <v>13259</v>
      </c>
      <c r="D37" s="114">
        <v>14468</v>
      </c>
      <c r="E37" s="114">
        <v>17384</v>
      </c>
      <c r="F37" s="114">
        <v>10343</v>
      </c>
      <c r="G37" s="114">
        <v>2719</v>
      </c>
      <c r="H37" s="114">
        <v>10185</v>
      </c>
      <c r="I37" s="115">
        <v>7473</v>
      </c>
      <c r="J37" s="114">
        <v>5335</v>
      </c>
      <c r="K37" s="114">
        <v>2138</v>
      </c>
      <c r="L37" s="423">
        <v>1522</v>
      </c>
      <c r="M37" s="424">
        <v>1752</v>
      </c>
    </row>
    <row r="38" spans="1:13" ht="15" customHeight="1" x14ac:dyDescent="0.2">
      <c r="A38" s="425" t="s">
        <v>396</v>
      </c>
      <c r="B38" s="115">
        <v>27861</v>
      </c>
      <c r="C38" s="114">
        <v>13384</v>
      </c>
      <c r="D38" s="114">
        <v>14477</v>
      </c>
      <c r="E38" s="114">
        <v>17420</v>
      </c>
      <c r="F38" s="114">
        <v>10441</v>
      </c>
      <c r="G38" s="114">
        <v>2647</v>
      </c>
      <c r="H38" s="114">
        <v>10271</v>
      </c>
      <c r="I38" s="115">
        <v>7338</v>
      </c>
      <c r="J38" s="114">
        <v>5235</v>
      </c>
      <c r="K38" s="114">
        <v>2103</v>
      </c>
      <c r="L38" s="423">
        <v>2020</v>
      </c>
      <c r="M38" s="424">
        <v>1915</v>
      </c>
    </row>
    <row r="39" spans="1:13" ht="11.1" customHeight="1" x14ac:dyDescent="0.2">
      <c r="A39" s="422" t="s">
        <v>387</v>
      </c>
      <c r="B39" s="115">
        <v>27948</v>
      </c>
      <c r="C39" s="114">
        <v>13499</v>
      </c>
      <c r="D39" s="114">
        <v>14449</v>
      </c>
      <c r="E39" s="114">
        <v>17397</v>
      </c>
      <c r="F39" s="114">
        <v>10551</v>
      </c>
      <c r="G39" s="114">
        <v>2575</v>
      </c>
      <c r="H39" s="114">
        <v>10466</v>
      </c>
      <c r="I39" s="115">
        <v>7614</v>
      </c>
      <c r="J39" s="114">
        <v>5417</v>
      </c>
      <c r="K39" s="114">
        <v>2197</v>
      </c>
      <c r="L39" s="423">
        <v>2001</v>
      </c>
      <c r="M39" s="424">
        <v>1921</v>
      </c>
    </row>
    <row r="40" spans="1:13" ht="11.1" customHeight="1" x14ac:dyDescent="0.2">
      <c r="A40" s="425" t="s">
        <v>388</v>
      </c>
      <c r="B40" s="115">
        <v>28540</v>
      </c>
      <c r="C40" s="114">
        <v>13775</v>
      </c>
      <c r="D40" s="114">
        <v>14765</v>
      </c>
      <c r="E40" s="114">
        <v>17866</v>
      </c>
      <c r="F40" s="114">
        <v>10674</v>
      </c>
      <c r="G40" s="114">
        <v>2917</v>
      </c>
      <c r="H40" s="114">
        <v>10549</v>
      </c>
      <c r="I40" s="115">
        <v>7664</v>
      </c>
      <c r="J40" s="114">
        <v>5405</v>
      </c>
      <c r="K40" s="114">
        <v>2259</v>
      </c>
      <c r="L40" s="423">
        <v>2547</v>
      </c>
      <c r="M40" s="424">
        <v>2087</v>
      </c>
    </row>
    <row r="41" spans="1:13" s="110" customFormat="1" ht="11.1" customHeight="1" x14ac:dyDescent="0.2">
      <c r="A41" s="422" t="s">
        <v>389</v>
      </c>
      <c r="B41" s="115">
        <v>28258</v>
      </c>
      <c r="C41" s="114">
        <v>13549</v>
      </c>
      <c r="D41" s="114">
        <v>14709</v>
      </c>
      <c r="E41" s="114">
        <v>17624</v>
      </c>
      <c r="F41" s="114">
        <v>10634</v>
      </c>
      <c r="G41" s="114">
        <v>2800</v>
      </c>
      <c r="H41" s="114">
        <v>10537</v>
      </c>
      <c r="I41" s="115">
        <v>7628</v>
      </c>
      <c r="J41" s="114">
        <v>5378</v>
      </c>
      <c r="K41" s="114">
        <v>2250</v>
      </c>
      <c r="L41" s="423">
        <v>1549</v>
      </c>
      <c r="M41" s="424">
        <v>1875</v>
      </c>
    </row>
    <row r="42" spans="1:13" ht="15" customHeight="1" x14ac:dyDescent="0.2">
      <c r="A42" s="422" t="s">
        <v>397</v>
      </c>
      <c r="B42" s="115">
        <v>28250</v>
      </c>
      <c r="C42" s="114">
        <v>13571</v>
      </c>
      <c r="D42" s="114">
        <v>14679</v>
      </c>
      <c r="E42" s="114">
        <v>17587</v>
      </c>
      <c r="F42" s="114">
        <v>10663</v>
      </c>
      <c r="G42" s="114">
        <v>2701</v>
      </c>
      <c r="H42" s="114">
        <v>10626</v>
      </c>
      <c r="I42" s="115">
        <v>7559</v>
      </c>
      <c r="J42" s="114">
        <v>5282</v>
      </c>
      <c r="K42" s="114">
        <v>2277</v>
      </c>
      <c r="L42" s="423">
        <v>2118</v>
      </c>
      <c r="M42" s="424">
        <v>2167</v>
      </c>
    </row>
    <row r="43" spans="1:13" ht="11.1" customHeight="1" x14ac:dyDescent="0.2">
      <c r="A43" s="422" t="s">
        <v>387</v>
      </c>
      <c r="B43" s="115">
        <v>28301</v>
      </c>
      <c r="C43" s="114">
        <v>13664</v>
      </c>
      <c r="D43" s="114">
        <v>14637</v>
      </c>
      <c r="E43" s="114">
        <v>17577</v>
      </c>
      <c r="F43" s="114">
        <v>10724</v>
      </c>
      <c r="G43" s="114">
        <v>2627</v>
      </c>
      <c r="H43" s="114">
        <v>10787</v>
      </c>
      <c r="I43" s="115">
        <v>7783</v>
      </c>
      <c r="J43" s="114">
        <v>5436</v>
      </c>
      <c r="K43" s="114">
        <v>2347</v>
      </c>
      <c r="L43" s="423">
        <v>1790</v>
      </c>
      <c r="M43" s="424">
        <v>1777</v>
      </c>
    </row>
    <row r="44" spans="1:13" ht="11.1" customHeight="1" x14ac:dyDescent="0.2">
      <c r="A44" s="422" t="s">
        <v>388</v>
      </c>
      <c r="B44" s="115">
        <v>28846</v>
      </c>
      <c r="C44" s="114">
        <v>14015</v>
      </c>
      <c r="D44" s="114">
        <v>14831</v>
      </c>
      <c r="E44" s="114">
        <v>17969</v>
      </c>
      <c r="F44" s="114">
        <v>10877</v>
      </c>
      <c r="G44" s="114">
        <v>2982</v>
      </c>
      <c r="H44" s="114">
        <v>10882</v>
      </c>
      <c r="I44" s="115">
        <v>7744</v>
      </c>
      <c r="J44" s="114">
        <v>5288</v>
      </c>
      <c r="K44" s="114">
        <v>2456</v>
      </c>
      <c r="L44" s="423">
        <v>2459</v>
      </c>
      <c r="M44" s="424">
        <v>1982</v>
      </c>
    </row>
    <row r="45" spans="1:13" s="110" customFormat="1" ht="11.1" customHeight="1" x14ac:dyDescent="0.2">
      <c r="A45" s="422" t="s">
        <v>389</v>
      </c>
      <c r="B45" s="115">
        <v>28680</v>
      </c>
      <c r="C45" s="114">
        <v>13873</v>
      </c>
      <c r="D45" s="114">
        <v>14807</v>
      </c>
      <c r="E45" s="114">
        <v>17863</v>
      </c>
      <c r="F45" s="114">
        <v>10817</v>
      </c>
      <c r="G45" s="114">
        <v>2914</v>
      </c>
      <c r="H45" s="114">
        <v>10891</v>
      </c>
      <c r="I45" s="115">
        <v>7684</v>
      </c>
      <c r="J45" s="114">
        <v>5281</v>
      </c>
      <c r="K45" s="114">
        <v>2403</v>
      </c>
      <c r="L45" s="423">
        <v>1485</v>
      </c>
      <c r="M45" s="424">
        <v>1713</v>
      </c>
    </row>
    <row r="46" spans="1:13" ht="15" customHeight="1" x14ac:dyDescent="0.2">
      <c r="A46" s="422" t="s">
        <v>398</v>
      </c>
      <c r="B46" s="115">
        <v>28622</v>
      </c>
      <c r="C46" s="114">
        <v>13793</v>
      </c>
      <c r="D46" s="114">
        <v>14829</v>
      </c>
      <c r="E46" s="114">
        <v>17730</v>
      </c>
      <c r="F46" s="114">
        <v>10892</v>
      </c>
      <c r="G46" s="114">
        <v>2812</v>
      </c>
      <c r="H46" s="114">
        <v>10990</v>
      </c>
      <c r="I46" s="115">
        <v>7569</v>
      </c>
      <c r="J46" s="114">
        <v>5221</v>
      </c>
      <c r="K46" s="114">
        <v>2348</v>
      </c>
      <c r="L46" s="423">
        <v>1916</v>
      </c>
      <c r="M46" s="424">
        <v>2020</v>
      </c>
    </row>
    <row r="47" spans="1:13" ht="11.1" customHeight="1" x14ac:dyDescent="0.2">
      <c r="A47" s="422" t="s">
        <v>387</v>
      </c>
      <c r="B47" s="115">
        <v>28596</v>
      </c>
      <c r="C47" s="114">
        <v>13799</v>
      </c>
      <c r="D47" s="114">
        <v>14797</v>
      </c>
      <c r="E47" s="114">
        <v>17631</v>
      </c>
      <c r="F47" s="114">
        <v>10965</v>
      </c>
      <c r="G47" s="114">
        <v>2668</v>
      </c>
      <c r="H47" s="114">
        <v>11167</v>
      </c>
      <c r="I47" s="115">
        <v>7836</v>
      </c>
      <c r="J47" s="114">
        <v>5399</v>
      </c>
      <c r="K47" s="114">
        <v>2437</v>
      </c>
      <c r="L47" s="423">
        <v>1744</v>
      </c>
      <c r="M47" s="424">
        <v>1787</v>
      </c>
    </row>
    <row r="48" spans="1:13" ht="11.1" customHeight="1" x14ac:dyDescent="0.2">
      <c r="A48" s="422" t="s">
        <v>388</v>
      </c>
      <c r="B48" s="115">
        <v>29035</v>
      </c>
      <c r="C48" s="114">
        <v>14050</v>
      </c>
      <c r="D48" s="114">
        <v>14985</v>
      </c>
      <c r="E48" s="114">
        <v>18008</v>
      </c>
      <c r="F48" s="114">
        <v>11027</v>
      </c>
      <c r="G48" s="114">
        <v>2974</v>
      </c>
      <c r="H48" s="114">
        <v>11261</v>
      </c>
      <c r="I48" s="115">
        <v>7808</v>
      </c>
      <c r="J48" s="114">
        <v>5250</v>
      </c>
      <c r="K48" s="114">
        <v>2558</v>
      </c>
      <c r="L48" s="423">
        <v>2600</v>
      </c>
      <c r="M48" s="424">
        <v>2128</v>
      </c>
    </row>
    <row r="49" spans="1:17" s="110" customFormat="1" ht="11.1" customHeight="1" x14ac:dyDescent="0.2">
      <c r="A49" s="422" t="s">
        <v>389</v>
      </c>
      <c r="B49" s="115">
        <v>28840</v>
      </c>
      <c r="C49" s="114">
        <v>13813</v>
      </c>
      <c r="D49" s="114">
        <v>15027</v>
      </c>
      <c r="E49" s="114">
        <v>17759</v>
      </c>
      <c r="F49" s="114">
        <v>11081</v>
      </c>
      <c r="G49" s="114">
        <v>2854</v>
      </c>
      <c r="H49" s="114">
        <v>11252</v>
      </c>
      <c r="I49" s="115">
        <v>7733</v>
      </c>
      <c r="J49" s="114">
        <v>5175</v>
      </c>
      <c r="K49" s="114">
        <v>2558</v>
      </c>
      <c r="L49" s="423">
        <v>1692</v>
      </c>
      <c r="M49" s="424">
        <v>1927</v>
      </c>
    </row>
    <row r="50" spans="1:17" ht="15" customHeight="1" x14ac:dyDescent="0.2">
      <c r="A50" s="422" t="s">
        <v>399</v>
      </c>
      <c r="B50" s="143">
        <v>28769</v>
      </c>
      <c r="C50" s="144">
        <v>13767</v>
      </c>
      <c r="D50" s="144">
        <v>15002</v>
      </c>
      <c r="E50" s="144">
        <v>17660</v>
      </c>
      <c r="F50" s="144">
        <v>11109</v>
      </c>
      <c r="G50" s="144">
        <v>2747</v>
      </c>
      <c r="H50" s="144">
        <v>11268</v>
      </c>
      <c r="I50" s="143">
        <v>7457</v>
      </c>
      <c r="J50" s="144">
        <v>4989</v>
      </c>
      <c r="K50" s="144">
        <v>2468</v>
      </c>
      <c r="L50" s="426">
        <v>1787</v>
      </c>
      <c r="M50" s="427">
        <v>1953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0.51359094402906857</v>
      </c>
      <c r="C6" s="480">
        <f>'Tabelle 3.3'!J11</f>
        <v>-1.4797199101598626</v>
      </c>
      <c r="D6" s="481">
        <f t="shared" ref="D6:E9" si="0">IF(OR(AND(B6&gt;=-50,B6&lt;=50),ISNUMBER(B6)=FALSE),B6,"")</f>
        <v>0.51359094402906857</v>
      </c>
      <c r="E6" s="481">
        <f t="shared" si="0"/>
        <v>-1.4797199101598626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0.51359094402906857</v>
      </c>
      <c r="C14" s="480">
        <f>'Tabelle 3.3'!J11</f>
        <v>-1.4797199101598626</v>
      </c>
      <c r="D14" s="481">
        <f>IF(OR(AND(B14&gt;=-50,B14&lt;=50),ISNUMBER(B14)=FALSE),B14,"")</f>
        <v>0.51359094402906857</v>
      </c>
      <c r="E14" s="481">
        <f>IF(OR(AND(C14&gt;=-50,C14&lt;=50),ISNUMBER(C14)=FALSE),C14,"")</f>
        <v>-1.4797199101598626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4.7794117647058822</v>
      </c>
      <c r="C15" s="480">
        <f>'Tabelle 3.3'!J12</f>
        <v>19.135802469135804</v>
      </c>
      <c r="D15" s="481">
        <f t="shared" ref="D15:E45" si="3">IF(OR(AND(B15&gt;=-50,B15&lt;=50),ISNUMBER(B15)=FALSE),B15,"")</f>
        <v>4.7794117647058822</v>
      </c>
      <c r="E15" s="481">
        <f t="shared" si="3"/>
        <v>19.135802469135804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1.1363636363636365</v>
      </c>
      <c r="C16" s="480">
        <f>'Tabelle 3.3'!J13</f>
        <v>28.571428571428573</v>
      </c>
      <c r="D16" s="481">
        <f t="shared" si="3"/>
        <v>1.1363636363636365</v>
      </c>
      <c r="E16" s="481">
        <f t="shared" si="3"/>
        <v>28.571428571428573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-3.4263085399449036</v>
      </c>
      <c r="C17" s="480">
        <f>'Tabelle 3.3'!J14</f>
        <v>-5.3745928338762212</v>
      </c>
      <c r="D17" s="481">
        <f t="shared" si="3"/>
        <v>-3.4263085399449036</v>
      </c>
      <c r="E17" s="481">
        <f t="shared" si="3"/>
        <v>-5.3745928338762212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-1.430976430976431</v>
      </c>
      <c r="C18" s="480">
        <f>'Tabelle 3.3'!J15</f>
        <v>-7.042253521126761</v>
      </c>
      <c r="D18" s="481">
        <f t="shared" si="3"/>
        <v>-1.430976430976431</v>
      </c>
      <c r="E18" s="481">
        <f t="shared" si="3"/>
        <v>-7.042253521126761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-4.3731778425655978</v>
      </c>
      <c r="C19" s="480">
        <f>'Tabelle 3.3'!J16</f>
        <v>-5.4545454545454541</v>
      </c>
      <c r="D19" s="481">
        <f t="shared" si="3"/>
        <v>-4.3731778425655978</v>
      </c>
      <c r="E19" s="481">
        <f t="shared" si="3"/>
        <v>-5.4545454545454541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-3.0658838878016961</v>
      </c>
      <c r="C20" s="480">
        <f>'Tabelle 3.3'!J17</f>
        <v>-0.90909090909090906</v>
      </c>
      <c r="D20" s="481">
        <f t="shared" si="3"/>
        <v>-3.0658838878016961</v>
      </c>
      <c r="E20" s="481">
        <f t="shared" si="3"/>
        <v>-0.90909090909090906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1.8781493357764545</v>
      </c>
      <c r="C21" s="480">
        <f>'Tabelle 3.3'!J18</f>
        <v>7.042253521126761</v>
      </c>
      <c r="D21" s="481">
        <f t="shared" si="3"/>
        <v>1.8781493357764545</v>
      </c>
      <c r="E21" s="481">
        <f t="shared" si="3"/>
        <v>7.042253521126761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0.60430263475948753</v>
      </c>
      <c r="C22" s="480">
        <f>'Tabelle 3.3'!J19</f>
        <v>-1.2259194395796849</v>
      </c>
      <c r="D22" s="481">
        <f t="shared" si="3"/>
        <v>0.60430263475948753</v>
      </c>
      <c r="E22" s="481">
        <f t="shared" si="3"/>
        <v>-1.2259194395796849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-1.3205282112845138</v>
      </c>
      <c r="C23" s="480">
        <f>'Tabelle 3.3'!J20</f>
        <v>-4.6070460704607044</v>
      </c>
      <c r="D23" s="481">
        <f t="shared" si="3"/>
        <v>-1.3205282112845138</v>
      </c>
      <c r="E23" s="481">
        <f t="shared" si="3"/>
        <v>-4.6070460704607044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-0.93945720250521925</v>
      </c>
      <c r="C24" s="480">
        <f>'Tabelle 3.3'!J21</f>
        <v>-8.1162324649298601</v>
      </c>
      <c r="D24" s="481">
        <f t="shared" si="3"/>
        <v>-0.93945720250521925</v>
      </c>
      <c r="E24" s="481">
        <f t="shared" si="3"/>
        <v>-8.1162324649298601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-2.0725388601036268</v>
      </c>
      <c r="C25" s="480">
        <f>'Tabelle 3.3'!J22</f>
        <v>-2.1428571428571428</v>
      </c>
      <c r="D25" s="481">
        <f t="shared" si="3"/>
        <v>-2.0725388601036268</v>
      </c>
      <c r="E25" s="481">
        <f t="shared" si="3"/>
        <v>-2.1428571428571428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-6.8047337278106506</v>
      </c>
      <c r="C26" s="480">
        <f>'Tabelle 3.3'!J23</f>
        <v>-3.2967032967032965</v>
      </c>
      <c r="D26" s="481">
        <f t="shared" si="3"/>
        <v>-6.8047337278106506</v>
      </c>
      <c r="E26" s="481">
        <f t="shared" si="3"/>
        <v>-3.2967032967032965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-1.0146561443066517</v>
      </c>
      <c r="C27" s="480">
        <f>'Tabelle 3.3'!J24</f>
        <v>-4.1162227602905572</v>
      </c>
      <c r="D27" s="481">
        <f t="shared" si="3"/>
        <v>-1.0146561443066517</v>
      </c>
      <c r="E27" s="481">
        <f t="shared" si="3"/>
        <v>-4.1162227602905572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2.4968789013732833</v>
      </c>
      <c r="C28" s="480">
        <f>'Tabelle 3.3'!J25</f>
        <v>11.400651465798045</v>
      </c>
      <c r="D28" s="481">
        <f t="shared" si="3"/>
        <v>2.4968789013732833</v>
      </c>
      <c r="E28" s="481">
        <f t="shared" si="3"/>
        <v>11.400651465798045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-33.125</v>
      </c>
      <c r="C29" s="480">
        <f>'Tabelle 3.3'!J26</f>
        <v>25</v>
      </c>
      <c r="D29" s="481">
        <f t="shared" si="3"/>
        <v>-33.125</v>
      </c>
      <c r="E29" s="481">
        <f t="shared" si="3"/>
        <v>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1.7076845806127574</v>
      </c>
      <c r="C30" s="480">
        <f>'Tabelle 3.3'!J27</f>
        <v>7.3394495412844041</v>
      </c>
      <c r="D30" s="481">
        <f t="shared" si="3"/>
        <v>1.7076845806127574</v>
      </c>
      <c r="E30" s="481">
        <f t="shared" si="3"/>
        <v>7.3394495412844041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6.1792863359442993</v>
      </c>
      <c r="C31" s="480">
        <f>'Tabelle 3.3'!J28</f>
        <v>-1.0101010101010102</v>
      </c>
      <c r="D31" s="481">
        <f t="shared" si="3"/>
        <v>6.1792863359442993</v>
      </c>
      <c r="E31" s="481">
        <f t="shared" si="3"/>
        <v>-1.0101010101010102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4.2964554242749733</v>
      </c>
      <c r="C32" s="480">
        <f>'Tabelle 3.3'!J29</f>
        <v>1.6793893129770991</v>
      </c>
      <c r="D32" s="481">
        <f t="shared" si="3"/>
        <v>4.2964554242749733</v>
      </c>
      <c r="E32" s="481">
        <f t="shared" si="3"/>
        <v>1.6793893129770991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1.9941348973607038</v>
      </c>
      <c r="C33" s="480">
        <f>'Tabelle 3.3'!J30</f>
        <v>-0.25380710659898476</v>
      </c>
      <c r="D33" s="481">
        <f t="shared" si="3"/>
        <v>1.9941348973607038</v>
      </c>
      <c r="E33" s="481">
        <f t="shared" si="3"/>
        <v>-0.25380710659898476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3.5539215686274508</v>
      </c>
      <c r="C34" s="480">
        <f>'Tabelle 3.3'!J31</f>
        <v>-5.2062868369351669</v>
      </c>
      <c r="D34" s="481">
        <f t="shared" si="3"/>
        <v>3.5539215686274508</v>
      </c>
      <c r="E34" s="481">
        <f t="shared" si="3"/>
        <v>-5.2062868369351669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4.7794117647058822</v>
      </c>
      <c r="C37" s="480">
        <f>'Tabelle 3.3'!J34</f>
        <v>19.135802469135804</v>
      </c>
      <c r="D37" s="481">
        <f t="shared" si="3"/>
        <v>4.7794117647058822</v>
      </c>
      <c r="E37" s="481">
        <f t="shared" si="3"/>
        <v>19.135802469135804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-1.8458588037876065</v>
      </c>
      <c r="C38" s="480">
        <f>'Tabelle 3.3'!J35</f>
        <v>-0.20202020202020202</v>
      </c>
      <c r="D38" s="481">
        <f t="shared" si="3"/>
        <v>-1.8458588037876065</v>
      </c>
      <c r="E38" s="481">
        <f t="shared" si="3"/>
        <v>-0.20202020202020202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1.3934633899163922</v>
      </c>
      <c r="C39" s="480">
        <f>'Tabelle 3.3'!J36</f>
        <v>-2.1972884525479195</v>
      </c>
      <c r="D39" s="481">
        <f t="shared" si="3"/>
        <v>1.3934633899163922</v>
      </c>
      <c r="E39" s="481">
        <f t="shared" si="3"/>
        <v>-2.1972884525479195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1.3934633899163922</v>
      </c>
      <c r="C45" s="480">
        <f>'Tabelle 3.3'!J36</f>
        <v>-2.1972884525479195</v>
      </c>
      <c r="D45" s="481">
        <f t="shared" si="3"/>
        <v>1.3934633899163922</v>
      </c>
      <c r="E45" s="481">
        <f t="shared" si="3"/>
        <v>-2.1972884525479195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27206</v>
      </c>
      <c r="C51" s="487">
        <v>5666</v>
      </c>
      <c r="D51" s="487">
        <v>1981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27400</v>
      </c>
      <c r="C52" s="487">
        <v>5865</v>
      </c>
      <c r="D52" s="487">
        <v>2024</v>
      </c>
      <c r="E52" s="488">
        <f t="shared" ref="E52:G70" si="11">IF($A$51=37802,IF(COUNTBLANK(B$51:B$70)&gt;0,#N/A,B52/B$51*100),IF(COUNTBLANK(B$51:B$75)&gt;0,#N/A,B52/B$51*100))</f>
        <v>100.71307799750056</v>
      </c>
      <c r="F52" s="488">
        <f t="shared" si="11"/>
        <v>103.51217790328273</v>
      </c>
      <c r="G52" s="488">
        <f t="shared" si="11"/>
        <v>102.1706208985361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27635</v>
      </c>
      <c r="C53" s="487">
        <v>5807</v>
      </c>
      <c r="D53" s="487">
        <v>2030</v>
      </c>
      <c r="E53" s="488">
        <f t="shared" si="11"/>
        <v>101.57685804601925</v>
      </c>
      <c r="F53" s="488">
        <f t="shared" si="11"/>
        <v>102.48852806212496</v>
      </c>
      <c r="G53" s="488">
        <f t="shared" si="11"/>
        <v>102.47349823321554</v>
      </c>
      <c r="H53" s="489">
        <f>IF(ISERROR(L53)=TRUE,IF(MONTH(A53)=MONTH(MAX(A$51:A$75)),A53,""),"")</f>
        <v>41883</v>
      </c>
      <c r="I53" s="488">
        <f t="shared" si="12"/>
        <v>101.57685804601925</v>
      </c>
      <c r="J53" s="488">
        <f t="shared" si="10"/>
        <v>102.48852806212496</v>
      </c>
      <c r="K53" s="488">
        <f t="shared" si="10"/>
        <v>102.47349823321554</v>
      </c>
      <c r="L53" s="488" t="e">
        <f t="shared" si="13"/>
        <v>#N/A</v>
      </c>
    </row>
    <row r="54" spans="1:14" ht="15" customHeight="1" x14ac:dyDescent="0.2">
      <c r="A54" s="490" t="s">
        <v>462</v>
      </c>
      <c r="B54" s="487">
        <v>27363</v>
      </c>
      <c r="C54" s="487">
        <v>5730</v>
      </c>
      <c r="D54" s="487">
        <v>2047</v>
      </c>
      <c r="E54" s="488">
        <f t="shared" si="11"/>
        <v>100.57707858560612</v>
      </c>
      <c r="F54" s="488">
        <f t="shared" si="11"/>
        <v>101.12954465231203</v>
      </c>
      <c r="G54" s="488">
        <f t="shared" si="11"/>
        <v>103.331650681474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27409</v>
      </c>
      <c r="C55" s="487">
        <v>5496</v>
      </c>
      <c r="D55" s="487">
        <v>1982</v>
      </c>
      <c r="E55" s="488">
        <f t="shared" si="11"/>
        <v>100.74615893552891</v>
      </c>
      <c r="F55" s="488">
        <f t="shared" si="11"/>
        <v>96.999647017296155</v>
      </c>
      <c r="G55" s="488">
        <f t="shared" si="11"/>
        <v>100.0504795557799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27601</v>
      </c>
      <c r="C56" s="487">
        <v>5584</v>
      </c>
      <c r="D56" s="487">
        <v>2040</v>
      </c>
      <c r="E56" s="488">
        <f t="shared" si="11"/>
        <v>101.45188561346761</v>
      </c>
      <c r="F56" s="488">
        <f t="shared" si="11"/>
        <v>98.552770914225206</v>
      </c>
      <c r="G56" s="488">
        <f t="shared" si="11"/>
        <v>102.97829379101464</v>
      </c>
      <c r="H56" s="489" t="str">
        <f t="shared" si="14"/>
        <v/>
      </c>
      <c r="I56" s="488" t="str">
        <f t="shared" si="12"/>
        <v/>
      </c>
      <c r="J56" s="488" t="str">
        <f t="shared" si="10"/>
        <v/>
      </c>
      <c r="K56" s="488" t="str">
        <f t="shared" si="10"/>
        <v/>
      </c>
      <c r="L56" s="488" t="e">
        <f t="shared" si="13"/>
        <v>#N/A</v>
      </c>
    </row>
    <row r="57" spans="1:14" ht="15" customHeight="1" x14ac:dyDescent="0.2">
      <c r="A57" s="490">
        <v>42248</v>
      </c>
      <c r="B57" s="487">
        <v>27803</v>
      </c>
      <c r="C57" s="487">
        <v>5552</v>
      </c>
      <c r="D57" s="487">
        <v>2113</v>
      </c>
      <c r="E57" s="488">
        <f t="shared" si="11"/>
        <v>102.19436888921561</v>
      </c>
      <c r="F57" s="488">
        <f t="shared" si="11"/>
        <v>97.987998588069175</v>
      </c>
      <c r="G57" s="488">
        <f t="shared" si="11"/>
        <v>106.66330136294802</v>
      </c>
      <c r="H57" s="489">
        <f t="shared" si="14"/>
        <v>42248</v>
      </c>
      <c r="I57" s="488">
        <f t="shared" si="12"/>
        <v>102.19436888921561</v>
      </c>
      <c r="J57" s="488">
        <f t="shared" si="10"/>
        <v>97.987998588069175</v>
      </c>
      <c r="K57" s="488">
        <f t="shared" si="10"/>
        <v>106.66330136294802</v>
      </c>
      <c r="L57" s="488" t="e">
        <f t="shared" si="13"/>
        <v>#N/A</v>
      </c>
    </row>
    <row r="58" spans="1:14" ht="15" customHeight="1" x14ac:dyDescent="0.2">
      <c r="A58" s="490" t="s">
        <v>465</v>
      </c>
      <c r="B58" s="487">
        <v>27534</v>
      </c>
      <c r="C58" s="487">
        <v>5440</v>
      </c>
      <c r="D58" s="487">
        <v>2101</v>
      </c>
      <c r="E58" s="488">
        <f t="shared" si="11"/>
        <v>101.20561640814527</v>
      </c>
      <c r="F58" s="488">
        <f t="shared" si="11"/>
        <v>96.011295446523121</v>
      </c>
      <c r="G58" s="488">
        <f t="shared" si="11"/>
        <v>106.05754669358909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27433</v>
      </c>
      <c r="C59" s="487">
        <v>5405</v>
      </c>
      <c r="D59" s="487">
        <v>2035</v>
      </c>
      <c r="E59" s="488">
        <f t="shared" si="11"/>
        <v>100.83437477027127</v>
      </c>
      <c r="F59" s="488">
        <f t="shared" si="11"/>
        <v>95.393575714789975</v>
      </c>
      <c r="G59" s="488">
        <f t="shared" si="11"/>
        <v>102.7258960121151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27546</v>
      </c>
      <c r="C60" s="487">
        <v>5458</v>
      </c>
      <c r="D60" s="487">
        <v>2094</v>
      </c>
      <c r="E60" s="488">
        <f t="shared" si="11"/>
        <v>101.24972432551642</v>
      </c>
      <c r="F60" s="488">
        <f t="shared" si="11"/>
        <v>96.32897987998588</v>
      </c>
      <c r="G60" s="488">
        <f t="shared" si="11"/>
        <v>105.70418980312972</v>
      </c>
      <c r="H60" s="489" t="str">
        <f t="shared" si="14"/>
        <v/>
      </c>
      <c r="I60" s="488" t="str">
        <f t="shared" si="12"/>
        <v/>
      </c>
      <c r="J60" s="488" t="str">
        <f t="shared" si="10"/>
        <v/>
      </c>
      <c r="K60" s="488" t="str">
        <f t="shared" si="10"/>
        <v/>
      </c>
      <c r="L60" s="488" t="e">
        <f t="shared" si="13"/>
        <v>#N/A</v>
      </c>
    </row>
    <row r="61" spans="1:14" ht="15" customHeight="1" x14ac:dyDescent="0.2">
      <c r="A61" s="490">
        <v>42614</v>
      </c>
      <c r="B61" s="487">
        <v>27941</v>
      </c>
      <c r="C61" s="487">
        <v>5412</v>
      </c>
      <c r="D61" s="487">
        <v>2133</v>
      </c>
      <c r="E61" s="488">
        <f t="shared" si="11"/>
        <v>102.70160993898405</v>
      </c>
      <c r="F61" s="488">
        <f t="shared" si="11"/>
        <v>95.517119661136604</v>
      </c>
      <c r="G61" s="488">
        <f t="shared" si="11"/>
        <v>107.67289247854619</v>
      </c>
      <c r="H61" s="489">
        <f t="shared" si="14"/>
        <v>42614</v>
      </c>
      <c r="I61" s="488">
        <f t="shared" si="12"/>
        <v>102.70160993898405</v>
      </c>
      <c r="J61" s="488">
        <f t="shared" si="10"/>
        <v>95.517119661136604</v>
      </c>
      <c r="K61" s="488">
        <f t="shared" si="10"/>
        <v>107.67289247854619</v>
      </c>
      <c r="L61" s="488" t="e">
        <f t="shared" si="13"/>
        <v>#N/A</v>
      </c>
    </row>
    <row r="62" spans="1:14" ht="15" customHeight="1" x14ac:dyDescent="0.2">
      <c r="A62" s="490" t="s">
        <v>468</v>
      </c>
      <c r="B62" s="487">
        <v>27727</v>
      </c>
      <c r="C62" s="487">
        <v>5335</v>
      </c>
      <c r="D62" s="487">
        <v>2138</v>
      </c>
      <c r="E62" s="488">
        <f t="shared" si="11"/>
        <v>101.91501874586488</v>
      </c>
      <c r="F62" s="488">
        <f t="shared" si="11"/>
        <v>94.158136251323683</v>
      </c>
      <c r="G62" s="488">
        <f t="shared" si="11"/>
        <v>107.92529025744572</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27861</v>
      </c>
      <c r="C63" s="487">
        <v>5235</v>
      </c>
      <c r="D63" s="487">
        <v>2103</v>
      </c>
      <c r="E63" s="488">
        <f t="shared" si="11"/>
        <v>102.4075571565096</v>
      </c>
      <c r="F63" s="488">
        <f t="shared" si="11"/>
        <v>92.39322273208613</v>
      </c>
      <c r="G63" s="488">
        <f t="shared" si="11"/>
        <v>106.15850580514892</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27948</v>
      </c>
      <c r="C64" s="487">
        <v>5417</v>
      </c>
      <c r="D64" s="487">
        <v>2197</v>
      </c>
      <c r="E64" s="488">
        <f t="shared" si="11"/>
        <v>102.72733955745056</v>
      </c>
      <c r="F64" s="488">
        <f t="shared" si="11"/>
        <v>95.605365337098476</v>
      </c>
      <c r="G64" s="488">
        <f t="shared" si="11"/>
        <v>110.90358404846037</v>
      </c>
      <c r="H64" s="489" t="str">
        <f t="shared" si="14"/>
        <v/>
      </c>
      <c r="I64" s="488" t="str">
        <f t="shared" si="12"/>
        <v/>
      </c>
      <c r="J64" s="488" t="str">
        <f t="shared" si="10"/>
        <v/>
      </c>
      <c r="K64" s="488" t="str">
        <f t="shared" si="10"/>
        <v/>
      </c>
      <c r="L64" s="488" t="e">
        <f t="shared" si="13"/>
        <v>#N/A</v>
      </c>
    </row>
    <row r="65" spans="1:12" ht="15" customHeight="1" x14ac:dyDescent="0.2">
      <c r="A65" s="490">
        <v>42979</v>
      </c>
      <c r="B65" s="487">
        <v>28540</v>
      </c>
      <c r="C65" s="487">
        <v>5405</v>
      </c>
      <c r="D65" s="487">
        <v>2259</v>
      </c>
      <c r="E65" s="488">
        <f t="shared" si="11"/>
        <v>104.90333014776152</v>
      </c>
      <c r="F65" s="488">
        <f t="shared" si="11"/>
        <v>95.393575714789975</v>
      </c>
      <c r="G65" s="488">
        <f t="shared" si="11"/>
        <v>114.03331650681474</v>
      </c>
      <c r="H65" s="489">
        <f t="shared" si="14"/>
        <v>42979</v>
      </c>
      <c r="I65" s="488">
        <f t="shared" si="12"/>
        <v>104.90333014776152</v>
      </c>
      <c r="J65" s="488">
        <f t="shared" si="10"/>
        <v>95.393575714789975</v>
      </c>
      <c r="K65" s="488">
        <f t="shared" si="10"/>
        <v>114.03331650681474</v>
      </c>
      <c r="L65" s="488" t="e">
        <f t="shared" si="13"/>
        <v>#N/A</v>
      </c>
    </row>
    <row r="66" spans="1:12" ht="15" customHeight="1" x14ac:dyDescent="0.2">
      <c r="A66" s="490" t="s">
        <v>471</v>
      </c>
      <c r="B66" s="487">
        <v>28258</v>
      </c>
      <c r="C66" s="487">
        <v>5378</v>
      </c>
      <c r="D66" s="487">
        <v>2250</v>
      </c>
      <c r="E66" s="488">
        <f t="shared" si="11"/>
        <v>103.86679408953907</v>
      </c>
      <c r="F66" s="488">
        <f t="shared" si="11"/>
        <v>94.917049064595844</v>
      </c>
      <c r="G66" s="488">
        <f t="shared" si="11"/>
        <v>113.57900050479557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28250</v>
      </c>
      <c r="C67" s="487">
        <v>5282</v>
      </c>
      <c r="D67" s="487">
        <v>2277</v>
      </c>
      <c r="E67" s="488">
        <f t="shared" si="11"/>
        <v>103.83738881129163</v>
      </c>
      <c r="F67" s="488">
        <f t="shared" si="11"/>
        <v>93.222732086127778</v>
      </c>
      <c r="G67" s="488">
        <f t="shared" si="11"/>
        <v>114.94194851085311</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28301</v>
      </c>
      <c r="C68" s="487">
        <v>5436</v>
      </c>
      <c r="D68" s="487">
        <v>2347</v>
      </c>
      <c r="E68" s="488">
        <f t="shared" si="11"/>
        <v>104.02484746011909</v>
      </c>
      <c r="F68" s="488">
        <f t="shared" si="11"/>
        <v>95.940698905753621</v>
      </c>
      <c r="G68" s="488">
        <f t="shared" si="11"/>
        <v>118.47551741544675</v>
      </c>
      <c r="H68" s="489" t="str">
        <f t="shared" si="14"/>
        <v/>
      </c>
      <c r="I68" s="488" t="str">
        <f t="shared" si="12"/>
        <v/>
      </c>
      <c r="J68" s="488" t="str">
        <f t="shared" si="12"/>
        <v/>
      </c>
      <c r="K68" s="488" t="str">
        <f t="shared" si="12"/>
        <v/>
      </c>
      <c r="L68" s="488" t="e">
        <f t="shared" si="13"/>
        <v>#N/A</v>
      </c>
    </row>
    <row r="69" spans="1:12" ht="15" customHeight="1" x14ac:dyDescent="0.2">
      <c r="A69" s="490">
        <v>43344</v>
      </c>
      <c r="B69" s="487">
        <v>28846</v>
      </c>
      <c r="C69" s="487">
        <v>5288</v>
      </c>
      <c r="D69" s="487">
        <v>2456</v>
      </c>
      <c r="E69" s="488">
        <f t="shared" si="11"/>
        <v>106.02808204072632</v>
      </c>
      <c r="F69" s="488">
        <f t="shared" si="11"/>
        <v>93.328626897282035</v>
      </c>
      <c r="G69" s="488">
        <f t="shared" si="11"/>
        <v>123.97778899545683</v>
      </c>
      <c r="H69" s="489">
        <f t="shared" si="14"/>
        <v>43344</v>
      </c>
      <c r="I69" s="488">
        <f t="shared" si="12"/>
        <v>106.02808204072632</v>
      </c>
      <c r="J69" s="488">
        <f t="shared" si="12"/>
        <v>93.328626897282035</v>
      </c>
      <c r="K69" s="488">
        <f t="shared" si="12"/>
        <v>123.97778899545683</v>
      </c>
      <c r="L69" s="488" t="e">
        <f t="shared" si="13"/>
        <v>#N/A</v>
      </c>
    </row>
    <row r="70" spans="1:12" ht="15" customHeight="1" x14ac:dyDescent="0.2">
      <c r="A70" s="490" t="s">
        <v>474</v>
      </c>
      <c r="B70" s="487">
        <v>28680</v>
      </c>
      <c r="C70" s="487">
        <v>5281</v>
      </c>
      <c r="D70" s="487">
        <v>2403</v>
      </c>
      <c r="E70" s="488">
        <f t="shared" si="11"/>
        <v>105.41792251709181</v>
      </c>
      <c r="F70" s="488">
        <f t="shared" si="11"/>
        <v>93.205082950935406</v>
      </c>
      <c r="G70" s="488">
        <f t="shared" si="11"/>
        <v>121.30237253912166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28622</v>
      </c>
      <c r="C71" s="487">
        <v>5221</v>
      </c>
      <c r="D71" s="487">
        <v>2348</v>
      </c>
      <c r="E71" s="491">
        <f t="shared" ref="E71:G75" si="15">IF($A$51=37802,IF(COUNTBLANK(B$51:B$70)&gt;0,#N/A,IF(ISBLANK(B71)=FALSE,B71/B$51*100,#N/A)),IF(COUNTBLANK(B$51:B$75)&gt;0,#N/A,B71/B$51*100))</f>
        <v>105.20473424979784</v>
      </c>
      <c r="F71" s="491">
        <f t="shared" si="15"/>
        <v>92.146134839392872</v>
      </c>
      <c r="G71" s="491">
        <f t="shared" si="15"/>
        <v>118.52599697122666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28596</v>
      </c>
      <c r="C72" s="487">
        <v>5399</v>
      </c>
      <c r="D72" s="487">
        <v>2437</v>
      </c>
      <c r="E72" s="491">
        <f t="shared" si="15"/>
        <v>105.10916709549365</v>
      </c>
      <c r="F72" s="491">
        <f t="shared" si="15"/>
        <v>95.287680903635717</v>
      </c>
      <c r="G72" s="491">
        <f t="shared" si="15"/>
        <v>123.01867743563857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29035</v>
      </c>
      <c r="C73" s="487">
        <v>5250</v>
      </c>
      <c r="D73" s="487">
        <v>2558</v>
      </c>
      <c r="E73" s="491">
        <f t="shared" si="15"/>
        <v>106.72278173932222</v>
      </c>
      <c r="F73" s="491">
        <f t="shared" si="15"/>
        <v>92.65795975997176</v>
      </c>
      <c r="G73" s="491">
        <f t="shared" si="15"/>
        <v>129.12670368500758</v>
      </c>
      <c r="H73" s="492">
        <f>IF(A$51=37802,IF(ISERROR(L73)=TRUE,IF(ISBLANK(A73)=FALSE,IF(MONTH(A73)=MONTH(MAX(A$51:A$75)),A73,""),""),""),IF(ISERROR(L73)=TRUE,IF(MONTH(A73)=MONTH(MAX(A$51:A$75)),A73,""),""))</f>
        <v>43709</v>
      </c>
      <c r="I73" s="488">
        <f t="shared" si="12"/>
        <v>106.72278173932222</v>
      </c>
      <c r="J73" s="488">
        <f t="shared" si="12"/>
        <v>92.65795975997176</v>
      </c>
      <c r="K73" s="488">
        <f t="shared" si="12"/>
        <v>129.12670368500758</v>
      </c>
      <c r="L73" s="488" t="e">
        <f t="shared" si="13"/>
        <v>#N/A</v>
      </c>
    </row>
    <row r="74" spans="1:12" ht="15" customHeight="1" x14ac:dyDescent="0.2">
      <c r="A74" s="490" t="s">
        <v>477</v>
      </c>
      <c r="B74" s="487">
        <v>28840</v>
      </c>
      <c r="C74" s="487">
        <v>5175</v>
      </c>
      <c r="D74" s="487">
        <v>2558</v>
      </c>
      <c r="E74" s="491">
        <f t="shared" si="15"/>
        <v>106.00602808204071</v>
      </c>
      <c r="F74" s="491">
        <f t="shared" si="15"/>
        <v>91.334274620543596</v>
      </c>
      <c r="G74" s="491">
        <f t="shared" si="15"/>
        <v>129.12670368500758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28769</v>
      </c>
      <c r="C75" s="493">
        <v>4989</v>
      </c>
      <c r="D75" s="493">
        <v>2468</v>
      </c>
      <c r="E75" s="491">
        <f t="shared" si="15"/>
        <v>105.74505623759465</v>
      </c>
      <c r="F75" s="491">
        <f t="shared" si="15"/>
        <v>88.051535474761735</v>
      </c>
      <c r="G75" s="491">
        <f t="shared" si="15"/>
        <v>124.58354366481575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106.72278173932222</v>
      </c>
      <c r="J77" s="488">
        <f>IF(J75&lt;&gt;"",J75,IF(J74&lt;&gt;"",J74,IF(J73&lt;&gt;"",J73,IF(J72&lt;&gt;"",J72,IF(J71&lt;&gt;"",J71,IF(J70&lt;&gt;"",J70,""))))))</f>
        <v>92.65795975997176</v>
      </c>
      <c r="K77" s="488">
        <f>IF(K75&lt;&gt;"",K75,IF(K74&lt;&gt;"",K74,IF(K73&lt;&gt;"",K73,IF(K72&lt;&gt;"",K72,IF(K71&lt;&gt;"",K71,IF(K70&lt;&gt;"",K70,""))))))</f>
        <v>129.12670368500758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+6,7%</v>
      </c>
      <c r="J79" s="488" t="str">
        <f>"GeB - ausschließlich: "&amp;IF(J77&gt;100,"+","")&amp;TEXT(J77-100,"0,0")&amp;"%"</f>
        <v>GeB - ausschließlich: -7,3%</v>
      </c>
      <c r="K79" s="488" t="str">
        <f>"GeB - im Nebenjob: "&amp;IF(K77&gt;100,"+","")&amp;TEXT(K77-100,"0,0")&amp;"%"</f>
        <v>GeB - im Nebenjob: +29,1%</v>
      </c>
    </row>
    <row r="81" spans="9:9" ht="15" customHeight="1" x14ac:dyDescent="0.2">
      <c r="I81" s="488" t="str">
        <f>IF(ISERROR(HLOOKUP(1,I$78:K$79,2,FALSE)),"",HLOOKUP(1,I$78:K$79,2,FALSE))</f>
        <v>GeB - im Nebenjob: +29,1%</v>
      </c>
    </row>
    <row r="82" spans="9:9" ht="15" customHeight="1" x14ac:dyDescent="0.2">
      <c r="I82" s="488" t="str">
        <f>IF(ISERROR(HLOOKUP(2,I$78:K$79,2,FALSE)),"",HLOOKUP(2,I$78:K$79,2,FALSE))</f>
        <v>SvB: +6,7%</v>
      </c>
    </row>
    <row r="83" spans="9:9" ht="15" customHeight="1" x14ac:dyDescent="0.2">
      <c r="I83" s="488" t="str">
        <f>IF(ISERROR(HLOOKUP(3,I$78:K$79,2,FALSE)),"",HLOOKUP(3,I$78:K$79,2,FALSE))</f>
        <v>GeB - ausschließlich: -7,3%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28769</v>
      </c>
      <c r="E12" s="114">
        <v>28840</v>
      </c>
      <c r="F12" s="114">
        <v>29035</v>
      </c>
      <c r="G12" s="114">
        <v>28596</v>
      </c>
      <c r="H12" s="114">
        <v>28622</v>
      </c>
      <c r="I12" s="115">
        <v>147</v>
      </c>
      <c r="J12" s="116">
        <v>0.51359094402906857</v>
      </c>
      <c r="N12" s="117"/>
    </row>
    <row r="13" spans="1:15" s="110" customFormat="1" ht="13.5" customHeight="1" x14ac:dyDescent="0.2">
      <c r="A13" s="118" t="s">
        <v>105</v>
      </c>
      <c r="B13" s="119" t="s">
        <v>106</v>
      </c>
      <c r="C13" s="113">
        <v>47.853592408495253</v>
      </c>
      <c r="D13" s="114">
        <v>13767</v>
      </c>
      <c r="E13" s="114">
        <v>13813</v>
      </c>
      <c r="F13" s="114">
        <v>14050</v>
      </c>
      <c r="G13" s="114">
        <v>13799</v>
      </c>
      <c r="H13" s="114">
        <v>13793</v>
      </c>
      <c r="I13" s="115">
        <v>-26</v>
      </c>
      <c r="J13" s="116">
        <v>-0.1885014137606032</v>
      </c>
    </row>
    <row r="14" spans="1:15" s="110" customFormat="1" ht="13.5" customHeight="1" x14ac:dyDescent="0.2">
      <c r="A14" s="120"/>
      <c r="B14" s="119" t="s">
        <v>107</v>
      </c>
      <c r="C14" s="113">
        <v>52.146407591504747</v>
      </c>
      <c r="D14" s="114">
        <v>15002</v>
      </c>
      <c r="E14" s="114">
        <v>15027</v>
      </c>
      <c r="F14" s="114">
        <v>14985</v>
      </c>
      <c r="G14" s="114">
        <v>14797</v>
      </c>
      <c r="H14" s="114">
        <v>14829</v>
      </c>
      <c r="I14" s="115">
        <v>173</v>
      </c>
      <c r="J14" s="116">
        <v>1.1666329489513791</v>
      </c>
    </row>
    <row r="15" spans="1:15" s="110" customFormat="1" ht="13.5" customHeight="1" x14ac:dyDescent="0.2">
      <c r="A15" s="118" t="s">
        <v>105</v>
      </c>
      <c r="B15" s="121" t="s">
        <v>108</v>
      </c>
      <c r="C15" s="113">
        <v>9.5484723139490431</v>
      </c>
      <c r="D15" s="114">
        <v>2747</v>
      </c>
      <c r="E15" s="114">
        <v>2854</v>
      </c>
      <c r="F15" s="114">
        <v>2974</v>
      </c>
      <c r="G15" s="114">
        <v>2668</v>
      </c>
      <c r="H15" s="114">
        <v>2812</v>
      </c>
      <c r="I15" s="115">
        <v>-65</v>
      </c>
      <c r="J15" s="116">
        <v>-2.3115220483641536</v>
      </c>
    </row>
    <row r="16" spans="1:15" s="110" customFormat="1" ht="13.5" customHeight="1" x14ac:dyDescent="0.2">
      <c r="A16" s="118"/>
      <c r="B16" s="121" t="s">
        <v>109</v>
      </c>
      <c r="C16" s="113">
        <v>65.240362890611422</v>
      </c>
      <c r="D16" s="114">
        <v>18769</v>
      </c>
      <c r="E16" s="114">
        <v>18751</v>
      </c>
      <c r="F16" s="114">
        <v>18872</v>
      </c>
      <c r="G16" s="114">
        <v>18851</v>
      </c>
      <c r="H16" s="114">
        <v>18903</v>
      </c>
      <c r="I16" s="115">
        <v>-134</v>
      </c>
      <c r="J16" s="116">
        <v>-0.70888218801248482</v>
      </c>
    </row>
    <row r="17" spans="1:10" s="110" customFormat="1" ht="13.5" customHeight="1" x14ac:dyDescent="0.2">
      <c r="A17" s="118"/>
      <c r="B17" s="121" t="s">
        <v>110</v>
      </c>
      <c r="C17" s="113">
        <v>24.039765024853139</v>
      </c>
      <c r="D17" s="114">
        <v>6916</v>
      </c>
      <c r="E17" s="114">
        <v>6897</v>
      </c>
      <c r="F17" s="114">
        <v>6855</v>
      </c>
      <c r="G17" s="114">
        <v>6757</v>
      </c>
      <c r="H17" s="114">
        <v>6614</v>
      </c>
      <c r="I17" s="115">
        <v>302</v>
      </c>
      <c r="J17" s="116">
        <v>4.5660719685515572</v>
      </c>
    </row>
    <row r="18" spans="1:10" s="110" customFormat="1" ht="13.5" customHeight="1" x14ac:dyDescent="0.2">
      <c r="A18" s="120"/>
      <c r="B18" s="121" t="s">
        <v>111</v>
      </c>
      <c r="C18" s="113">
        <v>1.171399770586395</v>
      </c>
      <c r="D18" s="114">
        <v>337</v>
      </c>
      <c r="E18" s="114">
        <v>338</v>
      </c>
      <c r="F18" s="114">
        <v>334</v>
      </c>
      <c r="G18" s="114">
        <v>320</v>
      </c>
      <c r="H18" s="114">
        <v>293</v>
      </c>
      <c r="I18" s="115">
        <v>44</v>
      </c>
      <c r="J18" s="116">
        <v>15.017064846416382</v>
      </c>
    </row>
    <row r="19" spans="1:10" s="110" customFormat="1" ht="13.5" customHeight="1" x14ac:dyDescent="0.2">
      <c r="A19" s="120"/>
      <c r="B19" s="121" t="s">
        <v>112</v>
      </c>
      <c r="C19" s="113">
        <v>0.30588480656261946</v>
      </c>
      <c r="D19" s="114">
        <v>88</v>
      </c>
      <c r="E19" s="114">
        <v>87</v>
      </c>
      <c r="F19" s="114">
        <v>77</v>
      </c>
      <c r="G19" s="114">
        <v>67</v>
      </c>
      <c r="H19" s="114">
        <v>65</v>
      </c>
      <c r="I19" s="115">
        <v>23</v>
      </c>
      <c r="J19" s="116">
        <v>35.384615384615387</v>
      </c>
    </row>
    <row r="20" spans="1:10" s="110" customFormat="1" ht="13.5" customHeight="1" x14ac:dyDescent="0.2">
      <c r="A20" s="118" t="s">
        <v>113</v>
      </c>
      <c r="B20" s="122" t="s">
        <v>114</v>
      </c>
      <c r="C20" s="113">
        <v>61.385519135180232</v>
      </c>
      <c r="D20" s="114">
        <v>17660</v>
      </c>
      <c r="E20" s="114">
        <v>17759</v>
      </c>
      <c r="F20" s="114">
        <v>18008</v>
      </c>
      <c r="G20" s="114">
        <v>17631</v>
      </c>
      <c r="H20" s="114">
        <v>17730</v>
      </c>
      <c r="I20" s="115">
        <v>-70</v>
      </c>
      <c r="J20" s="116">
        <v>-0.39481105470953187</v>
      </c>
    </row>
    <row r="21" spans="1:10" s="110" customFormat="1" ht="13.5" customHeight="1" x14ac:dyDescent="0.2">
      <c r="A21" s="120"/>
      <c r="B21" s="122" t="s">
        <v>115</v>
      </c>
      <c r="C21" s="113">
        <v>38.614480864819768</v>
      </c>
      <c r="D21" s="114">
        <v>11109</v>
      </c>
      <c r="E21" s="114">
        <v>11081</v>
      </c>
      <c r="F21" s="114">
        <v>11027</v>
      </c>
      <c r="G21" s="114">
        <v>10965</v>
      </c>
      <c r="H21" s="114">
        <v>10892</v>
      </c>
      <c r="I21" s="115">
        <v>217</v>
      </c>
      <c r="J21" s="116">
        <v>1.9922879177377892</v>
      </c>
    </row>
    <row r="22" spans="1:10" s="110" customFormat="1" ht="13.5" customHeight="1" x14ac:dyDescent="0.2">
      <c r="A22" s="118" t="s">
        <v>113</v>
      </c>
      <c r="B22" s="122" t="s">
        <v>116</v>
      </c>
      <c r="C22" s="113">
        <v>94.619208175466653</v>
      </c>
      <c r="D22" s="114">
        <v>27221</v>
      </c>
      <c r="E22" s="114">
        <v>27348</v>
      </c>
      <c r="F22" s="114">
        <v>27532</v>
      </c>
      <c r="G22" s="114">
        <v>27108</v>
      </c>
      <c r="H22" s="114">
        <v>27189</v>
      </c>
      <c r="I22" s="115">
        <v>32</v>
      </c>
      <c r="J22" s="116">
        <v>0.11769465592702931</v>
      </c>
    </row>
    <row r="23" spans="1:10" s="110" customFormat="1" ht="13.5" customHeight="1" x14ac:dyDescent="0.2">
      <c r="A23" s="123"/>
      <c r="B23" s="124" t="s">
        <v>117</v>
      </c>
      <c r="C23" s="125">
        <v>5.3495081511349021</v>
      </c>
      <c r="D23" s="114">
        <v>1539</v>
      </c>
      <c r="E23" s="114">
        <v>1483</v>
      </c>
      <c r="F23" s="114">
        <v>1493</v>
      </c>
      <c r="G23" s="114">
        <v>1480</v>
      </c>
      <c r="H23" s="114">
        <v>1427</v>
      </c>
      <c r="I23" s="115">
        <v>112</v>
      </c>
      <c r="J23" s="116">
        <v>7.8486334968465314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7457</v>
      </c>
      <c r="E26" s="114">
        <v>7733</v>
      </c>
      <c r="F26" s="114">
        <v>7808</v>
      </c>
      <c r="G26" s="114">
        <v>7836</v>
      </c>
      <c r="H26" s="140">
        <v>7569</v>
      </c>
      <c r="I26" s="115">
        <v>-112</v>
      </c>
      <c r="J26" s="116">
        <v>-1.4797199101598626</v>
      </c>
    </row>
    <row r="27" spans="1:10" s="110" customFormat="1" ht="13.5" customHeight="1" x14ac:dyDescent="0.2">
      <c r="A27" s="118" t="s">
        <v>105</v>
      </c>
      <c r="B27" s="119" t="s">
        <v>106</v>
      </c>
      <c r="C27" s="113">
        <v>37.789995976934421</v>
      </c>
      <c r="D27" s="115">
        <v>2818</v>
      </c>
      <c r="E27" s="114">
        <v>2866</v>
      </c>
      <c r="F27" s="114">
        <v>2952</v>
      </c>
      <c r="G27" s="114">
        <v>2924</v>
      </c>
      <c r="H27" s="140">
        <v>2814</v>
      </c>
      <c r="I27" s="115">
        <v>4</v>
      </c>
      <c r="J27" s="116">
        <v>0.14214641080312723</v>
      </c>
    </row>
    <row r="28" spans="1:10" s="110" customFormat="1" ht="13.5" customHeight="1" x14ac:dyDescent="0.2">
      <c r="A28" s="120"/>
      <c r="B28" s="119" t="s">
        <v>107</v>
      </c>
      <c r="C28" s="113">
        <v>62.210004023065579</v>
      </c>
      <c r="D28" s="115">
        <v>4639</v>
      </c>
      <c r="E28" s="114">
        <v>4867</v>
      </c>
      <c r="F28" s="114">
        <v>4856</v>
      </c>
      <c r="G28" s="114">
        <v>4912</v>
      </c>
      <c r="H28" s="140">
        <v>4755</v>
      </c>
      <c r="I28" s="115">
        <v>-116</v>
      </c>
      <c r="J28" s="116">
        <v>-2.4395373291272344</v>
      </c>
    </row>
    <row r="29" spans="1:10" s="110" customFormat="1" ht="13.5" customHeight="1" x14ac:dyDescent="0.2">
      <c r="A29" s="118" t="s">
        <v>105</v>
      </c>
      <c r="B29" s="121" t="s">
        <v>108</v>
      </c>
      <c r="C29" s="113">
        <v>15.247418532922087</v>
      </c>
      <c r="D29" s="115">
        <v>1137</v>
      </c>
      <c r="E29" s="114">
        <v>1169</v>
      </c>
      <c r="F29" s="114">
        <v>1226</v>
      </c>
      <c r="G29" s="114">
        <v>1254</v>
      </c>
      <c r="H29" s="140">
        <v>1064</v>
      </c>
      <c r="I29" s="115">
        <v>73</v>
      </c>
      <c r="J29" s="116">
        <v>6.8609022556390977</v>
      </c>
    </row>
    <row r="30" spans="1:10" s="110" customFormat="1" ht="13.5" customHeight="1" x14ac:dyDescent="0.2">
      <c r="A30" s="118"/>
      <c r="B30" s="121" t="s">
        <v>109</v>
      </c>
      <c r="C30" s="113">
        <v>43.395467346117741</v>
      </c>
      <c r="D30" s="115">
        <v>3236</v>
      </c>
      <c r="E30" s="114">
        <v>3388</v>
      </c>
      <c r="F30" s="114">
        <v>3381</v>
      </c>
      <c r="G30" s="114">
        <v>3413</v>
      </c>
      <c r="H30" s="140">
        <v>3398</v>
      </c>
      <c r="I30" s="115">
        <v>-162</v>
      </c>
      <c r="J30" s="116">
        <v>-4.7675103001765748</v>
      </c>
    </row>
    <row r="31" spans="1:10" s="110" customFormat="1" ht="13.5" customHeight="1" x14ac:dyDescent="0.2">
      <c r="A31" s="118"/>
      <c r="B31" s="121" t="s">
        <v>110</v>
      </c>
      <c r="C31" s="113">
        <v>22.32801394662733</v>
      </c>
      <c r="D31" s="115">
        <v>1665</v>
      </c>
      <c r="E31" s="114">
        <v>1725</v>
      </c>
      <c r="F31" s="114">
        <v>1747</v>
      </c>
      <c r="G31" s="114">
        <v>1752</v>
      </c>
      <c r="H31" s="140">
        <v>1739</v>
      </c>
      <c r="I31" s="115">
        <v>-74</v>
      </c>
      <c r="J31" s="116">
        <v>-4.2553191489361701</v>
      </c>
    </row>
    <row r="32" spans="1:10" s="110" customFormat="1" ht="13.5" customHeight="1" x14ac:dyDescent="0.2">
      <c r="A32" s="120"/>
      <c r="B32" s="121" t="s">
        <v>111</v>
      </c>
      <c r="C32" s="113">
        <v>19.029100174332843</v>
      </c>
      <c r="D32" s="115">
        <v>1419</v>
      </c>
      <c r="E32" s="114">
        <v>1451</v>
      </c>
      <c r="F32" s="114">
        <v>1454</v>
      </c>
      <c r="G32" s="114">
        <v>1417</v>
      </c>
      <c r="H32" s="140">
        <v>1368</v>
      </c>
      <c r="I32" s="115">
        <v>51</v>
      </c>
      <c r="J32" s="116">
        <v>3.7280701754385963</v>
      </c>
    </row>
    <row r="33" spans="1:10" s="110" customFormat="1" ht="13.5" customHeight="1" x14ac:dyDescent="0.2">
      <c r="A33" s="120"/>
      <c r="B33" s="121" t="s">
        <v>112</v>
      </c>
      <c r="C33" s="113">
        <v>2.1456349738500737</v>
      </c>
      <c r="D33" s="115">
        <v>160</v>
      </c>
      <c r="E33" s="114">
        <v>179</v>
      </c>
      <c r="F33" s="114">
        <v>178</v>
      </c>
      <c r="G33" s="114">
        <v>147</v>
      </c>
      <c r="H33" s="140">
        <v>145</v>
      </c>
      <c r="I33" s="115">
        <v>15</v>
      </c>
      <c r="J33" s="116">
        <v>10.344827586206897</v>
      </c>
    </row>
    <row r="34" spans="1:10" s="110" customFormat="1" ht="13.5" customHeight="1" x14ac:dyDescent="0.2">
      <c r="A34" s="118" t="s">
        <v>113</v>
      </c>
      <c r="B34" s="122" t="s">
        <v>116</v>
      </c>
      <c r="C34" s="113">
        <v>94.622502346788252</v>
      </c>
      <c r="D34" s="115">
        <v>7056</v>
      </c>
      <c r="E34" s="114">
        <v>7305</v>
      </c>
      <c r="F34" s="114">
        <v>7394</v>
      </c>
      <c r="G34" s="114">
        <v>7431</v>
      </c>
      <c r="H34" s="140">
        <v>7185</v>
      </c>
      <c r="I34" s="115">
        <v>-129</v>
      </c>
      <c r="J34" s="116">
        <v>-1.7954070981210857</v>
      </c>
    </row>
    <row r="35" spans="1:10" s="110" customFormat="1" ht="13.5" customHeight="1" x14ac:dyDescent="0.2">
      <c r="A35" s="118"/>
      <c r="B35" s="119" t="s">
        <v>117</v>
      </c>
      <c r="C35" s="113">
        <v>5.2836261231058064</v>
      </c>
      <c r="D35" s="115">
        <v>394</v>
      </c>
      <c r="E35" s="114">
        <v>418</v>
      </c>
      <c r="F35" s="114">
        <v>404</v>
      </c>
      <c r="G35" s="114">
        <v>393</v>
      </c>
      <c r="H35" s="140">
        <v>371</v>
      </c>
      <c r="I35" s="115">
        <v>23</v>
      </c>
      <c r="J35" s="116">
        <v>6.1994609164420487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4989</v>
      </c>
      <c r="E37" s="114">
        <v>5175</v>
      </c>
      <c r="F37" s="114">
        <v>5250</v>
      </c>
      <c r="G37" s="114">
        <v>5399</v>
      </c>
      <c r="H37" s="140">
        <v>5221</v>
      </c>
      <c r="I37" s="115">
        <v>-232</v>
      </c>
      <c r="J37" s="116">
        <v>-4.4435931813828766</v>
      </c>
    </row>
    <row r="38" spans="1:10" s="110" customFormat="1" ht="13.5" customHeight="1" x14ac:dyDescent="0.2">
      <c r="A38" s="118" t="s">
        <v>105</v>
      </c>
      <c r="B38" s="119" t="s">
        <v>106</v>
      </c>
      <c r="C38" s="113">
        <v>38.384445780717577</v>
      </c>
      <c r="D38" s="115">
        <v>1915</v>
      </c>
      <c r="E38" s="114">
        <v>1942</v>
      </c>
      <c r="F38" s="114">
        <v>1976</v>
      </c>
      <c r="G38" s="114">
        <v>2009</v>
      </c>
      <c r="H38" s="140">
        <v>1948</v>
      </c>
      <c r="I38" s="115">
        <v>-33</v>
      </c>
      <c r="J38" s="116">
        <v>-1.6940451745379876</v>
      </c>
    </row>
    <row r="39" spans="1:10" s="110" customFormat="1" ht="13.5" customHeight="1" x14ac:dyDescent="0.2">
      <c r="A39" s="120"/>
      <c r="B39" s="119" t="s">
        <v>107</v>
      </c>
      <c r="C39" s="113">
        <v>61.615554219282423</v>
      </c>
      <c r="D39" s="115">
        <v>3074</v>
      </c>
      <c r="E39" s="114">
        <v>3233</v>
      </c>
      <c r="F39" s="114">
        <v>3274</v>
      </c>
      <c r="G39" s="114">
        <v>3390</v>
      </c>
      <c r="H39" s="140">
        <v>3273</v>
      </c>
      <c r="I39" s="115">
        <v>-199</v>
      </c>
      <c r="J39" s="116">
        <v>-6.0800488848151542</v>
      </c>
    </row>
    <row r="40" spans="1:10" s="110" customFormat="1" ht="13.5" customHeight="1" x14ac:dyDescent="0.2">
      <c r="A40" s="118" t="s">
        <v>105</v>
      </c>
      <c r="B40" s="121" t="s">
        <v>108</v>
      </c>
      <c r="C40" s="113">
        <v>17.899378632992583</v>
      </c>
      <c r="D40" s="115">
        <v>893</v>
      </c>
      <c r="E40" s="114">
        <v>916</v>
      </c>
      <c r="F40" s="114">
        <v>939</v>
      </c>
      <c r="G40" s="114">
        <v>1021</v>
      </c>
      <c r="H40" s="140">
        <v>865</v>
      </c>
      <c r="I40" s="115">
        <v>28</v>
      </c>
      <c r="J40" s="116">
        <v>3.2369942196531793</v>
      </c>
    </row>
    <row r="41" spans="1:10" s="110" customFormat="1" ht="13.5" customHeight="1" x14ac:dyDescent="0.2">
      <c r="A41" s="118"/>
      <c r="B41" s="121" t="s">
        <v>109</v>
      </c>
      <c r="C41" s="113">
        <v>30.607336139506916</v>
      </c>
      <c r="D41" s="115">
        <v>1527</v>
      </c>
      <c r="E41" s="114">
        <v>1617</v>
      </c>
      <c r="F41" s="114">
        <v>1633</v>
      </c>
      <c r="G41" s="114">
        <v>1716</v>
      </c>
      <c r="H41" s="140">
        <v>1735</v>
      </c>
      <c r="I41" s="115">
        <v>-208</v>
      </c>
      <c r="J41" s="116">
        <v>-11.988472622478387</v>
      </c>
    </row>
    <row r="42" spans="1:10" s="110" customFormat="1" ht="13.5" customHeight="1" x14ac:dyDescent="0.2">
      <c r="A42" s="118"/>
      <c r="B42" s="121" t="s">
        <v>110</v>
      </c>
      <c r="C42" s="113">
        <v>23.531769893766285</v>
      </c>
      <c r="D42" s="115">
        <v>1174</v>
      </c>
      <c r="E42" s="114">
        <v>1214</v>
      </c>
      <c r="F42" s="114">
        <v>1247</v>
      </c>
      <c r="G42" s="114">
        <v>1267</v>
      </c>
      <c r="H42" s="140">
        <v>1274</v>
      </c>
      <c r="I42" s="115">
        <v>-100</v>
      </c>
      <c r="J42" s="116">
        <v>-7.8492935635792778</v>
      </c>
    </row>
    <row r="43" spans="1:10" s="110" customFormat="1" ht="13.5" customHeight="1" x14ac:dyDescent="0.2">
      <c r="A43" s="120"/>
      <c r="B43" s="121" t="s">
        <v>111</v>
      </c>
      <c r="C43" s="113">
        <v>27.961515333734216</v>
      </c>
      <c r="D43" s="115">
        <v>1395</v>
      </c>
      <c r="E43" s="114">
        <v>1428</v>
      </c>
      <c r="F43" s="114">
        <v>1431</v>
      </c>
      <c r="G43" s="114">
        <v>1395</v>
      </c>
      <c r="H43" s="140">
        <v>1347</v>
      </c>
      <c r="I43" s="115">
        <v>48</v>
      </c>
      <c r="J43" s="116">
        <v>3.5634743875278398</v>
      </c>
    </row>
    <row r="44" spans="1:10" s="110" customFormat="1" ht="13.5" customHeight="1" x14ac:dyDescent="0.2">
      <c r="A44" s="120"/>
      <c r="B44" s="121" t="s">
        <v>112</v>
      </c>
      <c r="C44" s="113">
        <v>3.1469232311084387</v>
      </c>
      <c r="D44" s="115">
        <v>157</v>
      </c>
      <c r="E44" s="114">
        <v>175</v>
      </c>
      <c r="F44" s="114">
        <v>172</v>
      </c>
      <c r="G44" s="114">
        <v>143</v>
      </c>
      <c r="H44" s="140">
        <v>142</v>
      </c>
      <c r="I44" s="115">
        <v>15</v>
      </c>
      <c r="J44" s="116">
        <v>10.56338028169014</v>
      </c>
    </row>
    <row r="45" spans="1:10" s="110" customFormat="1" ht="13.5" customHeight="1" x14ac:dyDescent="0.2">
      <c r="A45" s="118" t="s">
        <v>113</v>
      </c>
      <c r="B45" s="122" t="s">
        <v>116</v>
      </c>
      <c r="C45" s="113">
        <v>94.187211866105429</v>
      </c>
      <c r="D45" s="115">
        <v>4699</v>
      </c>
      <c r="E45" s="114">
        <v>4864</v>
      </c>
      <c r="F45" s="114">
        <v>4943</v>
      </c>
      <c r="G45" s="114">
        <v>5088</v>
      </c>
      <c r="H45" s="140">
        <v>4920</v>
      </c>
      <c r="I45" s="115">
        <v>-221</v>
      </c>
      <c r="J45" s="116">
        <v>-4.4918699186991873</v>
      </c>
    </row>
    <row r="46" spans="1:10" s="110" customFormat="1" ht="13.5" customHeight="1" x14ac:dyDescent="0.2">
      <c r="A46" s="118"/>
      <c r="B46" s="119" t="s">
        <v>117</v>
      </c>
      <c r="C46" s="113">
        <v>5.6724794548005608</v>
      </c>
      <c r="D46" s="115">
        <v>283</v>
      </c>
      <c r="E46" s="114">
        <v>301</v>
      </c>
      <c r="F46" s="114">
        <v>297</v>
      </c>
      <c r="G46" s="114">
        <v>299</v>
      </c>
      <c r="H46" s="140">
        <v>288</v>
      </c>
      <c r="I46" s="115">
        <v>-5</v>
      </c>
      <c r="J46" s="116">
        <v>-1.7361111111111112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2468</v>
      </c>
      <c r="E48" s="114">
        <v>2558</v>
      </c>
      <c r="F48" s="114">
        <v>2558</v>
      </c>
      <c r="G48" s="114">
        <v>2437</v>
      </c>
      <c r="H48" s="140">
        <v>2348</v>
      </c>
      <c r="I48" s="115">
        <v>120</v>
      </c>
      <c r="J48" s="116">
        <v>5.1107325383304945</v>
      </c>
    </row>
    <row r="49" spans="1:12" s="110" customFormat="1" ht="13.5" customHeight="1" x14ac:dyDescent="0.2">
      <c r="A49" s="118" t="s">
        <v>105</v>
      </c>
      <c r="B49" s="119" t="s">
        <v>106</v>
      </c>
      <c r="C49" s="113">
        <v>36.588330632090759</v>
      </c>
      <c r="D49" s="115">
        <v>903</v>
      </c>
      <c r="E49" s="114">
        <v>924</v>
      </c>
      <c r="F49" s="114">
        <v>976</v>
      </c>
      <c r="G49" s="114">
        <v>915</v>
      </c>
      <c r="H49" s="140">
        <v>866</v>
      </c>
      <c r="I49" s="115">
        <v>37</v>
      </c>
      <c r="J49" s="116">
        <v>4.2725173210161662</v>
      </c>
    </row>
    <row r="50" spans="1:12" s="110" customFormat="1" ht="13.5" customHeight="1" x14ac:dyDescent="0.2">
      <c r="A50" s="120"/>
      <c r="B50" s="119" t="s">
        <v>107</v>
      </c>
      <c r="C50" s="113">
        <v>63.411669367909241</v>
      </c>
      <c r="D50" s="115">
        <v>1565</v>
      </c>
      <c r="E50" s="114">
        <v>1634</v>
      </c>
      <c r="F50" s="114">
        <v>1582</v>
      </c>
      <c r="G50" s="114">
        <v>1522</v>
      </c>
      <c r="H50" s="140">
        <v>1482</v>
      </c>
      <c r="I50" s="115">
        <v>83</v>
      </c>
      <c r="J50" s="116">
        <v>5.6005398110661266</v>
      </c>
    </row>
    <row r="51" spans="1:12" s="110" customFormat="1" ht="13.5" customHeight="1" x14ac:dyDescent="0.2">
      <c r="A51" s="118" t="s">
        <v>105</v>
      </c>
      <c r="B51" s="121" t="s">
        <v>108</v>
      </c>
      <c r="C51" s="113">
        <v>9.8865478119935162</v>
      </c>
      <c r="D51" s="115">
        <v>244</v>
      </c>
      <c r="E51" s="114">
        <v>253</v>
      </c>
      <c r="F51" s="114">
        <v>287</v>
      </c>
      <c r="G51" s="114">
        <v>233</v>
      </c>
      <c r="H51" s="140">
        <v>199</v>
      </c>
      <c r="I51" s="115">
        <v>45</v>
      </c>
      <c r="J51" s="116">
        <v>22.613065326633166</v>
      </c>
    </row>
    <row r="52" spans="1:12" s="110" customFormat="1" ht="13.5" customHeight="1" x14ac:dyDescent="0.2">
      <c r="A52" s="118"/>
      <c r="B52" s="121" t="s">
        <v>109</v>
      </c>
      <c r="C52" s="113">
        <v>69.246353322528364</v>
      </c>
      <c r="D52" s="115">
        <v>1709</v>
      </c>
      <c r="E52" s="114">
        <v>1771</v>
      </c>
      <c r="F52" s="114">
        <v>1748</v>
      </c>
      <c r="G52" s="114">
        <v>1697</v>
      </c>
      <c r="H52" s="140">
        <v>1663</v>
      </c>
      <c r="I52" s="115">
        <v>46</v>
      </c>
      <c r="J52" s="116">
        <v>2.7660853878532774</v>
      </c>
    </row>
    <row r="53" spans="1:12" s="110" customFormat="1" ht="13.5" customHeight="1" x14ac:dyDescent="0.2">
      <c r="A53" s="118"/>
      <c r="B53" s="121" t="s">
        <v>110</v>
      </c>
      <c r="C53" s="113">
        <v>19.894651539708267</v>
      </c>
      <c r="D53" s="115">
        <v>491</v>
      </c>
      <c r="E53" s="114">
        <v>511</v>
      </c>
      <c r="F53" s="114">
        <v>500</v>
      </c>
      <c r="G53" s="114">
        <v>485</v>
      </c>
      <c r="H53" s="140">
        <v>465</v>
      </c>
      <c r="I53" s="115">
        <v>26</v>
      </c>
      <c r="J53" s="116">
        <v>5.591397849462366</v>
      </c>
    </row>
    <row r="54" spans="1:12" s="110" customFormat="1" ht="13.5" customHeight="1" x14ac:dyDescent="0.2">
      <c r="A54" s="120"/>
      <c r="B54" s="121" t="s">
        <v>111</v>
      </c>
      <c r="C54" s="113">
        <v>0.97244732576985415</v>
      </c>
      <c r="D54" s="115">
        <v>24</v>
      </c>
      <c r="E54" s="114">
        <v>23</v>
      </c>
      <c r="F54" s="114">
        <v>23</v>
      </c>
      <c r="G54" s="114">
        <v>22</v>
      </c>
      <c r="H54" s="140">
        <v>21</v>
      </c>
      <c r="I54" s="115">
        <v>3</v>
      </c>
      <c r="J54" s="116">
        <v>14.285714285714286</v>
      </c>
    </row>
    <row r="55" spans="1:12" s="110" customFormat="1" ht="13.5" customHeight="1" x14ac:dyDescent="0.2">
      <c r="A55" s="120"/>
      <c r="B55" s="121" t="s">
        <v>112</v>
      </c>
      <c r="C55" s="113">
        <v>0.12155591572123177</v>
      </c>
      <c r="D55" s="115">
        <v>3</v>
      </c>
      <c r="E55" s="114">
        <v>4</v>
      </c>
      <c r="F55" s="114">
        <v>6</v>
      </c>
      <c r="G55" s="114">
        <v>4</v>
      </c>
      <c r="H55" s="140">
        <v>3</v>
      </c>
      <c r="I55" s="115">
        <v>0</v>
      </c>
      <c r="J55" s="116">
        <v>0</v>
      </c>
    </row>
    <row r="56" spans="1:12" s="110" customFormat="1" ht="13.5" customHeight="1" x14ac:dyDescent="0.2">
      <c r="A56" s="118" t="s">
        <v>113</v>
      </c>
      <c r="B56" s="122" t="s">
        <v>116</v>
      </c>
      <c r="C56" s="113">
        <v>95.502431118314419</v>
      </c>
      <c r="D56" s="115">
        <v>2357</v>
      </c>
      <c r="E56" s="114">
        <v>2441</v>
      </c>
      <c r="F56" s="114">
        <v>2451</v>
      </c>
      <c r="G56" s="114">
        <v>2343</v>
      </c>
      <c r="H56" s="140">
        <v>2265</v>
      </c>
      <c r="I56" s="115">
        <v>92</v>
      </c>
      <c r="J56" s="116">
        <v>4.0618101545253866</v>
      </c>
    </row>
    <row r="57" spans="1:12" s="110" customFormat="1" ht="13.5" customHeight="1" x14ac:dyDescent="0.2">
      <c r="A57" s="142"/>
      <c r="B57" s="124" t="s">
        <v>117</v>
      </c>
      <c r="C57" s="125">
        <v>4.4975688816855754</v>
      </c>
      <c r="D57" s="143">
        <v>111</v>
      </c>
      <c r="E57" s="144">
        <v>117</v>
      </c>
      <c r="F57" s="144">
        <v>107</v>
      </c>
      <c r="G57" s="144">
        <v>94</v>
      </c>
      <c r="H57" s="145">
        <v>83</v>
      </c>
      <c r="I57" s="143">
        <v>28</v>
      </c>
      <c r="J57" s="146">
        <v>33.734939759036145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28769</v>
      </c>
      <c r="E12" s="236">
        <v>28840</v>
      </c>
      <c r="F12" s="114">
        <v>29035</v>
      </c>
      <c r="G12" s="114">
        <v>28596</v>
      </c>
      <c r="H12" s="140">
        <v>28622</v>
      </c>
      <c r="I12" s="115">
        <v>147</v>
      </c>
      <c r="J12" s="116">
        <v>0.51359094402906857</v>
      </c>
    </row>
    <row r="13" spans="1:15" s="110" customFormat="1" ht="12" customHeight="1" x14ac:dyDescent="0.2">
      <c r="A13" s="118" t="s">
        <v>105</v>
      </c>
      <c r="B13" s="119" t="s">
        <v>106</v>
      </c>
      <c r="C13" s="113">
        <v>47.853592408495253</v>
      </c>
      <c r="D13" s="115">
        <v>13767</v>
      </c>
      <c r="E13" s="114">
        <v>13813</v>
      </c>
      <c r="F13" s="114">
        <v>14050</v>
      </c>
      <c r="G13" s="114">
        <v>13799</v>
      </c>
      <c r="H13" s="140">
        <v>13793</v>
      </c>
      <c r="I13" s="115">
        <v>-26</v>
      </c>
      <c r="J13" s="116">
        <v>-0.1885014137606032</v>
      </c>
    </row>
    <row r="14" spans="1:15" s="110" customFormat="1" ht="12" customHeight="1" x14ac:dyDescent="0.2">
      <c r="A14" s="118"/>
      <c r="B14" s="119" t="s">
        <v>107</v>
      </c>
      <c r="C14" s="113">
        <v>52.146407591504747</v>
      </c>
      <c r="D14" s="115">
        <v>15002</v>
      </c>
      <c r="E14" s="114">
        <v>15027</v>
      </c>
      <c r="F14" s="114">
        <v>14985</v>
      </c>
      <c r="G14" s="114">
        <v>14797</v>
      </c>
      <c r="H14" s="140">
        <v>14829</v>
      </c>
      <c r="I14" s="115">
        <v>173</v>
      </c>
      <c r="J14" s="116">
        <v>1.1666329489513791</v>
      </c>
    </row>
    <row r="15" spans="1:15" s="110" customFormat="1" ht="12" customHeight="1" x14ac:dyDescent="0.2">
      <c r="A15" s="118" t="s">
        <v>105</v>
      </c>
      <c r="B15" s="121" t="s">
        <v>108</v>
      </c>
      <c r="C15" s="113">
        <v>9.5484723139490431</v>
      </c>
      <c r="D15" s="115">
        <v>2747</v>
      </c>
      <c r="E15" s="114">
        <v>2854</v>
      </c>
      <c r="F15" s="114">
        <v>2974</v>
      </c>
      <c r="G15" s="114">
        <v>2668</v>
      </c>
      <c r="H15" s="140">
        <v>2812</v>
      </c>
      <c r="I15" s="115">
        <v>-65</v>
      </c>
      <c r="J15" s="116">
        <v>-2.3115220483641536</v>
      </c>
    </row>
    <row r="16" spans="1:15" s="110" customFormat="1" ht="12" customHeight="1" x14ac:dyDescent="0.2">
      <c r="A16" s="118"/>
      <c r="B16" s="121" t="s">
        <v>109</v>
      </c>
      <c r="C16" s="113">
        <v>65.240362890611422</v>
      </c>
      <c r="D16" s="115">
        <v>18769</v>
      </c>
      <c r="E16" s="114">
        <v>18751</v>
      </c>
      <c r="F16" s="114">
        <v>18872</v>
      </c>
      <c r="G16" s="114">
        <v>18851</v>
      </c>
      <c r="H16" s="140">
        <v>18903</v>
      </c>
      <c r="I16" s="115">
        <v>-134</v>
      </c>
      <c r="J16" s="116">
        <v>-0.70888218801248482</v>
      </c>
    </row>
    <row r="17" spans="1:10" s="110" customFormat="1" ht="12" customHeight="1" x14ac:dyDescent="0.2">
      <c r="A17" s="118"/>
      <c r="B17" s="121" t="s">
        <v>110</v>
      </c>
      <c r="C17" s="113">
        <v>24.039765024853139</v>
      </c>
      <c r="D17" s="115">
        <v>6916</v>
      </c>
      <c r="E17" s="114">
        <v>6897</v>
      </c>
      <c r="F17" s="114">
        <v>6855</v>
      </c>
      <c r="G17" s="114">
        <v>6757</v>
      </c>
      <c r="H17" s="140">
        <v>6614</v>
      </c>
      <c r="I17" s="115">
        <v>302</v>
      </c>
      <c r="J17" s="116">
        <v>4.5660719685515572</v>
      </c>
    </row>
    <row r="18" spans="1:10" s="110" customFormat="1" ht="12" customHeight="1" x14ac:dyDescent="0.2">
      <c r="A18" s="120"/>
      <c r="B18" s="121" t="s">
        <v>111</v>
      </c>
      <c r="C18" s="113">
        <v>1.171399770586395</v>
      </c>
      <c r="D18" s="115">
        <v>337</v>
      </c>
      <c r="E18" s="114">
        <v>338</v>
      </c>
      <c r="F18" s="114">
        <v>334</v>
      </c>
      <c r="G18" s="114">
        <v>320</v>
      </c>
      <c r="H18" s="140">
        <v>293</v>
      </c>
      <c r="I18" s="115">
        <v>44</v>
      </c>
      <c r="J18" s="116">
        <v>15.017064846416382</v>
      </c>
    </row>
    <row r="19" spans="1:10" s="110" customFormat="1" ht="12" customHeight="1" x14ac:dyDescent="0.2">
      <c r="A19" s="120"/>
      <c r="B19" s="121" t="s">
        <v>112</v>
      </c>
      <c r="C19" s="113">
        <v>0.30588480656261946</v>
      </c>
      <c r="D19" s="115">
        <v>88</v>
      </c>
      <c r="E19" s="114">
        <v>87</v>
      </c>
      <c r="F19" s="114">
        <v>77</v>
      </c>
      <c r="G19" s="114">
        <v>67</v>
      </c>
      <c r="H19" s="140">
        <v>65</v>
      </c>
      <c r="I19" s="115">
        <v>23</v>
      </c>
      <c r="J19" s="116">
        <v>35.384615384615387</v>
      </c>
    </row>
    <row r="20" spans="1:10" s="110" customFormat="1" ht="12" customHeight="1" x14ac:dyDescent="0.2">
      <c r="A20" s="118" t="s">
        <v>113</v>
      </c>
      <c r="B20" s="119" t="s">
        <v>181</v>
      </c>
      <c r="C20" s="113">
        <v>61.385519135180232</v>
      </c>
      <c r="D20" s="115">
        <v>17660</v>
      </c>
      <c r="E20" s="114">
        <v>17759</v>
      </c>
      <c r="F20" s="114">
        <v>18008</v>
      </c>
      <c r="G20" s="114">
        <v>17631</v>
      </c>
      <c r="H20" s="140">
        <v>17730</v>
      </c>
      <c r="I20" s="115">
        <v>-70</v>
      </c>
      <c r="J20" s="116">
        <v>-0.39481105470953187</v>
      </c>
    </row>
    <row r="21" spans="1:10" s="110" customFormat="1" ht="12" customHeight="1" x14ac:dyDescent="0.2">
      <c r="A21" s="118"/>
      <c r="B21" s="119" t="s">
        <v>182</v>
      </c>
      <c r="C21" s="113">
        <v>38.614480864819768</v>
      </c>
      <c r="D21" s="115">
        <v>11109</v>
      </c>
      <c r="E21" s="114">
        <v>11081</v>
      </c>
      <c r="F21" s="114">
        <v>11027</v>
      </c>
      <c r="G21" s="114">
        <v>10965</v>
      </c>
      <c r="H21" s="140">
        <v>10892</v>
      </c>
      <c r="I21" s="115">
        <v>217</v>
      </c>
      <c r="J21" s="116">
        <v>1.9922879177377892</v>
      </c>
    </row>
    <row r="22" spans="1:10" s="110" customFormat="1" ht="12" customHeight="1" x14ac:dyDescent="0.2">
      <c r="A22" s="118" t="s">
        <v>113</v>
      </c>
      <c r="B22" s="119" t="s">
        <v>116</v>
      </c>
      <c r="C22" s="113">
        <v>94.619208175466653</v>
      </c>
      <c r="D22" s="115">
        <v>27221</v>
      </c>
      <c r="E22" s="114">
        <v>27348</v>
      </c>
      <c r="F22" s="114">
        <v>27532</v>
      </c>
      <c r="G22" s="114">
        <v>27108</v>
      </c>
      <c r="H22" s="140">
        <v>27189</v>
      </c>
      <c r="I22" s="115">
        <v>32</v>
      </c>
      <c r="J22" s="116">
        <v>0.11769465592702931</v>
      </c>
    </row>
    <row r="23" spans="1:10" s="110" customFormat="1" ht="12" customHeight="1" x14ac:dyDescent="0.2">
      <c r="A23" s="118"/>
      <c r="B23" s="119" t="s">
        <v>117</v>
      </c>
      <c r="C23" s="113">
        <v>5.3495081511349021</v>
      </c>
      <c r="D23" s="115">
        <v>1539</v>
      </c>
      <c r="E23" s="114">
        <v>1483</v>
      </c>
      <c r="F23" s="114">
        <v>1493</v>
      </c>
      <c r="G23" s="114">
        <v>1480</v>
      </c>
      <c r="H23" s="140">
        <v>1427</v>
      </c>
      <c r="I23" s="115">
        <v>112</v>
      </c>
      <c r="J23" s="116">
        <v>7.8486334968465314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37137</v>
      </c>
      <c r="E64" s="236">
        <v>37338</v>
      </c>
      <c r="F64" s="236">
        <v>37561</v>
      </c>
      <c r="G64" s="236">
        <v>36843</v>
      </c>
      <c r="H64" s="140">
        <v>36811</v>
      </c>
      <c r="I64" s="115">
        <v>326</v>
      </c>
      <c r="J64" s="116">
        <v>0.88560484637744152</v>
      </c>
    </row>
    <row r="65" spans="1:12" s="110" customFormat="1" ht="12" customHeight="1" x14ac:dyDescent="0.2">
      <c r="A65" s="118" t="s">
        <v>105</v>
      </c>
      <c r="B65" s="119" t="s">
        <v>106</v>
      </c>
      <c r="C65" s="113">
        <v>53.316099846514255</v>
      </c>
      <c r="D65" s="235">
        <v>19800</v>
      </c>
      <c r="E65" s="236">
        <v>19922</v>
      </c>
      <c r="F65" s="236">
        <v>20124</v>
      </c>
      <c r="G65" s="236">
        <v>19708</v>
      </c>
      <c r="H65" s="140">
        <v>19638</v>
      </c>
      <c r="I65" s="115">
        <v>162</v>
      </c>
      <c r="J65" s="116">
        <v>0.82493125572868931</v>
      </c>
    </row>
    <row r="66" spans="1:12" s="110" customFormat="1" ht="12" customHeight="1" x14ac:dyDescent="0.2">
      <c r="A66" s="118"/>
      <c r="B66" s="119" t="s">
        <v>107</v>
      </c>
      <c r="C66" s="113">
        <v>46.683900153485745</v>
      </c>
      <c r="D66" s="235">
        <v>17337</v>
      </c>
      <c r="E66" s="236">
        <v>17416</v>
      </c>
      <c r="F66" s="236">
        <v>17437</v>
      </c>
      <c r="G66" s="236">
        <v>17135</v>
      </c>
      <c r="H66" s="140">
        <v>17173</v>
      </c>
      <c r="I66" s="115">
        <v>164</v>
      </c>
      <c r="J66" s="116">
        <v>0.95498748034705638</v>
      </c>
    </row>
    <row r="67" spans="1:12" s="110" customFormat="1" ht="12" customHeight="1" x14ac:dyDescent="0.2">
      <c r="A67" s="118" t="s">
        <v>105</v>
      </c>
      <c r="B67" s="121" t="s">
        <v>108</v>
      </c>
      <c r="C67" s="113">
        <v>10.027735142849449</v>
      </c>
      <c r="D67" s="235">
        <v>3724</v>
      </c>
      <c r="E67" s="236">
        <v>3896</v>
      </c>
      <c r="F67" s="236">
        <v>4038</v>
      </c>
      <c r="G67" s="236">
        <v>3639</v>
      </c>
      <c r="H67" s="140">
        <v>3794</v>
      </c>
      <c r="I67" s="115">
        <v>-70</v>
      </c>
      <c r="J67" s="116">
        <v>-1.8450184501845019</v>
      </c>
    </row>
    <row r="68" spans="1:12" s="110" customFormat="1" ht="12" customHeight="1" x14ac:dyDescent="0.2">
      <c r="A68" s="118"/>
      <c r="B68" s="121" t="s">
        <v>109</v>
      </c>
      <c r="C68" s="113">
        <v>65.864232436653467</v>
      </c>
      <c r="D68" s="235">
        <v>24460</v>
      </c>
      <c r="E68" s="236">
        <v>24544</v>
      </c>
      <c r="F68" s="236">
        <v>24691</v>
      </c>
      <c r="G68" s="236">
        <v>24487</v>
      </c>
      <c r="H68" s="140">
        <v>24497</v>
      </c>
      <c r="I68" s="115">
        <v>-37</v>
      </c>
      <c r="J68" s="116">
        <v>-0.15103890272278239</v>
      </c>
    </row>
    <row r="69" spans="1:12" s="110" customFormat="1" ht="12" customHeight="1" x14ac:dyDescent="0.2">
      <c r="A69" s="118"/>
      <c r="B69" s="121" t="s">
        <v>110</v>
      </c>
      <c r="C69" s="113">
        <v>22.990548509572662</v>
      </c>
      <c r="D69" s="235">
        <v>8538</v>
      </c>
      <c r="E69" s="236">
        <v>8477</v>
      </c>
      <c r="F69" s="236">
        <v>8423</v>
      </c>
      <c r="G69" s="236">
        <v>8334</v>
      </c>
      <c r="H69" s="140">
        <v>8171</v>
      </c>
      <c r="I69" s="115">
        <v>367</v>
      </c>
      <c r="J69" s="116">
        <v>4.4914943091420882</v>
      </c>
    </row>
    <row r="70" spans="1:12" s="110" customFormat="1" ht="12" customHeight="1" x14ac:dyDescent="0.2">
      <c r="A70" s="120"/>
      <c r="B70" s="121" t="s">
        <v>111</v>
      </c>
      <c r="C70" s="113">
        <v>1.117483910924415</v>
      </c>
      <c r="D70" s="235">
        <v>415</v>
      </c>
      <c r="E70" s="236">
        <v>421</v>
      </c>
      <c r="F70" s="236">
        <v>409</v>
      </c>
      <c r="G70" s="236">
        <v>383</v>
      </c>
      <c r="H70" s="140">
        <v>349</v>
      </c>
      <c r="I70" s="115">
        <v>66</v>
      </c>
      <c r="J70" s="116">
        <v>18.911174785100286</v>
      </c>
    </row>
    <row r="71" spans="1:12" s="110" customFormat="1" ht="12" customHeight="1" x14ac:dyDescent="0.2">
      <c r="A71" s="120"/>
      <c r="B71" s="121" t="s">
        <v>112</v>
      </c>
      <c r="C71" s="113">
        <v>0.30427875164929852</v>
      </c>
      <c r="D71" s="235">
        <v>113</v>
      </c>
      <c r="E71" s="236">
        <v>120</v>
      </c>
      <c r="F71" s="236">
        <v>107</v>
      </c>
      <c r="G71" s="236">
        <v>85</v>
      </c>
      <c r="H71" s="140">
        <v>78</v>
      </c>
      <c r="I71" s="115">
        <v>35</v>
      </c>
      <c r="J71" s="116">
        <v>44.871794871794869</v>
      </c>
    </row>
    <row r="72" spans="1:12" s="110" customFormat="1" ht="12" customHeight="1" x14ac:dyDescent="0.2">
      <c r="A72" s="118" t="s">
        <v>113</v>
      </c>
      <c r="B72" s="119" t="s">
        <v>181</v>
      </c>
      <c r="C72" s="113">
        <v>66.545493712470048</v>
      </c>
      <c r="D72" s="235">
        <v>24713</v>
      </c>
      <c r="E72" s="236">
        <v>24952</v>
      </c>
      <c r="F72" s="236">
        <v>25215</v>
      </c>
      <c r="G72" s="236">
        <v>24642</v>
      </c>
      <c r="H72" s="140">
        <v>24732</v>
      </c>
      <c r="I72" s="115">
        <v>-19</v>
      </c>
      <c r="J72" s="116">
        <v>-7.682354843926896E-2</v>
      </c>
    </row>
    <row r="73" spans="1:12" s="110" customFormat="1" ht="12" customHeight="1" x14ac:dyDescent="0.2">
      <c r="A73" s="118"/>
      <c r="B73" s="119" t="s">
        <v>182</v>
      </c>
      <c r="C73" s="113">
        <v>33.454506287529959</v>
      </c>
      <c r="D73" s="115">
        <v>12424</v>
      </c>
      <c r="E73" s="114">
        <v>12386</v>
      </c>
      <c r="F73" s="114">
        <v>12346</v>
      </c>
      <c r="G73" s="114">
        <v>12201</v>
      </c>
      <c r="H73" s="140">
        <v>12079</v>
      </c>
      <c r="I73" s="115">
        <v>345</v>
      </c>
      <c r="J73" s="116">
        <v>2.8561967050252504</v>
      </c>
    </row>
    <row r="74" spans="1:12" s="110" customFormat="1" ht="12" customHeight="1" x14ac:dyDescent="0.2">
      <c r="A74" s="118" t="s">
        <v>113</v>
      </c>
      <c r="B74" s="119" t="s">
        <v>116</v>
      </c>
      <c r="C74" s="113">
        <v>94.14061448151439</v>
      </c>
      <c r="D74" s="115">
        <v>34961</v>
      </c>
      <c r="E74" s="114">
        <v>35157</v>
      </c>
      <c r="F74" s="114">
        <v>35395</v>
      </c>
      <c r="G74" s="114">
        <v>34773</v>
      </c>
      <c r="H74" s="140">
        <v>34830</v>
      </c>
      <c r="I74" s="115">
        <v>131</v>
      </c>
      <c r="J74" s="116">
        <v>0.37611254665518229</v>
      </c>
    </row>
    <row r="75" spans="1:12" s="110" customFormat="1" ht="12" customHeight="1" x14ac:dyDescent="0.2">
      <c r="A75" s="142"/>
      <c r="B75" s="124" t="s">
        <v>117</v>
      </c>
      <c r="C75" s="125">
        <v>5.8189945337533997</v>
      </c>
      <c r="D75" s="143">
        <v>2161</v>
      </c>
      <c r="E75" s="144">
        <v>2168</v>
      </c>
      <c r="F75" s="144">
        <v>2152</v>
      </c>
      <c r="G75" s="144">
        <v>2061</v>
      </c>
      <c r="H75" s="145">
        <v>1973</v>
      </c>
      <c r="I75" s="143">
        <v>188</v>
      </c>
      <c r="J75" s="146">
        <v>9.5286365940192592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28769</v>
      </c>
      <c r="G11" s="114">
        <v>28840</v>
      </c>
      <c r="H11" s="114">
        <v>29035</v>
      </c>
      <c r="I11" s="114">
        <v>28596</v>
      </c>
      <c r="J11" s="140">
        <v>28622</v>
      </c>
      <c r="K11" s="114">
        <v>147</v>
      </c>
      <c r="L11" s="116">
        <v>0.51359094402906857</v>
      </c>
    </row>
    <row r="12" spans="1:17" s="110" customFormat="1" ht="24.95" customHeight="1" x14ac:dyDescent="0.2">
      <c r="A12" s="604" t="s">
        <v>185</v>
      </c>
      <c r="B12" s="605"/>
      <c r="C12" s="605"/>
      <c r="D12" s="606"/>
      <c r="E12" s="113">
        <v>47.853592408495253</v>
      </c>
      <c r="F12" s="115">
        <v>13767</v>
      </c>
      <c r="G12" s="114">
        <v>13813</v>
      </c>
      <c r="H12" s="114">
        <v>14050</v>
      </c>
      <c r="I12" s="114">
        <v>13799</v>
      </c>
      <c r="J12" s="140">
        <v>13793</v>
      </c>
      <c r="K12" s="114">
        <v>-26</v>
      </c>
      <c r="L12" s="116">
        <v>-0.1885014137606032</v>
      </c>
    </row>
    <row r="13" spans="1:17" s="110" customFormat="1" ht="15" customHeight="1" x14ac:dyDescent="0.2">
      <c r="A13" s="120"/>
      <c r="B13" s="612" t="s">
        <v>107</v>
      </c>
      <c r="C13" s="612"/>
      <c r="E13" s="113">
        <v>52.146407591504747</v>
      </c>
      <c r="F13" s="115">
        <v>15002</v>
      </c>
      <c r="G13" s="114">
        <v>15027</v>
      </c>
      <c r="H13" s="114">
        <v>14985</v>
      </c>
      <c r="I13" s="114">
        <v>14797</v>
      </c>
      <c r="J13" s="140">
        <v>14829</v>
      </c>
      <c r="K13" s="114">
        <v>173</v>
      </c>
      <c r="L13" s="116">
        <v>1.1666329489513791</v>
      </c>
    </row>
    <row r="14" spans="1:17" s="110" customFormat="1" ht="24.95" customHeight="1" x14ac:dyDescent="0.2">
      <c r="A14" s="604" t="s">
        <v>186</v>
      </c>
      <c r="B14" s="605"/>
      <c r="C14" s="605"/>
      <c r="D14" s="606"/>
      <c r="E14" s="113">
        <v>9.5484723139490431</v>
      </c>
      <c r="F14" s="115">
        <v>2747</v>
      </c>
      <c r="G14" s="114">
        <v>2854</v>
      </c>
      <c r="H14" s="114">
        <v>2974</v>
      </c>
      <c r="I14" s="114">
        <v>2668</v>
      </c>
      <c r="J14" s="140">
        <v>2812</v>
      </c>
      <c r="K14" s="114">
        <v>-65</v>
      </c>
      <c r="L14" s="116">
        <v>-2.3115220483641536</v>
      </c>
    </row>
    <row r="15" spans="1:17" s="110" customFormat="1" ht="15" customHeight="1" x14ac:dyDescent="0.2">
      <c r="A15" s="120"/>
      <c r="B15" s="119"/>
      <c r="C15" s="258" t="s">
        <v>106</v>
      </c>
      <c r="E15" s="113">
        <v>57.699308336366947</v>
      </c>
      <c r="F15" s="115">
        <v>1585</v>
      </c>
      <c r="G15" s="114">
        <v>1643</v>
      </c>
      <c r="H15" s="114">
        <v>1723</v>
      </c>
      <c r="I15" s="114">
        <v>1530</v>
      </c>
      <c r="J15" s="140">
        <v>1619</v>
      </c>
      <c r="K15" s="114">
        <v>-34</v>
      </c>
      <c r="L15" s="116">
        <v>-2.1000617665225447</v>
      </c>
    </row>
    <row r="16" spans="1:17" s="110" customFormat="1" ht="15" customHeight="1" x14ac:dyDescent="0.2">
      <c r="A16" s="120"/>
      <c r="B16" s="119"/>
      <c r="C16" s="258" t="s">
        <v>107</v>
      </c>
      <c r="E16" s="113">
        <v>42.300691663633053</v>
      </c>
      <c r="F16" s="115">
        <v>1162</v>
      </c>
      <c r="G16" s="114">
        <v>1211</v>
      </c>
      <c r="H16" s="114">
        <v>1251</v>
      </c>
      <c r="I16" s="114">
        <v>1138</v>
      </c>
      <c r="J16" s="140">
        <v>1193</v>
      </c>
      <c r="K16" s="114">
        <v>-31</v>
      </c>
      <c r="L16" s="116">
        <v>-2.5984911986588433</v>
      </c>
    </row>
    <row r="17" spans="1:12" s="110" customFormat="1" ht="15" customHeight="1" x14ac:dyDescent="0.2">
      <c r="A17" s="120"/>
      <c r="B17" s="121" t="s">
        <v>109</v>
      </c>
      <c r="C17" s="258"/>
      <c r="E17" s="113">
        <v>65.240362890611422</v>
      </c>
      <c r="F17" s="115">
        <v>18769</v>
      </c>
      <c r="G17" s="114">
        <v>18751</v>
      </c>
      <c r="H17" s="114">
        <v>18872</v>
      </c>
      <c r="I17" s="114">
        <v>18851</v>
      </c>
      <c r="J17" s="140">
        <v>18903</v>
      </c>
      <c r="K17" s="114">
        <v>-134</v>
      </c>
      <c r="L17" s="116">
        <v>-0.70888218801248482</v>
      </c>
    </row>
    <row r="18" spans="1:12" s="110" customFormat="1" ht="15" customHeight="1" x14ac:dyDescent="0.2">
      <c r="A18" s="120"/>
      <c r="B18" s="119"/>
      <c r="C18" s="258" t="s">
        <v>106</v>
      </c>
      <c r="E18" s="113">
        <v>47.098939741062388</v>
      </c>
      <c r="F18" s="115">
        <v>8840</v>
      </c>
      <c r="G18" s="114">
        <v>8806</v>
      </c>
      <c r="H18" s="114">
        <v>8965</v>
      </c>
      <c r="I18" s="114">
        <v>8955</v>
      </c>
      <c r="J18" s="140">
        <v>8940</v>
      </c>
      <c r="K18" s="114">
        <v>-100</v>
      </c>
      <c r="L18" s="116">
        <v>-1.1185682326621924</v>
      </c>
    </row>
    <row r="19" spans="1:12" s="110" customFormat="1" ht="15" customHeight="1" x14ac:dyDescent="0.2">
      <c r="A19" s="120"/>
      <c r="B19" s="119"/>
      <c r="C19" s="258" t="s">
        <v>107</v>
      </c>
      <c r="E19" s="113">
        <v>52.901060258937612</v>
      </c>
      <c r="F19" s="115">
        <v>9929</v>
      </c>
      <c r="G19" s="114">
        <v>9945</v>
      </c>
      <c r="H19" s="114">
        <v>9907</v>
      </c>
      <c r="I19" s="114">
        <v>9896</v>
      </c>
      <c r="J19" s="140">
        <v>9963</v>
      </c>
      <c r="K19" s="114">
        <v>-34</v>
      </c>
      <c r="L19" s="116">
        <v>-0.34126267188597814</v>
      </c>
    </row>
    <row r="20" spans="1:12" s="110" customFormat="1" ht="15" customHeight="1" x14ac:dyDescent="0.2">
      <c r="A20" s="120"/>
      <c r="B20" s="121" t="s">
        <v>110</v>
      </c>
      <c r="C20" s="258"/>
      <c r="E20" s="113">
        <v>24.039765024853139</v>
      </c>
      <c r="F20" s="115">
        <v>6916</v>
      </c>
      <c r="G20" s="114">
        <v>6897</v>
      </c>
      <c r="H20" s="114">
        <v>6855</v>
      </c>
      <c r="I20" s="114">
        <v>6757</v>
      </c>
      <c r="J20" s="140">
        <v>6614</v>
      </c>
      <c r="K20" s="114">
        <v>302</v>
      </c>
      <c r="L20" s="116">
        <v>4.5660719685515572</v>
      </c>
    </row>
    <row r="21" spans="1:12" s="110" customFormat="1" ht="15" customHeight="1" x14ac:dyDescent="0.2">
      <c r="A21" s="120"/>
      <c r="B21" s="119"/>
      <c r="C21" s="258" t="s">
        <v>106</v>
      </c>
      <c r="E21" s="113">
        <v>45.242914979757082</v>
      </c>
      <c r="F21" s="115">
        <v>3129</v>
      </c>
      <c r="G21" s="114">
        <v>3151</v>
      </c>
      <c r="H21" s="114">
        <v>3153</v>
      </c>
      <c r="I21" s="114">
        <v>3115</v>
      </c>
      <c r="J21" s="140">
        <v>3048</v>
      </c>
      <c r="K21" s="114">
        <v>81</v>
      </c>
      <c r="L21" s="116">
        <v>2.6574803149606301</v>
      </c>
    </row>
    <row r="22" spans="1:12" s="110" customFormat="1" ht="15" customHeight="1" x14ac:dyDescent="0.2">
      <c r="A22" s="120"/>
      <c r="B22" s="119"/>
      <c r="C22" s="258" t="s">
        <v>107</v>
      </c>
      <c r="E22" s="113">
        <v>54.757085020242918</v>
      </c>
      <c r="F22" s="115">
        <v>3787</v>
      </c>
      <c r="G22" s="114">
        <v>3746</v>
      </c>
      <c r="H22" s="114">
        <v>3702</v>
      </c>
      <c r="I22" s="114">
        <v>3642</v>
      </c>
      <c r="J22" s="140">
        <v>3566</v>
      </c>
      <c r="K22" s="114">
        <v>221</v>
      </c>
      <c r="L22" s="116">
        <v>6.1974200785193494</v>
      </c>
    </row>
    <row r="23" spans="1:12" s="110" customFormat="1" ht="15" customHeight="1" x14ac:dyDescent="0.2">
      <c r="A23" s="120"/>
      <c r="B23" s="121" t="s">
        <v>111</v>
      </c>
      <c r="C23" s="258"/>
      <c r="E23" s="113">
        <v>1.171399770586395</v>
      </c>
      <c r="F23" s="115">
        <v>337</v>
      </c>
      <c r="G23" s="114">
        <v>338</v>
      </c>
      <c r="H23" s="114">
        <v>334</v>
      </c>
      <c r="I23" s="114">
        <v>320</v>
      </c>
      <c r="J23" s="140">
        <v>293</v>
      </c>
      <c r="K23" s="114">
        <v>44</v>
      </c>
      <c r="L23" s="116">
        <v>15.017064846416382</v>
      </c>
    </row>
    <row r="24" spans="1:12" s="110" customFormat="1" ht="15" customHeight="1" x14ac:dyDescent="0.2">
      <c r="A24" s="120"/>
      <c r="B24" s="119"/>
      <c r="C24" s="258" t="s">
        <v>106</v>
      </c>
      <c r="E24" s="113">
        <v>63.204747774480715</v>
      </c>
      <c r="F24" s="115">
        <v>213</v>
      </c>
      <c r="G24" s="114">
        <v>213</v>
      </c>
      <c r="H24" s="114">
        <v>209</v>
      </c>
      <c r="I24" s="114">
        <v>199</v>
      </c>
      <c r="J24" s="140">
        <v>186</v>
      </c>
      <c r="K24" s="114">
        <v>27</v>
      </c>
      <c r="L24" s="116">
        <v>14.516129032258064</v>
      </c>
    </row>
    <row r="25" spans="1:12" s="110" customFormat="1" ht="15" customHeight="1" x14ac:dyDescent="0.2">
      <c r="A25" s="120"/>
      <c r="B25" s="119"/>
      <c r="C25" s="258" t="s">
        <v>107</v>
      </c>
      <c r="E25" s="113">
        <v>36.795252225519285</v>
      </c>
      <c r="F25" s="115">
        <v>124</v>
      </c>
      <c r="G25" s="114">
        <v>125</v>
      </c>
      <c r="H25" s="114">
        <v>125</v>
      </c>
      <c r="I25" s="114">
        <v>121</v>
      </c>
      <c r="J25" s="140">
        <v>107</v>
      </c>
      <c r="K25" s="114">
        <v>17</v>
      </c>
      <c r="L25" s="116">
        <v>15.88785046728972</v>
      </c>
    </row>
    <row r="26" spans="1:12" s="110" customFormat="1" ht="15" customHeight="1" x14ac:dyDescent="0.2">
      <c r="A26" s="120"/>
      <c r="C26" s="121" t="s">
        <v>187</v>
      </c>
      <c r="D26" s="110" t="s">
        <v>188</v>
      </c>
      <c r="E26" s="113">
        <v>0.30588480656261946</v>
      </c>
      <c r="F26" s="115">
        <v>88</v>
      </c>
      <c r="G26" s="114">
        <v>87</v>
      </c>
      <c r="H26" s="114">
        <v>77</v>
      </c>
      <c r="I26" s="114">
        <v>67</v>
      </c>
      <c r="J26" s="140">
        <v>65</v>
      </c>
      <c r="K26" s="114">
        <v>23</v>
      </c>
      <c r="L26" s="116">
        <v>35.384615384615387</v>
      </c>
    </row>
    <row r="27" spans="1:12" s="110" customFormat="1" ht="15" customHeight="1" x14ac:dyDescent="0.2">
      <c r="A27" s="120"/>
      <c r="B27" s="119"/>
      <c r="D27" s="259" t="s">
        <v>106</v>
      </c>
      <c r="E27" s="113">
        <v>54.545454545454547</v>
      </c>
      <c r="F27" s="115">
        <v>48</v>
      </c>
      <c r="G27" s="114">
        <v>46</v>
      </c>
      <c r="H27" s="114">
        <v>36</v>
      </c>
      <c r="I27" s="114">
        <v>32</v>
      </c>
      <c r="J27" s="140">
        <v>29</v>
      </c>
      <c r="K27" s="114">
        <v>19</v>
      </c>
      <c r="L27" s="116">
        <v>65.517241379310349</v>
      </c>
    </row>
    <row r="28" spans="1:12" s="110" customFormat="1" ht="15" customHeight="1" x14ac:dyDescent="0.2">
      <c r="A28" s="120"/>
      <c r="B28" s="119"/>
      <c r="D28" s="259" t="s">
        <v>107</v>
      </c>
      <c r="E28" s="113">
        <v>45.454545454545453</v>
      </c>
      <c r="F28" s="115">
        <v>40</v>
      </c>
      <c r="G28" s="114">
        <v>41</v>
      </c>
      <c r="H28" s="114">
        <v>41</v>
      </c>
      <c r="I28" s="114">
        <v>35</v>
      </c>
      <c r="J28" s="140">
        <v>36</v>
      </c>
      <c r="K28" s="114">
        <v>4</v>
      </c>
      <c r="L28" s="116">
        <v>11.111111111111111</v>
      </c>
    </row>
    <row r="29" spans="1:12" s="110" customFormat="1" ht="24.95" customHeight="1" x14ac:dyDescent="0.2">
      <c r="A29" s="604" t="s">
        <v>189</v>
      </c>
      <c r="B29" s="605"/>
      <c r="C29" s="605"/>
      <c r="D29" s="606"/>
      <c r="E29" s="113">
        <v>94.619208175466653</v>
      </c>
      <c r="F29" s="115">
        <v>27221</v>
      </c>
      <c r="G29" s="114">
        <v>27348</v>
      </c>
      <c r="H29" s="114">
        <v>27532</v>
      </c>
      <c r="I29" s="114">
        <v>27108</v>
      </c>
      <c r="J29" s="140">
        <v>27189</v>
      </c>
      <c r="K29" s="114">
        <v>32</v>
      </c>
      <c r="L29" s="116">
        <v>0.11769465592702931</v>
      </c>
    </row>
    <row r="30" spans="1:12" s="110" customFormat="1" ht="15" customHeight="1" x14ac:dyDescent="0.2">
      <c r="A30" s="120"/>
      <c r="B30" s="119"/>
      <c r="C30" s="258" t="s">
        <v>106</v>
      </c>
      <c r="E30" s="113">
        <v>46.934352154586534</v>
      </c>
      <c r="F30" s="115">
        <v>12776</v>
      </c>
      <c r="G30" s="114">
        <v>12865</v>
      </c>
      <c r="H30" s="114">
        <v>13089</v>
      </c>
      <c r="I30" s="114">
        <v>12839</v>
      </c>
      <c r="J30" s="140">
        <v>12858</v>
      </c>
      <c r="K30" s="114">
        <v>-82</v>
      </c>
      <c r="L30" s="116">
        <v>-0.63773526209363818</v>
      </c>
    </row>
    <row r="31" spans="1:12" s="110" customFormat="1" ht="15" customHeight="1" x14ac:dyDescent="0.2">
      <c r="A31" s="120"/>
      <c r="B31" s="119"/>
      <c r="C31" s="258" t="s">
        <v>107</v>
      </c>
      <c r="E31" s="113">
        <v>53.065647845413466</v>
      </c>
      <c r="F31" s="115">
        <v>14445</v>
      </c>
      <c r="G31" s="114">
        <v>14483</v>
      </c>
      <c r="H31" s="114">
        <v>14443</v>
      </c>
      <c r="I31" s="114">
        <v>14269</v>
      </c>
      <c r="J31" s="140">
        <v>14331</v>
      </c>
      <c r="K31" s="114">
        <v>114</v>
      </c>
      <c r="L31" s="116">
        <v>0.79547833368222731</v>
      </c>
    </row>
    <row r="32" spans="1:12" s="110" customFormat="1" ht="15" customHeight="1" x14ac:dyDescent="0.2">
      <c r="A32" s="120"/>
      <c r="B32" s="119" t="s">
        <v>117</v>
      </c>
      <c r="C32" s="258"/>
      <c r="E32" s="113">
        <v>5.3495081511349021</v>
      </c>
      <c r="F32" s="115">
        <v>1539</v>
      </c>
      <c r="G32" s="114">
        <v>1483</v>
      </c>
      <c r="H32" s="114">
        <v>1493</v>
      </c>
      <c r="I32" s="114">
        <v>1480</v>
      </c>
      <c r="J32" s="140">
        <v>1427</v>
      </c>
      <c r="K32" s="114">
        <v>112</v>
      </c>
      <c r="L32" s="116">
        <v>7.8486334968465314</v>
      </c>
    </row>
    <row r="33" spans="1:12" s="110" customFormat="1" ht="15" customHeight="1" x14ac:dyDescent="0.2">
      <c r="A33" s="120"/>
      <c r="B33" s="119"/>
      <c r="C33" s="258" t="s">
        <v>106</v>
      </c>
      <c r="E33" s="113">
        <v>63.872644574398961</v>
      </c>
      <c r="F33" s="115">
        <v>983</v>
      </c>
      <c r="G33" s="114">
        <v>941</v>
      </c>
      <c r="H33" s="114">
        <v>954</v>
      </c>
      <c r="I33" s="114">
        <v>955</v>
      </c>
      <c r="J33" s="140">
        <v>932</v>
      </c>
      <c r="K33" s="114">
        <v>51</v>
      </c>
      <c r="L33" s="116">
        <v>5.4721030042918457</v>
      </c>
    </row>
    <row r="34" spans="1:12" s="110" customFormat="1" ht="15" customHeight="1" x14ac:dyDescent="0.2">
      <c r="A34" s="120"/>
      <c r="B34" s="119"/>
      <c r="C34" s="258" t="s">
        <v>107</v>
      </c>
      <c r="E34" s="113">
        <v>36.127355425601039</v>
      </c>
      <c r="F34" s="115">
        <v>556</v>
      </c>
      <c r="G34" s="114">
        <v>542</v>
      </c>
      <c r="H34" s="114">
        <v>539</v>
      </c>
      <c r="I34" s="114">
        <v>525</v>
      </c>
      <c r="J34" s="140">
        <v>495</v>
      </c>
      <c r="K34" s="114">
        <v>61</v>
      </c>
      <c r="L34" s="116">
        <v>12.323232323232324</v>
      </c>
    </row>
    <row r="35" spans="1:12" s="110" customFormat="1" ht="24.95" customHeight="1" x14ac:dyDescent="0.2">
      <c r="A35" s="604" t="s">
        <v>190</v>
      </c>
      <c r="B35" s="605"/>
      <c r="C35" s="605"/>
      <c r="D35" s="606"/>
      <c r="E35" s="113">
        <v>61.385519135180232</v>
      </c>
      <c r="F35" s="115">
        <v>17660</v>
      </c>
      <c r="G35" s="114">
        <v>17759</v>
      </c>
      <c r="H35" s="114">
        <v>18008</v>
      </c>
      <c r="I35" s="114">
        <v>17631</v>
      </c>
      <c r="J35" s="140">
        <v>17730</v>
      </c>
      <c r="K35" s="114">
        <v>-70</v>
      </c>
      <c r="L35" s="116">
        <v>-0.39481105470953187</v>
      </c>
    </row>
    <row r="36" spans="1:12" s="110" customFormat="1" ht="15" customHeight="1" x14ac:dyDescent="0.2">
      <c r="A36" s="120"/>
      <c r="B36" s="119"/>
      <c r="C36" s="258" t="s">
        <v>106</v>
      </c>
      <c r="E36" s="113">
        <v>68.771234428086075</v>
      </c>
      <c r="F36" s="115">
        <v>12145</v>
      </c>
      <c r="G36" s="114">
        <v>12185</v>
      </c>
      <c r="H36" s="114">
        <v>12446</v>
      </c>
      <c r="I36" s="114">
        <v>12215</v>
      </c>
      <c r="J36" s="140">
        <v>12250</v>
      </c>
      <c r="K36" s="114">
        <v>-105</v>
      </c>
      <c r="L36" s="116">
        <v>-0.8571428571428571</v>
      </c>
    </row>
    <row r="37" spans="1:12" s="110" customFormat="1" ht="15" customHeight="1" x14ac:dyDescent="0.2">
      <c r="A37" s="120"/>
      <c r="B37" s="119"/>
      <c r="C37" s="258" t="s">
        <v>107</v>
      </c>
      <c r="E37" s="113">
        <v>31.228765571913929</v>
      </c>
      <c r="F37" s="115">
        <v>5515</v>
      </c>
      <c r="G37" s="114">
        <v>5574</v>
      </c>
      <c r="H37" s="114">
        <v>5562</v>
      </c>
      <c r="I37" s="114">
        <v>5416</v>
      </c>
      <c r="J37" s="140">
        <v>5480</v>
      </c>
      <c r="K37" s="114">
        <v>35</v>
      </c>
      <c r="L37" s="116">
        <v>0.63868613138686137</v>
      </c>
    </row>
    <row r="38" spans="1:12" s="110" customFormat="1" ht="15" customHeight="1" x14ac:dyDescent="0.2">
      <c r="A38" s="120"/>
      <c r="B38" s="119" t="s">
        <v>182</v>
      </c>
      <c r="C38" s="258"/>
      <c r="E38" s="113">
        <v>38.614480864819768</v>
      </c>
      <c r="F38" s="115">
        <v>11109</v>
      </c>
      <c r="G38" s="114">
        <v>11081</v>
      </c>
      <c r="H38" s="114">
        <v>11027</v>
      </c>
      <c r="I38" s="114">
        <v>10965</v>
      </c>
      <c r="J38" s="140">
        <v>10892</v>
      </c>
      <c r="K38" s="114">
        <v>217</v>
      </c>
      <c r="L38" s="116">
        <v>1.9922879177377892</v>
      </c>
    </row>
    <row r="39" spans="1:12" s="110" customFormat="1" ht="15" customHeight="1" x14ac:dyDescent="0.2">
      <c r="A39" s="120"/>
      <c r="B39" s="119"/>
      <c r="C39" s="258" t="s">
        <v>106</v>
      </c>
      <c r="E39" s="113">
        <v>14.600774147087947</v>
      </c>
      <c r="F39" s="115">
        <v>1622</v>
      </c>
      <c r="G39" s="114">
        <v>1628</v>
      </c>
      <c r="H39" s="114">
        <v>1604</v>
      </c>
      <c r="I39" s="114">
        <v>1584</v>
      </c>
      <c r="J39" s="140">
        <v>1543</v>
      </c>
      <c r="K39" s="114">
        <v>79</v>
      </c>
      <c r="L39" s="116">
        <v>5.1198963058976021</v>
      </c>
    </row>
    <row r="40" spans="1:12" s="110" customFormat="1" ht="15" customHeight="1" x14ac:dyDescent="0.2">
      <c r="A40" s="120"/>
      <c r="B40" s="119"/>
      <c r="C40" s="258" t="s">
        <v>107</v>
      </c>
      <c r="E40" s="113">
        <v>85.399225852912053</v>
      </c>
      <c r="F40" s="115">
        <v>9487</v>
      </c>
      <c r="G40" s="114">
        <v>9453</v>
      </c>
      <c r="H40" s="114">
        <v>9423</v>
      </c>
      <c r="I40" s="114">
        <v>9381</v>
      </c>
      <c r="J40" s="140">
        <v>9349</v>
      </c>
      <c r="K40" s="114">
        <v>138</v>
      </c>
      <c r="L40" s="116">
        <v>1.4760936998609477</v>
      </c>
    </row>
    <row r="41" spans="1:12" s="110" customFormat="1" ht="24.75" customHeight="1" x14ac:dyDescent="0.2">
      <c r="A41" s="604" t="s">
        <v>518</v>
      </c>
      <c r="B41" s="605"/>
      <c r="C41" s="605"/>
      <c r="D41" s="606"/>
      <c r="E41" s="113">
        <v>5.0783829816816715</v>
      </c>
      <c r="F41" s="115">
        <v>1461</v>
      </c>
      <c r="G41" s="114">
        <v>1606</v>
      </c>
      <c r="H41" s="114">
        <v>1632</v>
      </c>
      <c r="I41" s="114">
        <v>1282</v>
      </c>
      <c r="J41" s="140">
        <v>1461</v>
      </c>
      <c r="K41" s="114">
        <v>0</v>
      </c>
      <c r="L41" s="116">
        <v>0</v>
      </c>
    </row>
    <row r="42" spans="1:12" s="110" customFormat="1" ht="15" customHeight="1" x14ac:dyDescent="0.2">
      <c r="A42" s="120"/>
      <c r="B42" s="119"/>
      <c r="C42" s="258" t="s">
        <v>106</v>
      </c>
      <c r="E42" s="113">
        <v>59.822039698836413</v>
      </c>
      <c r="F42" s="115">
        <v>874</v>
      </c>
      <c r="G42" s="114">
        <v>983</v>
      </c>
      <c r="H42" s="114">
        <v>999</v>
      </c>
      <c r="I42" s="114">
        <v>763</v>
      </c>
      <c r="J42" s="140">
        <v>859</v>
      </c>
      <c r="K42" s="114">
        <v>15</v>
      </c>
      <c r="L42" s="116">
        <v>1.7462165308498254</v>
      </c>
    </row>
    <row r="43" spans="1:12" s="110" customFormat="1" ht="15" customHeight="1" x14ac:dyDescent="0.2">
      <c r="A43" s="123"/>
      <c r="B43" s="124"/>
      <c r="C43" s="260" t="s">
        <v>107</v>
      </c>
      <c r="D43" s="261"/>
      <c r="E43" s="125">
        <v>40.177960301163587</v>
      </c>
      <c r="F43" s="143">
        <v>587</v>
      </c>
      <c r="G43" s="144">
        <v>623</v>
      </c>
      <c r="H43" s="144">
        <v>633</v>
      </c>
      <c r="I43" s="144">
        <v>519</v>
      </c>
      <c r="J43" s="145">
        <v>602</v>
      </c>
      <c r="K43" s="144">
        <v>-15</v>
      </c>
      <c r="L43" s="146">
        <v>-2.4916943521594686</v>
      </c>
    </row>
    <row r="44" spans="1:12" s="110" customFormat="1" ht="45.75" customHeight="1" x14ac:dyDescent="0.2">
      <c r="A44" s="604" t="s">
        <v>191</v>
      </c>
      <c r="B44" s="605"/>
      <c r="C44" s="605"/>
      <c r="D44" s="606"/>
      <c r="E44" s="113">
        <v>2.0508185894539261</v>
      </c>
      <c r="F44" s="115">
        <v>590</v>
      </c>
      <c r="G44" s="114">
        <v>593</v>
      </c>
      <c r="H44" s="114">
        <v>594</v>
      </c>
      <c r="I44" s="114">
        <v>565</v>
      </c>
      <c r="J44" s="140">
        <v>582</v>
      </c>
      <c r="K44" s="114">
        <v>8</v>
      </c>
      <c r="L44" s="116">
        <v>1.3745704467353952</v>
      </c>
    </row>
    <row r="45" spans="1:12" s="110" customFormat="1" ht="15" customHeight="1" x14ac:dyDescent="0.2">
      <c r="A45" s="120"/>
      <c r="B45" s="119"/>
      <c r="C45" s="258" t="s">
        <v>106</v>
      </c>
      <c r="E45" s="113">
        <v>58.813559322033896</v>
      </c>
      <c r="F45" s="115">
        <v>347</v>
      </c>
      <c r="G45" s="114">
        <v>347</v>
      </c>
      <c r="H45" s="114">
        <v>348</v>
      </c>
      <c r="I45" s="114">
        <v>324</v>
      </c>
      <c r="J45" s="140">
        <v>333</v>
      </c>
      <c r="K45" s="114">
        <v>14</v>
      </c>
      <c r="L45" s="116">
        <v>4.2042042042042045</v>
      </c>
    </row>
    <row r="46" spans="1:12" s="110" customFormat="1" ht="15" customHeight="1" x14ac:dyDescent="0.2">
      <c r="A46" s="123"/>
      <c r="B46" s="124"/>
      <c r="C46" s="260" t="s">
        <v>107</v>
      </c>
      <c r="D46" s="261"/>
      <c r="E46" s="125">
        <v>41.186440677966104</v>
      </c>
      <c r="F46" s="143">
        <v>243</v>
      </c>
      <c r="G46" s="144">
        <v>246</v>
      </c>
      <c r="H46" s="144">
        <v>246</v>
      </c>
      <c r="I46" s="144">
        <v>241</v>
      </c>
      <c r="J46" s="145">
        <v>249</v>
      </c>
      <c r="K46" s="144">
        <v>-6</v>
      </c>
      <c r="L46" s="146">
        <v>-2.4096385542168677</v>
      </c>
    </row>
    <row r="47" spans="1:12" s="110" customFormat="1" ht="39" customHeight="1" x14ac:dyDescent="0.2">
      <c r="A47" s="604" t="s">
        <v>519</v>
      </c>
      <c r="B47" s="607"/>
      <c r="C47" s="607"/>
      <c r="D47" s="608"/>
      <c r="E47" s="113">
        <v>0.16684625812506518</v>
      </c>
      <c r="F47" s="115">
        <v>48</v>
      </c>
      <c r="G47" s="114">
        <v>48</v>
      </c>
      <c r="H47" s="114">
        <v>46</v>
      </c>
      <c r="I47" s="114">
        <v>49</v>
      </c>
      <c r="J47" s="140">
        <v>54</v>
      </c>
      <c r="K47" s="114">
        <v>-6</v>
      </c>
      <c r="L47" s="116">
        <v>-11.111111111111111</v>
      </c>
    </row>
    <row r="48" spans="1:12" s="110" customFormat="1" ht="15" customHeight="1" x14ac:dyDescent="0.2">
      <c r="A48" s="120"/>
      <c r="B48" s="119"/>
      <c r="C48" s="258" t="s">
        <v>106</v>
      </c>
      <c r="E48" s="113">
        <v>22.916666666666668</v>
      </c>
      <c r="F48" s="115">
        <v>11</v>
      </c>
      <c r="G48" s="114">
        <v>11</v>
      </c>
      <c r="H48" s="114">
        <v>13</v>
      </c>
      <c r="I48" s="114">
        <v>23</v>
      </c>
      <c r="J48" s="140">
        <v>24</v>
      </c>
      <c r="K48" s="114">
        <v>-13</v>
      </c>
      <c r="L48" s="116">
        <v>-54.166666666666664</v>
      </c>
    </row>
    <row r="49" spans="1:12" s="110" customFormat="1" ht="15" customHeight="1" x14ac:dyDescent="0.2">
      <c r="A49" s="123"/>
      <c r="B49" s="124"/>
      <c r="C49" s="260" t="s">
        <v>107</v>
      </c>
      <c r="D49" s="261"/>
      <c r="E49" s="125">
        <v>77.083333333333329</v>
      </c>
      <c r="F49" s="143">
        <v>37</v>
      </c>
      <c r="G49" s="144">
        <v>37</v>
      </c>
      <c r="H49" s="144">
        <v>33</v>
      </c>
      <c r="I49" s="144">
        <v>26</v>
      </c>
      <c r="J49" s="145">
        <v>30</v>
      </c>
      <c r="K49" s="144">
        <v>7</v>
      </c>
      <c r="L49" s="146">
        <v>23.333333333333332</v>
      </c>
    </row>
    <row r="50" spans="1:12" s="110" customFormat="1" ht="24.95" customHeight="1" x14ac:dyDescent="0.2">
      <c r="A50" s="609" t="s">
        <v>192</v>
      </c>
      <c r="B50" s="610"/>
      <c r="C50" s="610"/>
      <c r="D50" s="611"/>
      <c r="E50" s="262">
        <v>11.609718794535786</v>
      </c>
      <c r="F50" s="263">
        <v>3340</v>
      </c>
      <c r="G50" s="264">
        <v>3522</v>
      </c>
      <c r="H50" s="264">
        <v>3575</v>
      </c>
      <c r="I50" s="264">
        <v>3266</v>
      </c>
      <c r="J50" s="265">
        <v>3327</v>
      </c>
      <c r="K50" s="263">
        <v>13</v>
      </c>
      <c r="L50" s="266">
        <v>0.39074241058010217</v>
      </c>
    </row>
    <row r="51" spans="1:12" s="110" customFormat="1" ht="15" customHeight="1" x14ac:dyDescent="0.2">
      <c r="A51" s="120"/>
      <c r="B51" s="119"/>
      <c r="C51" s="258" t="s">
        <v>106</v>
      </c>
      <c r="E51" s="113">
        <v>55.32934131736527</v>
      </c>
      <c r="F51" s="115">
        <v>1848</v>
      </c>
      <c r="G51" s="114">
        <v>1938</v>
      </c>
      <c r="H51" s="114">
        <v>1993</v>
      </c>
      <c r="I51" s="114">
        <v>1808</v>
      </c>
      <c r="J51" s="140">
        <v>1823</v>
      </c>
      <c r="K51" s="114">
        <v>25</v>
      </c>
      <c r="L51" s="116">
        <v>1.3713658804168953</v>
      </c>
    </row>
    <row r="52" spans="1:12" s="110" customFormat="1" ht="15" customHeight="1" x14ac:dyDescent="0.2">
      <c r="A52" s="120"/>
      <c r="B52" s="119"/>
      <c r="C52" s="258" t="s">
        <v>107</v>
      </c>
      <c r="E52" s="113">
        <v>44.67065868263473</v>
      </c>
      <c r="F52" s="115">
        <v>1492</v>
      </c>
      <c r="G52" s="114">
        <v>1584</v>
      </c>
      <c r="H52" s="114">
        <v>1582</v>
      </c>
      <c r="I52" s="114">
        <v>1458</v>
      </c>
      <c r="J52" s="140">
        <v>1504</v>
      </c>
      <c r="K52" s="114">
        <v>-12</v>
      </c>
      <c r="L52" s="116">
        <v>-0.7978723404255319</v>
      </c>
    </row>
    <row r="53" spans="1:12" s="110" customFormat="1" ht="15" customHeight="1" x14ac:dyDescent="0.2">
      <c r="A53" s="120"/>
      <c r="B53" s="119"/>
      <c r="C53" s="258" t="s">
        <v>187</v>
      </c>
      <c r="D53" s="110" t="s">
        <v>193</v>
      </c>
      <c r="E53" s="113">
        <v>30.239520958083833</v>
      </c>
      <c r="F53" s="115">
        <v>1010</v>
      </c>
      <c r="G53" s="114">
        <v>1203</v>
      </c>
      <c r="H53" s="114">
        <v>1215</v>
      </c>
      <c r="I53" s="114">
        <v>946</v>
      </c>
      <c r="J53" s="140">
        <v>1042</v>
      </c>
      <c r="K53" s="114">
        <v>-32</v>
      </c>
      <c r="L53" s="116">
        <v>-3.0710172744721689</v>
      </c>
    </row>
    <row r="54" spans="1:12" s="110" customFormat="1" ht="15" customHeight="1" x14ac:dyDescent="0.2">
      <c r="A54" s="120"/>
      <c r="B54" s="119"/>
      <c r="D54" s="267" t="s">
        <v>194</v>
      </c>
      <c r="E54" s="113">
        <v>64.059405940594061</v>
      </c>
      <c r="F54" s="115">
        <v>647</v>
      </c>
      <c r="G54" s="114">
        <v>754</v>
      </c>
      <c r="H54" s="114">
        <v>773</v>
      </c>
      <c r="I54" s="114">
        <v>602</v>
      </c>
      <c r="J54" s="140">
        <v>648</v>
      </c>
      <c r="K54" s="114">
        <v>-1</v>
      </c>
      <c r="L54" s="116">
        <v>-0.15432098765432098</v>
      </c>
    </row>
    <row r="55" spans="1:12" s="110" customFormat="1" ht="15" customHeight="1" x14ac:dyDescent="0.2">
      <c r="A55" s="120"/>
      <c r="B55" s="119"/>
      <c r="D55" s="267" t="s">
        <v>195</v>
      </c>
      <c r="E55" s="113">
        <v>35.940594059405939</v>
      </c>
      <c r="F55" s="115">
        <v>363</v>
      </c>
      <c r="G55" s="114">
        <v>449</v>
      </c>
      <c r="H55" s="114">
        <v>442</v>
      </c>
      <c r="I55" s="114">
        <v>344</v>
      </c>
      <c r="J55" s="140">
        <v>394</v>
      </c>
      <c r="K55" s="114">
        <v>-31</v>
      </c>
      <c r="L55" s="116">
        <v>-7.8680203045685282</v>
      </c>
    </row>
    <row r="56" spans="1:12" s="110" customFormat="1" ht="15" customHeight="1" x14ac:dyDescent="0.2">
      <c r="A56" s="120"/>
      <c r="B56" s="119" t="s">
        <v>196</v>
      </c>
      <c r="C56" s="258"/>
      <c r="E56" s="113">
        <v>73.56529597830999</v>
      </c>
      <c r="F56" s="115">
        <v>21164</v>
      </c>
      <c r="G56" s="114">
        <v>21090</v>
      </c>
      <c r="H56" s="114">
        <v>21231</v>
      </c>
      <c r="I56" s="114">
        <v>21146</v>
      </c>
      <c r="J56" s="140">
        <v>21123</v>
      </c>
      <c r="K56" s="114">
        <v>41</v>
      </c>
      <c r="L56" s="116">
        <v>0.19410121668323629</v>
      </c>
    </row>
    <row r="57" spans="1:12" s="110" customFormat="1" ht="15" customHeight="1" x14ac:dyDescent="0.2">
      <c r="A57" s="120"/>
      <c r="B57" s="119"/>
      <c r="C57" s="258" t="s">
        <v>106</v>
      </c>
      <c r="E57" s="113">
        <v>46.687771687771686</v>
      </c>
      <c r="F57" s="115">
        <v>9881</v>
      </c>
      <c r="G57" s="114">
        <v>9840</v>
      </c>
      <c r="H57" s="114">
        <v>10002</v>
      </c>
      <c r="I57" s="114">
        <v>9956</v>
      </c>
      <c r="J57" s="140">
        <v>9926</v>
      </c>
      <c r="K57" s="114">
        <v>-45</v>
      </c>
      <c r="L57" s="116">
        <v>-0.45335482571025587</v>
      </c>
    </row>
    <row r="58" spans="1:12" s="110" customFormat="1" ht="15" customHeight="1" x14ac:dyDescent="0.2">
      <c r="A58" s="120"/>
      <c r="B58" s="119"/>
      <c r="C58" s="258" t="s">
        <v>107</v>
      </c>
      <c r="E58" s="113">
        <v>53.312228312228314</v>
      </c>
      <c r="F58" s="115">
        <v>11283</v>
      </c>
      <c r="G58" s="114">
        <v>11250</v>
      </c>
      <c r="H58" s="114">
        <v>11229</v>
      </c>
      <c r="I58" s="114">
        <v>11190</v>
      </c>
      <c r="J58" s="140">
        <v>11197</v>
      </c>
      <c r="K58" s="114">
        <v>86</v>
      </c>
      <c r="L58" s="116">
        <v>0.76806287398410289</v>
      </c>
    </row>
    <row r="59" spans="1:12" s="110" customFormat="1" ht="15" customHeight="1" x14ac:dyDescent="0.2">
      <c r="A59" s="120"/>
      <c r="B59" s="119"/>
      <c r="C59" s="258" t="s">
        <v>105</v>
      </c>
      <c r="D59" s="110" t="s">
        <v>197</v>
      </c>
      <c r="E59" s="113">
        <v>92.959742959742954</v>
      </c>
      <c r="F59" s="115">
        <v>19674</v>
      </c>
      <c r="G59" s="114">
        <v>19587</v>
      </c>
      <c r="H59" s="114">
        <v>19708</v>
      </c>
      <c r="I59" s="114">
        <v>19648</v>
      </c>
      <c r="J59" s="140">
        <v>19629</v>
      </c>
      <c r="K59" s="114">
        <v>45</v>
      </c>
      <c r="L59" s="116">
        <v>0.22925263640531865</v>
      </c>
    </row>
    <row r="60" spans="1:12" s="110" customFormat="1" ht="15" customHeight="1" x14ac:dyDescent="0.2">
      <c r="A60" s="120"/>
      <c r="B60" s="119"/>
      <c r="C60" s="258"/>
      <c r="D60" s="267" t="s">
        <v>198</v>
      </c>
      <c r="E60" s="113">
        <v>44.896818135610452</v>
      </c>
      <c r="F60" s="115">
        <v>8833</v>
      </c>
      <c r="G60" s="114">
        <v>8782</v>
      </c>
      <c r="H60" s="114">
        <v>8931</v>
      </c>
      <c r="I60" s="114">
        <v>8900</v>
      </c>
      <c r="J60" s="140">
        <v>8867</v>
      </c>
      <c r="K60" s="114">
        <v>-34</v>
      </c>
      <c r="L60" s="116">
        <v>-0.38344423141987144</v>
      </c>
    </row>
    <row r="61" spans="1:12" s="110" customFormat="1" ht="15" customHeight="1" x14ac:dyDescent="0.2">
      <c r="A61" s="120"/>
      <c r="B61" s="119"/>
      <c r="C61" s="258"/>
      <c r="D61" s="267" t="s">
        <v>199</v>
      </c>
      <c r="E61" s="113">
        <v>55.103181864389548</v>
      </c>
      <c r="F61" s="115">
        <v>10841</v>
      </c>
      <c r="G61" s="114">
        <v>10805</v>
      </c>
      <c r="H61" s="114">
        <v>10777</v>
      </c>
      <c r="I61" s="114">
        <v>10748</v>
      </c>
      <c r="J61" s="140">
        <v>10762</v>
      </c>
      <c r="K61" s="114">
        <v>79</v>
      </c>
      <c r="L61" s="116">
        <v>0.7340643003159264</v>
      </c>
    </row>
    <row r="62" spans="1:12" s="110" customFormat="1" ht="15" customHeight="1" x14ac:dyDescent="0.2">
      <c r="A62" s="120"/>
      <c r="B62" s="119"/>
      <c r="C62" s="258"/>
      <c r="D62" s="258" t="s">
        <v>200</v>
      </c>
      <c r="E62" s="113">
        <v>7.0402570402570399</v>
      </c>
      <c r="F62" s="115">
        <v>1490</v>
      </c>
      <c r="G62" s="114">
        <v>1503</v>
      </c>
      <c r="H62" s="114">
        <v>1523</v>
      </c>
      <c r="I62" s="114">
        <v>1498</v>
      </c>
      <c r="J62" s="140">
        <v>1494</v>
      </c>
      <c r="K62" s="114">
        <v>-4</v>
      </c>
      <c r="L62" s="116">
        <v>-0.2677376171352075</v>
      </c>
    </row>
    <row r="63" spans="1:12" s="110" customFormat="1" ht="15" customHeight="1" x14ac:dyDescent="0.2">
      <c r="A63" s="120"/>
      <c r="B63" s="119"/>
      <c r="C63" s="258"/>
      <c r="D63" s="267" t="s">
        <v>198</v>
      </c>
      <c r="E63" s="113">
        <v>70.335570469798654</v>
      </c>
      <c r="F63" s="115">
        <v>1048</v>
      </c>
      <c r="G63" s="114">
        <v>1058</v>
      </c>
      <c r="H63" s="114">
        <v>1071</v>
      </c>
      <c r="I63" s="114">
        <v>1056</v>
      </c>
      <c r="J63" s="140">
        <v>1059</v>
      </c>
      <c r="K63" s="114">
        <v>-11</v>
      </c>
      <c r="L63" s="116">
        <v>-1.0387157695939566</v>
      </c>
    </row>
    <row r="64" spans="1:12" s="110" customFormat="1" ht="15" customHeight="1" x14ac:dyDescent="0.2">
      <c r="A64" s="120"/>
      <c r="B64" s="119"/>
      <c r="C64" s="258"/>
      <c r="D64" s="267" t="s">
        <v>199</v>
      </c>
      <c r="E64" s="113">
        <v>29.664429530201343</v>
      </c>
      <c r="F64" s="115">
        <v>442</v>
      </c>
      <c r="G64" s="114">
        <v>445</v>
      </c>
      <c r="H64" s="114">
        <v>452</v>
      </c>
      <c r="I64" s="114">
        <v>442</v>
      </c>
      <c r="J64" s="140">
        <v>435</v>
      </c>
      <c r="K64" s="114">
        <v>7</v>
      </c>
      <c r="L64" s="116">
        <v>1.6091954022988506</v>
      </c>
    </row>
    <row r="65" spans="1:12" s="110" customFormat="1" ht="15" customHeight="1" x14ac:dyDescent="0.2">
      <c r="A65" s="120"/>
      <c r="B65" s="119" t="s">
        <v>201</v>
      </c>
      <c r="C65" s="258"/>
      <c r="E65" s="113">
        <v>9.5137126768396545</v>
      </c>
      <c r="F65" s="115">
        <v>2737</v>
      </c>
      <c r="G65" s="114">
        <v>2696</v>
      </c>
      <c r="H65" s="114">
        <v>2659</v>
      </c>
      <c r="I65" s="114">
        <v>2609</v>
      </c>
      <c r="J65" s="140">
        <v>2575</v>
      </c>
      <c r="K65" s="114">
        <v>162</v>
      </c>
      <c r="L65" s="116">
        <v>6.29126213592233</v>
      </c>
    </row>
    <row r="66" spans="1:12" s="110" customFormat="1" ht="15" customHeight="1" x14ac:dyDescent="0.2">
      <c r="A66" s="120"/>
      <c r="B66" s="119"/>
      <c r="C66" s="258" t="s">
        <v>106</v>
      </c>
      <c r="E66" s="113">
        <v>46.291560102301787</v>
      </c>
      <c r="F66" s="115">
        <v>1267</v>
      </c>
      <c r="G66" s="114">
        <v>1267</v>
      </c>
      <c r="H66" s="114">
        <v>1264</v>
      </c>
      <c r="I66" s="114">
        <v>1236</v>
      </c>
      <c r="J66" s="140">
        <v>1246</v>
      </c>
      <c r="K66" s="114">
        <v>21</v>
      </c>
      <c r="L66" s="116">
        <v>1.6853932584269662</v>
      </c>
    </row>
    <row r="67" spans="1:12" s="110" customFormat="1" ht="15" customHeight="1" x14ac:dyDescent="0.2">
      <c r="A67" s="120"/>
      <c r="B67" s="119"/>
      <c r="C67" s="258" t="s">
        <v>107</v>
      </c>
      <c r="E67" s="113">
        <v>53.708439897698213</v>
      </c>
      <c r="F67" s="115">
        <v>1470</v>
      </c>
      <c r="G67" s="114">
        <v>1429</v>
      </c>
      <c r="H67" s="114">
        <v>1395</v>
      </c>
      <c r="I67" s="114">
        <v>1373</v>
      </c>
      <c r="J67" s="140">
        <v>1329</v>
      </c>
      <c r="K67" s="114">
        <v>141</v>
      </c>
      <c r="L67" s="116">
        <v>10.609480812641083</v>
      </c>
    </row>
    <row r="68" spans="1:12" s="110" customFormat="1" ht="15" customHeight="1" x14ac:dyDescent="0.2">
      <c r="A68" s="120"/>
      <c r="B68" s="119"/>
      <c r="C68" s="258" t="s">
        <v>105</v>
      </c>
      <c r="D68" s="110" t="s">
        <v>202</v>
      </c>
      <c r="E68" s="113">
        <v>18.523931311655097</v>
      </c>
      <c r="F68" s="115">
        <v>507</v>
      </c>
      <c r="G68" s="114">
        <v>497</v>
      </c>
      <c r="H68" s="114">
        <v>479</v>
      </c>
      <c r="I68" s="114">
        <v>476</v>
      </c>
      <c r="J68" s="140">
        <v>443</v>
      </c>
      <c r="K68" s="114">
        <v>64</v>
      </c>
      <c r="L68" s="116">
        <v>14.446952595936795</v>
      </c>
    </row>
    <row r="69" spans="1:12" s="110" customFormat="1" ht="15" customHeight="1" x14ac:dyDescent="0.2">
      <c r="A69" s="120"/>
      <c r="B69" s="119"/>
      <c r="C69" s="258"/>
      <c r="D69" s="267" t="s">
        <v>198</v>
      </c>
      <c r="E69" s="113">
        <v>42.011834319526628</v>
      </c>
      <c r="F69" s="115">
        <v>213</v>
      </c>
      <c r="G69" s="114">
        <v>213</v>
      </c>
      <c r="H69" s="114">
        <v>208</v>
      </c>
      <c r="I69" s="114">
        <v>208</v>
      </c>
      <c r="J69" s="140">
        <v>203</v>
      </c>
      <c r="K69" s="114">
        <v>10</v>
      </c>
      <c r="L69" s="116">
        <v>4.9261083743842367</v>
      </c>
    </row>
    <row r="70" spans="1:12" s="110" customFormat="1" ht="15" customHeight="1" x14ac:dyDescent="0.2">
      <c r="A70" s="120"/>
      <c r="B70" s="119"/>
      <c r="C70" s="258"/>
      <c r="D70" s="267" t="s">
        <v>199</v>
      </c>
      <c r="E70" s="113">
        <v>57.988165680473372</v>
      </c>
      <c r="F70" s="115">
        <v>294</v>
      </c>
      <c r="G70" s="114">
        <v>284</v>
      </c>
      <c r="H70" s="114">
        <v>271</v>
      </c>
      <c r="I70" s="114">
        <v>268</v>
      </c>
      <c r="J70" s="140">
        <v>240</v>
      </c>
      <c r="K70" s="114">
        <v>54</v>
      </c>
      <c r="L70" s="116">
        <v>22.5</v>
      </c>
    </row>
    <row r="71" spans="1:12" s="110" customFormat="1" ht="15" customHeight="1" x14ac:dyDescent="0.2">
      <c r="A71" s="120"/>
      <c r="B71" s="119"/>
      <c r="C71" s="258"/>
      <c r="D71" s="110" t="s">
        <v>203</v>
      </c>
      <c r="E71" s="113">
        <v>73.584216295213736</v>
      </c>
      <c r="F71" s="115">
        <v>2014</v>
      </c>
      <c r="G71" s="114">
        <v>1987</v>
      </c>
      <c r="H71" s="114">
        <v>1974</v>
      </c>
      <c r="I71" s="114">
        <v>1932</v>
      </c>
      <c r="J71" s="140">
        <v>1931</v>
      </c>
      <c r="K71" s="114">
        <v>83</v>
      </c>
      <c r="L71" s="116">
        <v>4.2982910409114448</v>
      </c>
    </row>
    <row r="72" spans="1:12" s="110" customFormat="1" ht="15" customHeight="1" x14ac:dyDescent="0.2">
      <c r="A72" s="120"/>
      <c r="B72" s="119"/>
      <c r="C72" s="258"/>
      <c r="D72" s="267" t="s">
        <v>198</v>
      </c>
      <c r="E72" s="113">
        <v>45.928500496524329</v>
      </c>
      <c r="F72" s="115">
        <v>925</v>
      </c>
      <c r="G72" s="114">
        <v>926</v>
      </c>
      <c r="H72" s="114">
        <v>932</v>
      </c>
      <c r="I72" s="114">
        <v>910</v>
      </c>
      <c r="J72" s="140">
        <v>919</v>
      </c>
      <c r="K72" s="114">
        <v>6</v>
      </c>
      <c r="L72" s="116">
        <v>0.65288356909684442</v>
      </c>
    </row>
    <row r="73" spans="1:12" s="110" customFormat="1" ht="15" customHeight="1" x14ac:dyDescent="0.2">
      <c r="A73" s="120"/>
      <c r="B73" s="119"/>
      <c r="C73" s="258"/>
      <c r="D73" s="267" t="s">
        <v>199</v>
      </c>
      <c r="E73" s="113">
        <v>54.071499503475671</v>
      </c>
      <c r="F73" s="115">
        <v>1089</v>
      </c>
      <c r="G73" s="114">
        <v>1061</v>
      </c>
      <c r="H73" s="114">
        <v>1042</v>
      </c>
      <c r="I73" s="114">
        <v>1022</v>
      </c>
      <c r="J73" s="140">
        <v>1012</v>
      </c>
      <c r="K73" s="114">
        <v>77</v>
      </c>
      <c r="L73" s="116">
        <v>7.6086956521739131</v>
      </c>
    </row>
    <row r="74" spans="1:12" s="110" customFormat="1" ht="15" customHeight="1" x14ac:dyDescent="0.2">
      <c r="A74" s="120"/>
      <c r="B74" s="119"/>
      <c r="C74" s="258"/>
      <c r="D74" s="110" t="s">
        <v>204</v>
      </c>
      <c r="E74" s="113">
        <v>7.8918523931311659</v>
      </c>
      <c r="F74" s="115">
        <v>216</v>
      </c>
      <c r="G74" s="114">
        <v>212</v>
      </c>
      <c r="H74" s="114">
        <v>206</v>
      </c>
      <c r="I74" s="114">
        <v>201</v>
      </c>
      <c r="J74" s="140">
        <v>201</v>
      </c>
      <c r="K74" s="114">
        <v>15</v>
      </c>
      <c r="L74" s="116">
        <v>7.4626865671641793</v>
      </c>
    </row>
    <row r="75" spans="1:12" s="110" customFormat="1" ht="15" customHeight="1" x14ac:dyDescent="0.2">
      <c r="A75" s="120"/>
      <c r="B75" s="119"/>
      <c r="C75" s="258"/>
      <c r="D75" s="267" t="s">
        <v>198</v>
      </c>
      <c r="E75" s="113">
        <v>59.722222222222221</v>
      </c>
      <c r="F75" s="115">
        <v>129</v>
      </c>
      <c r="G75" s="114">
        <v>128</v>
      </c>
      <c r="H75" s="114">
        <v>124</v>
      </c>
      <c r="I75" s="114">
        <v>118</v>
      </c>
      <c r="J75" s="140">
        <v>124</v>
      </c>
      <c r="K75" s="114">
        <v>5</v>
      </c>
      <c r="L75" s="116">
        <v>4.032258064516129</v>
      </c>
    </row>
    <row r="76" spans="1:12" s="110" customFormat="1" ht="15" customHeight="1" x14ac:dyDescent="0.2">
      <c r="A76" s="120"/>
      <c r="B76" s="119"/>
      <c r="C76" s="258"/>
      <c r="D76" s="267" t="s">
        <v>199</v>
      </c>
      <c r="E76" s="113">
        <v>40.277777777777779</v>
      </c>
      <c r="F76" s="115">
        <v>87</v>
      </c>
      <c r="G76" s="114">
        <v>84</v>
      </c>
      <c r="H76" s="114">
        <v>82</v>
      </c>
      <c r="I76" s="114">
        <v>83</v>
      </c>
      <c r="J76" s="140">
        <v>77</v>
      </c>
      <c r="K76" s="114">
        <v>10</v>
      </c>
      <c r="L76" s="116">
        <v>12.987012987012987</v>
      </c>
    </row>
    <row r="77" spans="1:12" s="110" customFormat="1" ht="15" customHeight="1" x14ac:dyDescent="0.2">
      <c r="A77" s="534"/>
      <c r="B77" s="119" t="s">
        <v>205</v>
      </c>
      <c r="C77" s="268"/>
      <c r="D77" s="182"/>
      <c r="E77" s="113">
        <v>5.311272550314575</v>
      </c>
      <c r="F77" s="115">
        <v>1528</v>
      </c>
      <c r="G77" s="114">
        <v>1532</v>
      </c>
      <c r="H77" s="114">
        <v>1570</v>
      </c>
      <c r="I77" s="114">
        <v>1575</v>
      </c>
      <c r="J77" s="140">
        <v>1597</v>
      </c>
      <c r="K77" s="114">
        <v>-69</v>
      </c>
      <c r="L77" s="116">
        <v>-4.3206011271133375</v>
      </c>
    </row>
    <row r="78" spans="1:12" s="110" customFormat="1" ht="15" customHeight="1" x14ac:dyDescent="0.2">
      <c r="A78" s="120"/>
      <c r="B78" s="119"/>
      <c r="C78" s="268" t="s">
        <v>106</v>
      </c>
      <c r="D78" s="182"/>
      <c r="E78" s="113">
        <v>50.458115183246072</v>
      </c>
      <c r="F78" s="115">
        <v>771</v>
      </c>
      <c r="G78" s="114">
        <v>768</v>
      </c>
      <c r="H78" s="114">
        <v>791</v>
      </c>
      <c r="I78" s="114">
        <v>799</v>
      </c>
      <c r="J78" s="140">
        <v>798</v>
      </c>
      <c r="K78" s="114">
        <v>-27</v>
      </c>
      <c r="L78" s="116">
        <v>-3.3834586466165413</v>
      </c>
    </row>
    <row r="79" spans="1:12" s="110" customFormat="1" ht="15" customHeight="1" x14ac:dyDescent="0.2">
      <c r="A79" s="123"/>
      <c r="B79" s="124"/>
      <c r="C79" s="260" t="s">
        <v>107</v>
      </c>
      <c r="D79" s="261"/>
      <c r="E79" s="125">
        <v>49.541884816753928</v>
      </c>
      <c r="F79" s="143">
        <v>757</v>
      </c>
      <c r="G79" s="144">
        <v>764</v>
      </c>
      <c r="H79" s="144">
        <v>779</v>
      </c>
      <c r="I79" s="144">
        <v>776</v>
      </c>
      <c r="J79" s="145">
        <v>799</v>
      </c>
      <c r="K79" s="144">
        <v>-42</v>
      </c>
      <c r="L79" s="146">
        <v>-5.2565707133917394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28769</v>
      </c>
      <c r="E11" s="114">
        <v>28840</v>
      </c>
      <c r="F11" s="114">
        <v>29035</v>
      </c>
      <c r="G11" s="114">
        <v>28596</v>
      </c>
      <c r="H11" s="140">
        <v>28622</v>
      </c>
      <c r="I11" s="115">
        <v>147</v>
      </c>
      <c r="J11" s="116">
        <v>0.51359094402906857</v>
      </c>
    </row>
    <row r="12" spans="1:15" s="110" customFormat="1" ht="24.95" customHeight="1" x14ac:dyDescent="0.2">
      <c r="A12" s="193" t="s">
        <v>132</v>
      </c>
      <c r="B12" s="194" t="s">
        <v>133</v>
      </c>
      <c r="C12" s="113">
        <v>1.981299315235149</v>
      </c>
      <c r="D12" s="115">
        <v>570</v>
      </c>
      <c r="E12" s="114">
        <v>559</v>
      </c>
      <c r="F12" s="114">
        <v>582</v>
      </c>
      <c r="G12" s="114">
        <v>562</v>
      </c>
      <c r="H12" s="140">
        <v>544</v>
      </c>
      <c r="I12" s="115">
        <v>26</v>
      </c>
      <c r="J12" s="116">
        <v>4.7794117647058822</v>
      </c>
    </row>
    <row r="13" spans="1:15" s="110" customFormat="1" ht="24.95" customHeight="1" x14ac:dyDescent="0.2">
      <c r="A13" s="193" t="s">
        <v>134</v>
      </c>
      <c r="B13" s="199" t="s">
        <v>214</v>
      </c>
      <c r="C13" s="113">
        <v>1.2374430810942334</v>
      </c>
      <c r="D13" s="115">
        <v>356</v>
      </c>
      <c r="E13" s="114">
        <v>349</v>
      </c>
      <c r="F13" s="114">
        <v>350</v>
      </c>
      <c r="G13" s="114">
        <v>354</v>
      </c>
      <c r="H13" s="140">
        <v>352</v>
      </c>
      <c r="I13" s="115">
        <v>4</v>
      </c>
      <c r="J13" s="116">
        <v>1.1363636363636365</v>
      </c>
    </row>
    <row r="14" spans="1:15" s="287" customFormat="1" ht="24" customHeight="1" x14ac:dyDescent="0.2">
      <c r="A14" s="193" t="s">
        <v>215</v>
      </c>
      <c r="B14" s="199" t="s">
        <v>137</v>
      </c>
      <c r="C14" s="113">
        <v>19.496680454656055</v>
      </c>
      <c r="D14" s="115">
        <v>5609</v>
      </c>
      <c r="E14" s="114">
        <v>5710</v>
      </c>
      <c r="F14" s="114">
        <v>5758</v>
      </c>
      <c r="G14" s="114">
        <v>5710</v>
      </c>
      <c r="H14" s="140">
        <v>5808</v>
      </c>
      <c r="I14" s="115">
        <v>-199</v>
      </c>
      <c r="J14" s="116">
        <v>-3.4263085399449036</v>
      </c>
      <c r="K14" s="110"/>
      <c r="L14" s="110"/>
      <c r="M14" s="110"/>
      <c r="N14" s="110"/>
      <c r="O14" s="110"/>
    </row>
    <row r="15" spans="1:15" s="110" customFormat="1" ht="24.75" customHeight="1" x14ac:dyDescent="0.2">
      <c r="A15" s="193" t="s">
        <v>216</v>
      </c>
      <c r="B15" s="199" t="s">
        <v>217</v>
      </c>
      <c r="C15" s="113">
        <v>4.0703535055094022</v>
      </c>
      <c r="D15" s="115">
        <v>1171</v>
      </c>
      <c r="E15" s="114">
        <v>1184</v>
      </c>
      <c r="F15" s="114">
        <v>1184</v>
      </c>
      <c r="G15" s="114">
        <v>1182</v>
      </c>
      <c r="H15" s="140">
        <v>1188</v>
      </c>
      <c r="I15" s="115">
        <v>-17</v>
      </c>
      <c r="J15" s="116">
        <v>-1.430976430976431</v>
      </c>
    </row>
    <row r="16" spans="1:15" s="287" customFormat="1" ht="24.95" customHeight="1" x14ac:dyDescent="0.2">
      <c r="A16" s="193" t="s">
        <v>218</v>
      </c>
      <c r="B16" s="199" t="s">
        <v>141</v>
      </c>
      <c r="C16" s="113">
        <v>10.261044874691509</v>
      </c>
      <c r="D16" s="115">
        <v>2952</v>
      </c>
      <c r="E16" s="114">
        <v>3027</v>
      </c>
      <c r="F16" s="114">
        <v>3058</v>
      </c>
      <c r="G16" s="114">
        <v>3042</v>
      </c>
      <c r="H16" s="140">
        <v>3087</v>
      </c>
      <c r="I16" s="115">
        <v>-135</v>
      </c>
      <c r="J16" s="116">
        <v>-4.3731778425655978</v>
      </c>
      <c r="K16" s="110"/>
      <c r="L16" s="110"/>
      <c r="M16" s="110"/>
      <c r="N16" s="110"/>
      <c r="O16" s="110"/>
    </row>
    <row r="17" spans="1:15" s="110" customFormat="1" ht="24.95" customHeight="1" x14ac:dyDescent="0.2">
      <c r="A17" s="193" t="s">
        <v>219</v>
      </c>
      <c r="B17" s="199" t="s">
        <v>220</v>
      </c>
      <c r="C17" s="113">
        <v>5.1652820744551429</v>
      </c>
      <c r="D17" s="115">
        <v>1486</v>
      </c>
      <c r="E17" s="114">
        <v>1499</v>
      </c>
      <c r="F17" s="114">
        <v>1516</v>
      </c>
      <c r="G17" s="114">
        <v>1486</v>
      </c>
      <c r="H17" s="140">
        <v>1533</v>
      </c>
      <c r="I17" s="115">
        <v>-47</v>
      </c>
      <c r="J17" s="116">
        <v>-3.0658838878016961</v>
      </c>
    </row>
    <row r="18" spans="1:15" s="287" customFormat="1" ht="24.95" customHeight="1" x14ac:dyDescent="0.2">
      <c r="A18" s="201" t="s">
        <v>144</v>
      </c>
      <c r="B18" s="202" t="s">
        <v>145</v>
      </c>
      <c r="C18" s="113">
        <v>7.7305432931280196</v>
      </c>
      <c r="D18" s="115">
        <v>2224</v>
      </c>
      <c r="E18" s="114">
        <v>2191</v>
      </c>
      <c r="F18" s="114">
        <v>2277</v>
      </c>
      <c r="G18" s="114">
        <v>2209</v>
      </c>
      <c r="H18" s="140">
        <v>2183</v>
      </c>
      <c r="I18" s="115">
        <v>41</v>
      </c>
      <c r="J18" s="116">
        <v>1.8781493357764545</v>
      </c>
      <c r="K18" s="110"/>
      <c r="L18" s="110"/>
      <c r="M18" s="110"/>
      <c r="N18" s="110"/>
      <c r="O18" s="110"/>
    </row>
    <row r="19" spans="1:15" s="110" customFormat="1" ht="24.95" customHeight="1" x14ac:dyDescent="0.2">
      <c r="A19" s="193" t="s">
        <v>146</v>
      </c>
      <c r="B19" s="199" t="s">
        <v>147</v>
      </c>
      <c r="C19" s="113">
        <v>14.466960964927527</v>
      </c>
      <c r="D19" s="115">
        <v>4162</v>
      </c>
      <c r="E19" s="114">
        <v>4178</v>
      </c>
      <c r="F19" s="114">
        <v>4210</v>
      </c>
      <c r="G19" s="114">
        <v>4101</v>
      </c>
      <c r="H19" s="140">
        <v>4137</v>
      </c>
      <c r="I19" s="115">
        <v>25</v>
      </c>
      <c r="J19" s="116">
        <v>0.60430263475948753</v>
      </c>
    </row>
    <row r="20" spans="1:15" s="287" customFormat="1" ht="24.95" customHeight="1" x14ac:dyDescent="0.2">
      <c r="A20" s="193" t="s">
        <v>148</v>
      </c>
      <c r="B20" s="199" t="s">
        <v>149</v>
      </c>
      <c r="C20" s="113">
        <v>2.857242170391741</v>
      </c>
      <c r="D20" s="115">
        <v>822</v>
      </c>
      <c r="E20" s="114">
        <v>837</v>
      </c>
      <c r="F20" s="114">
        <v>859</v>
      </c>
      <c r="G20" s="114">
        <v>848</v>
      </c>
      <c r="H20" s="140">
        <v>833</v>
      </c>
      <c r="I20" s="115">
        <v>-11</v>
      </c>
      <c r="J20" s="116">
        <v>-1.3205282112845138</v>
      </c>
      <c r="K20" s="110"/>
      <c r="L20" s="110"/>
      <c r="M20" s="110"/>
      <c r="N20" s="110"/>
      <c r="O20" s="110"/>
    </row>
    <row r="21" spans="1:15" s="110" customFormat="1" ht="24.95" customHeight="1" x14ac:dyDescent="0.2">
      <c r="A21" s="201" t="s">
        <v>150</v>
      </c>
      <c r="B21" s="202" t="s">
        <v>151</v>
      </c>
      <c r="C21" s="113">
        <v>3.2986895616809759</v>
      </c>
      <c r="D21" s="115">
        <v>949</v>
      </c>
      <c r="E21" s="114">
        <v>965</v>
      </c>
      <c r="F21" s="114">
        <v>999</v>
      </c>
      <c r="G21" s="114">
        <v>1011</v>
      </c>
      <c r="H21" s="140">
        <v>958</v>
      </c>
      <c r="I21" s="115">
        <v>-9</v>
      </c>
      <c r="J21" s="116">
        <v>-0.93945720250521925</v>
      </c>
    </row>
    <row r="22" spans="1:15" s="110" customFormat="1" ht="24.95" customHeight="1" x14ac:dyDescent="0.2">
      <c r="A22" s="201" t="s">
        <v>152</v>
      </c>
      <c r="B22" s="199" t="s">
        <v>153</v>
      </c>
      <c r="C22" s="113">
        <v>0.6569571413674441</v>
      </c>
      <c r="D22" s="115">
        <v>189</v>
      </c>
      <c r="E22" s="114">
        <v>191</v>
      </c>
      <c r="F22" s="114">
        <v>168</v>
      </c>
      <c r="G22" s="114">
        <v>196</v>
      </c>
      <c r="H22" s="140">
        <v>193</v>
      </c>
      <c r="I22" s="115">
        <v>-4</v>
      </c>
      <c r="J22" s="116">
        <v>-2.0725388601036268</v>
      </c>
    </row>
    <row r="23" spans="1:15" s="110" customFormat="1" ht="24.95" customHeight="1" x14ac:dyDescent="0.2">
      <c r="A23" s="193" t="s">
        <v>154</v>
      </c>
      <c r="B23" s="199" t="s">
        <v>155</v>
      </c>
      <c r="C23" s="113">
        <v>2.1898571378914804</v>
      </c>
      <c r="D23" s="115">
        <v>630</v>
      </c>
      <c r="E23" s="114">
        <v>647</v>
      </c>
      <c r="F23" s="114">
        <v>653</v>
      </c>
      <c r="G23" s="114">
        <v>664</v>
      </c>
      <c r="H23" s="140">
        <v>676</v>
      </c>
      <c r="I23" s="115">
        <v>-46</v>
      </c>
      <c r="J23" s="116">
        <v>-6.8047337278106506</v>
      </c>
    </row>
    <row r="24" spans="1:15" s="110" customFormat="1" ht="24.95" customHeight="1" x14ac:dyDescent="0.2">
      <c r="A24" s="193" t="s">
        <v>156</v>
      </c>
      <c r="B24" s="199" t="s">
        <v>221</v>
      </c>
      <c r="C24" s="113">
        <v>3.051896138204317</v>
      </c>
      <c r="D24" s="115">
        <v>878</v>
      </c>
      <c r="E24" s="114">
        <v>894</v>
      </c>
      <c r="F24" s="114">
        <v>889</v>
      </c>
      <c r="G24" s="114">
        <v>892</v>
      </c>
      <c r="H24" s="140">
        <v>887</v>
      </c>
      <c r="I24" s="115">
        <v>-9</v>
      </c>
      <c r="J24" s="116">
        <v>-1.0146561443066517</v>
      </c>
    </row>
    <row r="25" spans="1:15" s="110" customFormat="1" ht="24.95" customHeight="1" x14ac:dyDescent="0.2">
      <c r="A25" s="193" t="s">
        <v>222</v>
      </c>
      <c r="B25" s="204" t="s">
        <v>159</v>
      </c>
      <c r="C25" s="113">
        <v>2.8537662066808021</v>
      </c>
      <c r="D25" s="115">
        <v>821</v>
      </c>
      <c r="E25" s="114">
        <v>795</v>
      </c>
      <c r="F25" s="114">
        <v>827</v>
      </c>
      <c r="G25" s="114">
        <v>842</v>
      </c>
      <c r="H25" s="140">
        <v>801</v>
      </c>
      <c r="I25" s="115">
        <v>20</v>
      </c>
      <c r="J25" s="116">
        <v>2.4968789013732833</v>
      </c>
    </row>
    <row r="26" spans="1:15" s="110" customFormat="1" ht="24.95" customHeight="1" x14ac:dyDescent="0.2">
      <c r="A26" s="201">
        <v>782.78300000000002</v>
      </c>
      <c r="B26" s="203" t="s">
        <v>160</v>
      </c>
      <c r="C26" s="113">
        <v>0.37192811707045781</v>
      </c>
      <c r="D26" s="115">
        <v>107</v>
      </c>
      <c r="E26" s="114">
        <v>118</v>
      </c>
      <c r="F26" s="114">
        <v>139</v>
      </c>
      <c r="G26" s="114">
        <v>144</v>
      </c>
      <c r="H26" s="140">
        <v>160</v>
      </c>
      <c r="I26" s="115">
        <v>-53</v>
      </c>
      <c r="J26" s="116">
        <v>-33.125</v>
      </c>
    </row>
    <row r="27" spans="1:15" s="110" customFormat="1" ht="24.95" customHeight="1" x14ac:dyDescent="0.2">
      <c r="A27" s="193" t="s">
        <v>161</v>
      </c>
      <c r="B27" s="199" t="s">
        <v>223</v>
      </c>
      <c r="C27" s="113">
        <v>7.0388265146511868</v>
      </c>
      <c r="D27" s="115">
        <v>2025</v>
      </c>
      <c r="E27" s="114">
        <v>2022</v>
      </c>
      <c r="F27" s="114">
        <v>2021</v>
      </c>
      <c r="G27" s="114">
        <v>1992</v>
      </c>
      <c r="H27" s="140">
        <v>1991</v>
      </c>
      <c r="I27" s="115">
        <v>34</v>
      </c>
      <c r="J27" s="116">
        <v>1.7076845806127574</v>
      </c>
    </row>
    <row r="28" spans="1:15" s="110" customFormat="1" ht="24.95" customHeight="1" x14ac:dyDescent="0.2">
      <c r="A28" s="193" t="s">
        <v>163</v>
      </c>
      <c r="B28" s="199" t="s">
        <v>164</v>
      </c>
      <c r="C28" s="113">
        <v>4.2406757273454065</v>
      </c>
      <c r="D28" s="115">
        <v>1220</v>
      </c>
      <c r="E28" s="114">
        <v>1209</v>
      </c>
      <c r="F28" s="114">
        <v>1208</v>
      </c>
      <c r="G28" s="114">
        <v>1141</v>
      </c>
      <c r="H28" s="140">
        <v>1149</v>
      </c>
      <c r="I28" s="115">
        <v>71</v>
      </c>
      <c r="J28" s="116">
        <v>6.1792863359442993</v>
      </c>
    </row>
    <row r="29" spans="1:15" s="110" customFormat="1" ht="24.95" customHeight="1" x14ac:dyDescent="0.2">
      <c r="A29" s="193">
        <v>86</v>
      </c>
      <c r="B29" s="199" t="s">
        <v>165</v>
      </c>
      <c r="C29" s="113">
        <v>13.500643053286524</v>
      </c>
      <c r="D29" s="115">
        <v>3884</v>
      </c>
      <c r="E29" s="114">
        <v>3866</v>
      </c>
      <c r="F29" s="114">
        <v>3794</v>
      </c>
      <c r="G29" s="114">
        <v>3727</v>
      </c>
      <c r="H29" s="140">
        <v>3724</v>
      </c>
      <c r="I29" s="115">
        <v>160</v>
      </c>
      <c r="J29" s="116">
        <v>4.2964554242749733</v>
      </c>
    </row>
    <row r="30" spans="1:15" s="110" customFormat="1" ht="24.95" customHeight="1" x14ac:dyDescent="0.2">
      <c r="A30" s="193">
        <v>87.88</v>
      </c>
      <c r="B30" s="204" t="s">
        <v>166</v>
      </c>
      <c r="C30" s="113">
        <v>12.089401786645347</v>
      </c>
      <c r="D30" s="115">
        <v>3478</v>
      </c>
      <c r="E30" s="114">
        <v>3483</v>
      </c>
      <c r="F30" s="114">
        <v>3456</v>
      </c>
      <c r="G30" s="114">
        <v>3366</v>
      </c>
      <c r="H30" s="140">
        <v>3410</v>
      </c>
      <c r="I30" s="115">
        <v>68</v>
      </c>
      <c r="J30" s="116">
        <v>1.9941348973607038</v>
      </c>
    </row>
    <row r="31" spans="1:15" s="110" customFormat="1" ht="24.95" customHeight="1" x14ac:dyDescent="0.2">
      <c r="A31" s="193" t="s">
        <v>167</v>
      </c>
      <c r="B31" s="199" t="s">
        <v>168</v>
      </c>
      <c r="C31" s="113">
        <v>2.937189335743335</v>
      </c>
      <c r="D31" s="115">
        <v>845</v>
      </c>
      <c r="E31" s="114">
        <v>826</v>
      </c>
      <c r="F31" s="114">
        <v>845</v>
      </c>
      <c r="G31" s="114">
        <v>837</v>
      </c>
      <c r="H31" s="140">
        <v>816</v>
      </c>
      <c r="I31" s="115">
        <v>29</v>
      </c>
      <c r="J31" s="116">
        <v>3.5539215686274508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1.981299315235149</v>
      </c>
      <c r="D34" s="115">
        <v>570</v>
      </c>
      <c r="E34" s="114">
        <v>559</v>
      </c>
      <c r="F34" s="114">
        <v>582</v>
      </c>
      <c r="G34" s="114">
        <v>562</v>
      </c>
      <c r="H34" s="140">
        <v>544</v>
      </c>
      <c r="I34" s="115">
        <v>26</v>
      </c>
      <c r="J34" s="116">
        <v>4.7794117647058822</v>
      </c>
    </row>
    <row r="35" spans="1:10" s="110" customFormat="1" ht="24.95" customHeight="1" x14ac:dyDescent="0.2">
      <c r="A35" s="292" t="s">
        <v>171</v>
      </c>
      <c r="B35" s="293" t="s">
        <v>172</v>
      </c>
      <c r="C35" s="113">
        <v>28.464666828878308</v>
      </c>
      <c r="D35" s="115">
        <v>8189</v>
      </c>
      <c r="E35" s="114">
        <v>8250</v>
      </c>
      <c r="F35" s="114">
        <v>8385</v>
      </c>
      <c r="G35" s="114">
        <v>8273</v>
      </c>
      <c r="H35" s="140">
        <v>8343</v>
      </c>
      <c r="I35" s="115">
        <v>-154</v>
      </c>
      <c r="J35" s="116">
        <v>-1.8458588037876065</v>
      </c>
    </row>
    <row r="36" spans="1:10" s="110" customFormat="1" ht="24.95" customHeight="1" x14ac:dyDescent="0.2">
      <c r="A36" s="294" t="s">
        <v>173</v>
      </c>
      <c r="B36" s="295" t="s">
        <v>174</v>
      </c>
      <c r="C36" s="125">
        <v>69.554033855886544</v>
      </c>
      <c r="D36" s="143">
        <v>20010</v>
      </c>
      <c r="E36" s="144">
        <v>20031</v>
      </c>
      <c r="F36" s="144">
        <v>20068</v>
      </c>
      <c r="G36" s="144">
        <v>19761</v>
      </c>
      <c r="H36" s="145">
        <v>19735</v>
      </c>
      <c r="I36" s="143">
        <v>275</v>
      </c>
      <c r="J36" s="146">
        <v>1.3934633899163922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2020-09-25T09:02:08Z</dcterms:created>
  <dcterms:modified xsi:type="dcterms:W3CDTF">2020-09-28T08:08:50Z</dcterms:modified>
</cp:coreProperties>
</file>