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F38" i="24"/>
  <c r="M36" i="24"/>
  <c r="L36" i="24"/>
  <c r="K36" i="24"/>
  <c r="J36" i="24"/>
  <c r="I36" i="24"/>
  <c r="H36" i="24"/>
  <c r="G36" i="24"/>
  <c r="F36" i="24"/>
  <c r="E36" i="24"/>
  <c r="D36" i="24"/>
  <c r="D22" i="24"/>
  <c r="L57" i="15"/>
  <c r="K57" i="15"/>
  <c r="C38" i="24"/>
  <c r="C37" i="24"/>
  <c r="C35" i="24"/>
  <c r="C34" i="24"/>
  <c r="C33" i="24"/>
  <c r="C32" i="24"/>
  <c r="C31" i="24"/>
  <c r="C30" i="24"/>
  <c r="C29" i="24"/>
  <c r="C28" i="24"/>
  <c r="L28" i="24" s="1"/>
  <c r="C27" i="24"/>
  <c r="C26" i="24"/>
  <c r="C25" i="24"/>
  <c r="C24" i="24"/>
  <c r="L24" i="24" s="1"/>
  <c r="C23" i="24"/>
  <c r="C22" i="24"/>
  <c r="C21" i="24"/>
  <c r="C20" i="24"/>
  <c r="L20" i="24" s="1"/>
  <c r="C19" i="24"/>
  <c r="C18" i="24"/>
  <c r="C17" i="24"/>
  <c r="C16" i="24"/>
  <c r="C15" i="24"/>
  <c r="C9" i="24"/>
  <c r="C8" i="24"/>
  <c r="C7" i="24"/>
  <c r="B38" i="24"/>
  <c r="B37" i="24"/>
  <c r="B35" i="24"/>
  <c r="B34" i="24"/>
  <c r="B33" i="24"/>
  <c r="B32" i="24"/>
  <c r="B31" i="24"/>
  <c r="B30" i="24"/>
  <c r="B29" i="24"/>
  <c r="B28" i="24"/>
  <c r="B27" i="24"/>
  <c r="H27" i="24" s="1"/>
  <c r="B26" i="24"/>
  <c r="B25" i="24"/>
  <c r="B24" i="24"/>
  <c r="B23" i="24"/>
  <c r="B22" i="24"/>
  <c r="B21" i="24"/>
  <c r="B20" i="24"/>
  <c r="B19" i="24"/>
  <c r="B18" i="24"/>
  <c r="B17" i="24"/>
  <c r="B16" i="24"/>
  <c r="B15" i="24"/>
  <c r="B9" i="24"/>
  <c r="B8" i="24"/>
  <c r="B7" i="24"/>
  <c r="F7" i="24" l="1"/>
  <c r="D7" i="24"/>
  <c r="J7" i="24"/>
  <c r="K7" i="24"/>
  <c r="H7" i="24"/>
  <c r="K18" i="24"/>
  <c r="J18" i="24"/>
  <c r="H18" i="24"/>
  <c r="F18" i="24"/>
  <c r="D18" i="24"/>
  <c r="K34" i="24"/>
  <c r="J34" i="24"/>
  <c r="H34" i="24"/>
  <c r="F34" i="24"/>
  <c r="D34" i="24"/>
  <c r="K8" i="24"/>
  <c r="J8" i="24"/>
  <c r="H8" i="24"/>
  <c r="F8" i="24"/>
  <c r="D8" i="24"/>
  <c r="K26" i="24"/>
  <c r="J26" i="24"/>
  <c r="H26" i="24"/>
  <c r="F26" i="24"/>
  <c r="D26" i="24"/>
  <c r="F9" i="24"/>
  <c r="D9" i="24"/>
  <c r="J9" i="24"/>
  <c r="K9" i="24"/>
  <c r="H9" i="24"/>
  <c r="G15" i="24"/>
  <c r="M15" i="24"/>
  <c r="E15" i="24"/>
  <c r="L15" i="24"/>
  <c r="I15" i="24"/>
  <c r="I34" i="24"/>
  <c r="M34" i="24"/>
  <c r="E34" i="24"/>
  <c r="L34" i="24"/>
  <c r="G34" i="24"/>
  <c r="K61" i="24"/>
  <c r="J61" i="24"/>
  <c r="I61" i="24"/>
  <c r="B14" i="24"/>
  <c r="B6" i="24"/>
  <c r="F23" i="24"/>
  <c r="D23" i="24"/>
  <c r="J23" i="24"/>
  <c r="K23" i="24"/>
  <c r="H23" i="24"/>
  <c r="F29" i="24"/>
  <c r="D29" i="24"/>
  <c r="J29" i="24"/>
  <c r="K29" i="24"/>
  <c r="H29" i="24"/>
  <c r="G19" i="24"/>
  <c r="M19" i="24"/>
  <c r="E19" i="24"/>
  <c r="L19" i="24"/>
  <c r="I19" i="24"/>
  <c r="G25" i="24"/>
  <c r="M25" i="24"/>
  <c r="E25" i="24"/>
  <c r="L25" i="24"/>
  <c r="I25" i="24"/>
  <c r="M38" i="24"/>
  <c r="E38" i="24"/>
  <c r="L38" i="24"/>
  <c r="G38" i="24"/>
  <c r="I38" i="24"/>
  <c r="F17" i="24"/>
  <c r="D17" i="24"/>
  <c r="J17" i="24"/>
  <c r="K17" i="24"/>
  <c r="H17" i="24"/>
  <c r="K20" i="24"/>
  <c r="J20" i="24"/>
  <c r="H20" i="24"/>
  <c r="F20" i="24"/>
  <c r="D20" i="24"/>
  <c r="F35" i="24"/>
  <c r="D35" i="24"/>
  <c r="J35" i="24"/>
  <c r="K35" i="24"/>
  <c r="I16" i="24"/>
  <c r="M16" i="24"/>
  <c r="E16" i="24"/>
  <c r="G16" i="24"/>
  <c r="I22" i="24"/>
  <c r="M22" i="24"/>
  <c r="E22" i="24"/>
  <c r="L22" i="24"/>
  <c r="G22" i="24"/>
  <c r="G31" i="24"/>
  <c r="M31" i="24"/>
  <c r="E31" i="24"/>
  <c r="L31" i="24"/>
  <c r="I31" i="24"/>
  <c r="K30" i="24"/>
  <c r="J30" i="24"/>
  <c r="H30" i="24"/>
  <c r="F30" i="24"/>
  <c r="I26" i="24"/>
  <c r="M26" i="24"/>
  <c r="E26" i="24"/>
  <c r="L26" i="24"/>
  <c r="G26" i="24"/>
  <c r="G35" i="24"/>
  <c r="M35" i="24"/>
  <c r="E35" i="24"/>
  <c r="L35" i="24"/>
  <c r="I35" i="24"/>
  <c r="D30" i="24"/>
  <c r="F19" i="24"/>
  <c r="D19" i="24"/>
  <c r="J19" i="24"/>
  <c r="K19" i="24"/>
  <c r="F15" i="24"/>
  <c r="D15" i="24"/>
  <c r="J15" i="24"/>
  <c r="K15" i="24"/>
  <c r="H15" i="24"/>
  <c r="F21" i="24"/>
  <c r="D21" i="24"/>
  <c r="J21" i="24"/>
  <c r="K21" i="24"/>
  <c r="H21" i="24"/>
  <c r="F33" i="24"/>
  <c r="D33" i="24"/>
  <c r="J33" i="24"/>
  <c r="K33" i="24"/>
  <c r="H33" i="24"/>
  <c r="H37" i="24"/>
  <c r="F37" i="24"/>
  <c r="D37" i="24"/>
  <c r="K37" i="24"/>
  <c r="J37" i="24"/>
  <c r="G17" i="24"/>
  <c r="M17" i="24"/>
  <c r="E17" i="24"/>
  <c r="L17" i="24"/>
  <c r="I17" i="24"/>
  <c r="G29" i="24"/>
  <c r="M29" i="24"/>
  <c r="E29" i="24"/>
  <c r="L29" i="24"/>
  <c r="I29" i="24"/>
  <c r="I32" i="24"/>
  <c r="M32" i="24"/>
  <c r="E32" i="24"/>
  <c r="G32" i="24"/>
  <c r="C45" i="24"/>
  <c r="C39" i="24"/>
  <c r="L32" i="24"/>
  <c r="K53" i="24"/>
  <c r="J53" i="24"/>
  <c r="I53" i="24"/>
  <c r="K69" i="24"/>
  <c r="J69" i="24"/>
  <c r="I69" i="24"/>
  <c r="F27" i="24"/>
  <c r="D27" i="24"/>
  <c r="J27" i="24"/>
  <c r="K27" i="24"/>
  <c r="G7" i="24"/>
  <c r="M7" i="24"/>
  <c r="E7" i="24"/>
  <c r="L7" i="24"/>
  <c r="I7" i="24"/>
  <c r="C14" i="24"/>
  <c r="C6" i="24"/>
  <c r="G23" i="24"/>
  <c r="M23" i="24"/>
  <c r="E23" i="24"/>
  <c r="L23" i="24"/>
  <c r="I23" i="24"/>
  <c r="H35" i="24"/>
  <c r="K22" i="24"/>
  <c r="J22" i="24"/>
  <c r="H22" i="24"/>
  <c r="F22" i="24"/>
  <c r="F31" i="24"/>
  <c r="D31" i="24"/>
  <c r="J31" i="24"/>
  <c r="K31" i="24"/>
  <c r="H31" i="24"/>
  <c r="D38" i="24"/>
  <c r="K38" i="24"/>
  <c r="J38" i="24"/>
  <c r="H38" i="24"/>
  <c r="I8" i="24"/>
  <c r="M8" i="24"/>
  <c r="E8" i="24"/>
  <c r="L8" i="24"/>
  <c r="G8" i="24"/>
  <c r="I18" i="24"/>
  <c r="M18" i="24"/>
  <c r="E18" i="24"/>
  <c r="L18" i="24"/>
  <c r="G18" i="24"/>
  <c r="G27" i="24"/>
  <c r="M27" i="24"/>
  <c r="E27" i="24"/>
  <c r="L27" i="24"/>
  <c r="I27" i="24"/>
  <c r="G33" i="24"/>
  <c r="M33" i="24"/>
  <c r="E33" i="24"/>
  <c r="L33" i="24"/>
  <c r="I33" i="24"/>
  <c r="L16" i="24"/>
  <c r="B45" i="24"/>
  <c r="B39" i="24"/>
  <c r="K16" i="24"/>
  <c r="J16" i="24"/>
  <c r="H16" i="24"/>
  <c r="F16" i="24"/>
  <c r="D16" i="24"/>
  <c r="F25" i="24"/>
  <c r="D25" i="24"/>
  <c r="J25" i="24"/>
  <c r="K25" i="24"/>
  <c r="H25" i="24"/>
  <c r="K28" i="24"/>
  <c r="J28" i="24"/>
  <c r="H28" i="24"/>
  <c r="F28" i="24"/>
  <c r="D28" i="24"/>
  <c r="G9" i="24"/>
  <c r="M9" i="24"/>
  <c r="E9" i="24"/>
  <c r="L9" i="24"/>
  <c r="I9" i="24"/>
  <c r="G21" i="24"/>
  <c r="M21" i="24"/>
  <c r="E21" i="24"/>
  <c r="L21" i="24"/>
  <c r="I21" i="24"/>
  <c r="I24" i="24"/>
  <c r="M24" i="24"/>
  <c r="E24" i="24"/>
  <c r="G24" i="24"/>
  <c r="I30" i="24"/>
  <c r="M30" i="24"/>
  <c r="E30" i="24"/>
  <c r="L30" i="24"/>
  <c r="G30" i="24"/>
  <c r="H19" i="24"/>
  <c r="I77" i="24"/>
  <c r="K58" i="24"/>
  <c r="J58" i="24"/>
  <c r="K66" i="24"/>
  <c r="J66" i="24"/>
  <c r="K74" i="24"/>
  <c r="J74" i="24"/>
  <c r="H43" i="24"/>
  <c r="F43" i="24"/>
  <c r="D43" i="24"/>
  <c r="K43" i="24"/>
  <c r="K55" i="24"/>
  <c r="J55" i="24"/>
  <c r="K63" i="24"/>
  <c r="J63" i="24"/>
  <c r="K71" i="24"/>
  <c r="J71" i="24"/>
  <c r="G20" i="24"/>
  <c r="G28" i="24"/>
  <c r="K52" i="24"/>
  <c r="J52" i="24"/>
  <c r="K60" i="24"/>
  <c r="J60" i="24"/>
  <c r="K68" i="24"/>
  <c r="J68" i="24"/>
  <c r="K57" i="24"/>
  <c r="J57" i="24"/>
  <c r="K65" i="24"/>
  <c r="J65" i="24"/>
  <c r="K73" i="24"/>
  <c r="J73" i="24"/>
  <c r="K24" i="24"/>
  <c r="J24" i="24"/>
  <c r="H24" i="24"/>
  <c r="F24" i="24"/>
  <c r="K32" i="24"/>
  <c r="J32" i="24"/>
  <c r="H32" i="24"/>
  <c r="F32" i="24"/>
  <c r="I20" i="24"/>
  <c r="M20" i="24"/>
  <c r="E20" i="24"/>
  <c r="I28" i="24"/>
  <c r="M28" i="24"/>
  <c r="E28" i="24"/>
  <c r="I37" i="24"/>
  <c r="G37" i="24"/>
  <c r="L37" i="24"/>
  <c r="E37" i="24"/>
  <c r="H41" i="24"/>
  <c r="F41" i="24"/>
  <c r="D41" i="24"/>
  <c r="K41" i="24"/>
  <c r="K54" i="24"/>
  <c r="J54" i="24"/>
  <c r="K62" i="24"/>
  <c r="J62" i="24"/>
  <c r="K70" i="24"/>
  <c r="J70" i="24"/>
  <c r="D24" i="24"/>
  <c r="D32" i="24"/>
  <c r="K51" i="24"/>
  <c r="J51" i="24"/>
  <c r="K59" i="24"/>
  <c r="J59" i="24"/>
  <c r="K67" i="24"/>
  <c r="J67" i="24"/>
  <c r="K75" i="24"/>
  <c r="K77" i="24" s="1"/>
  <c r="J75" i="24"/>
  <c r="M37" i="24"/>
  <c r="K56" i="24"/>
  <c r="J56" i="24"/>
  <c r="K64" i="24"/>
  <c r="J64" i="24"/>
  <c r="K72" i="24"/>
  <c r="J72" i="24"/>
  <c r="G40" i="24"/>
  <c r="G42" i="24"/>
  <c r="G44" i="24"/>
  <c r="H40" i="24"/>
  <c r="L41" i="24"/>
  <c r="H42" i="24"/>
  <c r="L43" i="24"/>
  <c r="H44" i="24"/>
  <c r="J44" i="24"/>
  <c r="E40" i="24"/>
  <c r="E42" i="24"/>
  <c r="E44" i="24"/>
  <c r="J77" i="24" l="1"/>
  <c r="I78" i="24" s="1"/>
  <c r="H39" i="24"/>
  <c r="F39" i="24"/>
  <c r="D39" i="24"/>
  <c r="K39" i="24"/>
  <c r="J39" i="24"/>
  <c r="K6" i="24"/>
  <c r="J6" i="24"/>
  <c r="H6" i="24"/>
  <c r="F6" i="24"/>
  <c r="D6" i="24"/>
  <c r="K14" i="24"/>
  <c r="J14" i="24"/>
  <c r="H14" i="24"/>
  <c r="F14" i="24"/>
  <c r="D14" i="24"/>
  <c r="K79" i="24"/>
  <c r="K78" i="24"/>
  <c r="H45" i="24"/>
  <c r="F45" i="24"/>
  <c r="D45" i="24"/>
  <c r="K45" i="24"/>
  <c r="J45" i="24"/>
  <c r="I6" i="24"/>
  <c r="M6" i="24"/>
  <c r="E6" i="24"/>
  <c r="L6" i="24"/>
  <c r="G6" i="24"/>
  <c r="I45" i="24"/>
  <c r="G45" i="24"/>
  <c r="L45" i="24"/>
  <c r="E45" i="24"/>
  <c r="M45" i="24"/>
  <c r="I14" i="24"/>
  <c r="M14" i="24"/>
  <c r="E14" i="24"/>
  <c r="L14" i="24"/>
  <c r="G14" i="24"/>
  <c r="I79" i="24"/>
  <c r="I39" i="24"/>
  <c r="G39" i="24"/>
  <c r="L39" i="24"/>
  <c r="M39" i="24"/>
  <c r="E39" i="24"/>
  <c r="I82" i="24" l="1"/>
  <c r="J79" i="24"/>
  <c r="I83" i="24" s="1"/>
  <c r="J78" i="24"/>
  <c r="I81" i="24" s="1"/>
</calcChain>
</file>

<file path=xl/sharedStrings.xml><?xml version="1.0" encoding="utf-8"?>
<sst xmlns="http://schemas.openxmlformats.org/spreadsheetml/2006/main" count="1677" uniqueCount="521">
  <si>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</si>
  <si>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</si>
  <si>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</si>
  <si>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</si>
  <si>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</si>
  <si>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</si>
  <si>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</si>
  <si>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</si>
  <si>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</si>
  <si>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</si>
  <si>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</si>
  <si>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</si>
  <si>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</si>
  <si>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Annaberg-Buchholz (071)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</si>
  <si>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</si>
  <si>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</si>
  <si>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</si>
  <si>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</si>
  <si>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</si>
  <si>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</si>
  <si>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</si>
  <si>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</si>
  <si>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</si>
  <si>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</si>
  <si>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</si>
  <si>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</si>
  <si>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</si>
  <si>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</si>
  <si>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</si>
  <si>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</si>
  <si>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</si>
  <si>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</si>
  <si>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</si>
  <si>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</si>
  <si>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</si>
  <si>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</si>
  <si>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</si>
  <si>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</si>
  <si>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</si>
  <si>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</si>
  <si>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</si>
  <si>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</si>
  <si>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</si>
  <si>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</si>
  <si>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</si>
  <si>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</si>
  <si>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</si>
  <si>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</si>
  <si>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</si>
  <si>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</si>
  <si>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</si>
  <si>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</si>
  <si>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</si>
  <si>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</si>
  <si>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</si>
  <si>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</si>
  <si>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</si>
  <si>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</si>
  <si>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</si>
  <si>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</si>
  <si>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</si>
  <si>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</si>
  <si>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</si>
  <si>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</si>
  <si>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</si>
  <si>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</si>
  <si>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</si>
  <si>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</si>
  <si>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</si>
  <si>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</si>
  <si>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</si>
  <si>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</si>
  <si>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</si>
  <si>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</si>
  <si>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</si>
  <si>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</si>
  <si>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</si>
  <si>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</si>
  <si>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</si>
  <si>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</si>
  <si>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</si>
  <si>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</si>
  <si>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</si>
  <si>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</si>
  <si>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</si>
  <si>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</si>
  <si>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</si>
  <si>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</si>
  <si>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</si>
  <si>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</si>
  <si>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</si>
  <si>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</si>
  <si>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Annaberg-Buchholz (071);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</si>
  <si>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</si>
  <si>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</si>
  <si>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</si>
  <si>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</si>
  <si>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</si>
  <si>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</si>
  <si>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</si>
  <si>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</si>
  <si>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</si>
  <si>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</si>
  <si>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</si>
  <si>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</si>
  <si>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</si>
  <si>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</si>
  <si>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</si>
  <si>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</si>
  <si>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</si>
  <si>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</si>
  <si>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</si>
  <si>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</si>
  <si>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</si>
  <si>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</si>
  <si>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</si>
  <si>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</si>
  <si>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</si>
  <si>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</si>
  <si>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</si>
  <si>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</si>
  <si>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</si>
  <si>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</si>
  <si>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</si>
  <si>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</si>
  <si>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</si>
  <si>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</si>
  <si>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</si>
  <si>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</si>
  <si>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</si>
  <si>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</si>
  <si>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</si>
  <si>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</si>
  <si>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</si>
  <si>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</si>
  <si>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</si>
  <si>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</si>
  <si>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</si>
  <si>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</si>
  <si>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</si>
  <si>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</si>
  <si>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</si>
  <si>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</si>
  <si>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</si>
  <si>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</si>
  <si>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</si>
  <si>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</si>
  <si>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</si>
  <si>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</si>
  <si>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</si>
  <si>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</si>
  <si>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</si>
  <si>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</si>
  <si>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</si>
  <si>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</si>
  <si>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</si>
  <si>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</si>
  <si>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</si>
  <si>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</si>
  <si>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</si>
  <si>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</si>
  <si>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</si>
  <si>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</si>
  <si>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</si>
  <si>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</si>
  <si>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</si>
  <si>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</si>
  <si>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</si>
  <si>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</si>
  <si>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</si>
  <si>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</si>
  <si>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</si>
  <si>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</si>
  <si>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</si>
  <si>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</si>
  <si>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</si>
  <si>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</si>
  <si>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</si>
  <si>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</si>
  <si>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</si>
  <si>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</si>
  <si>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</si>
  <si>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</si>
  <si>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Annaberg-Buchholz (071)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</si>
  <si>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</si>
  <si>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</si>
  <si>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</si>
  <si>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</si>
  <si>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</si>
  <si>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</si>
  <si>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</si>
  <si>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</si>
  <si>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</si>
  <si>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</si>
  <si>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</si>
  <si>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</si>
  <si>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</si>
  <si>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</si>
  <si>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</si>
  <si>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</si>
  <si>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</si>
  <si>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</si>
  <si>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</si>
  <si>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</si>
  <si>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</si>
  <si>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</si>
  <si>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</si>
  <si>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</si>
  <si>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</si>
  <si>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</si>
  <si>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</si>
  <si>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</si>
  <si>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</si>
  <si>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</si>
  <si>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</si>
  <si>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</si>
  <si>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</si>
  <si>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</si>
  <si>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</si>
  <si>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</si>
  <si>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</si>
  <si>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</si>
  <si>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</si>
  <si>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</si>
  <si>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</si>
  <si>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</si>
  <si>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</si>
  <si>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</si>
  <si>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</si>
  <si>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</si>
  <si>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</si>
  <si>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</si>
  <si>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</si>
  <si>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</si>
  <si>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</si>
  <si>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</si>
  <si>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</si>
  <si>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</si>
  <si>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</si>
  <si>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</si>
  <si>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</si>
  <si>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</si>
  <si>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</si>
  <si>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</si>
  <si>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</si>
  <si>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</si>
  <si>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</si>
  <si>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</si>
  <si>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</si>
  <si>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</si>
  <si>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</si>
  <si>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</si>
  <si>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</si>
  <si>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</si>
  <si>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</si>
  <si>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</si>
  <si>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</si>
  <si>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</si>
  <si>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</si>
  <si>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</si>
  <si>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</si>
  <si>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</si>
  <si>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</si>
  <si>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</si>
  <si>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</si>
  <si>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</si>
  <si>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</si>
  <si>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</si>
  <si>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</si>
  <si>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</si>
  <si>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</si>
  <si>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</si>
  <si>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</si>
  <si>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</si>
  <si>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</si>
  <si>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</si>
  <si>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</si>
  <si>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</si>
  <si>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</si>
  <si>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</si>
  <si>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</si>
  <si>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</si>
  <si>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</si>
  <si>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</si>
  <si>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</si>
  <si>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</si>
  <si>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</si>
  <si>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</si>
  <si>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</si>
  <si>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</si>
  <si>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</si>
  <si>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</si>
  <si>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</si>
  <si>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</si>
  <si>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</si>
  <si>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</si>
  <si>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</si>
  <si>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</si>
  <si>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</si>
  <si>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</si>
  <si>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</si>
  <si>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</si>
  <si>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</si>
  <si>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</si>
  <si>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</si>
  <si>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</si>
  <si>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</si>
  <si>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</si>
  <si>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</si>
  <si>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</si>
  <si>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</si>
  <si>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</si>
  <si>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</si>
  <si>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</si>
  <si>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</si>
  <si>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</si>
  <si>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</si>
  <si>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</si>
  <si>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</si>
  <si>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</si>
  <si>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</si>
  <si>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</si>
  <si>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</si>
  <si>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</si>
  <si>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</si>
  <si>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</si>
  <si>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</si>
  <si>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Annaberg-Buchholz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</si>
  <si>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</si>
  <si>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</si>
  <si>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</si>
  <si>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</si>
  <si>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</si>
  <si>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</si>
  <si>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</si>
  <si>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</si>
  <si>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</si>
  <si>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</si>
  <si>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</si>
  <si>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</si>
  <si>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</si>
  <si>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</si>
  <si>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</si>
  <si>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</si>
  <si>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</si>
  <si>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</si>
  <si>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</si>
  <si>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</si>
  <si>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</si>
  <si>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</si>
  <si>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</si>
  <si>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</si>
  <si>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</si>
  <si>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</si>
  <si>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</si>
  <si>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</si>
  <si>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</si>
  <si>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</si>
  <si>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</si>
  <si>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</si>
  <si>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</si>
  <si>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</si>
  <si>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</si>
  <si>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</si>
  <si>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</si>
  <si>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</si>
  <si>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</si>
  <si>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</si>
  <si>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</si>
  <si>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</si>
  <si>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</si>
  <si>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</si>
  <si>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</si>
  <si>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</si>
  <si>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Annaberg-Buchholz (071);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</si>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</sst>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{3FD9A268-6960-4CEF-A3D7-EFDDDBC33BF9}</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2BF0-4624-AAB1-154CEEF38D0B}"/>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{B986F328-EC7D-4854-BCF1-5523E52591DE}</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2BF0-4624-AAB1-154CEEF38D0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{B00BAE82-FDF9-4F76-B05B-4CD412658E06}</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BF0-4624-AAB1-154CEEF38D0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{60097DA7-22A4-4956-9AF8-912553413872}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BF0-4624-AAB1-154CEEF38D0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-0.65047401563905616</c:v>
                </c:pt>
                <c:pt idx="1">
                  <c:v>0.53902318103720548</c:v>
                </c:pt>
                <c:pt idx="2">
                  <c:v>0.95490282911153723</c:v>
                </c:pt>
                <c:pt idx="3">
                  <c:v>1.0875687030768</c:v>
                </c:pt>
              </c:numCache>
            </c:numRef>
          </c:val>
          <c:extLst>
            <c:ext xmlns:c16="http://schemas.microsoft.com/office/drawing/2014/chart" uri="{C3380CC4-5D6E-409C-BE32-E72D297353CC}">
              <c16:uniqueId val="{00000004-2BF0-4624-AAB1-154CEEF38D0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{EFDD07AD-1FFC-40A0-A14C-59D9CF22F92A}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BF0-4624-AAB1-154CEEF38D0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{04A63D31-6998-466E-B4FC-18555FAE46B1}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BF0-4624-AAB1-154CEEF38D0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{7FAA11C0-716D-4114-93E5-F95D36B2AE9E}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BF0-4624-AAB1-154CEEF38D0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{2BAD4794-3624-4703-9A70-4889FB01FE81}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BF0-4624-AAB1-154CEEF38D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F0-4624-AAB1-154CEEF38D0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F0-4624-AAB1-154CEEF38D0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{33B5996A-93F5-4BE4-8CC2-811912EA44CF}</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355B-4BC9-B0B9-9818197988A5}"/>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{416C7A46-28E0-4102-AFB6-13E3ADBF7FE0}</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355B-4BC9-B0B9-9818197988A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{7592CFB0-F6C3-473B-AF32-1E2458EEC53A}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55B-4BC9-B0B9-9818197988A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{4E6CDE22-7D5D-43AA-8474-74407BC06B2F}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55B-4BC9-B0B9-9818197988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-3.4522505907440495</c:v>
                </c:pt>
                <c:pt idx="1">
                  <c:v>-3.5996476124832824</c:v>
                </c:pt>
                <c:pt idx="2">
                  <c:v>-3.6279896103654186</c:v>
                </c:pt>
                <c:pt idx="3">
                  <c:v>-2.8655893304673015</c:v>
                </c:pt>
              </c:numCache>
            </c:numRef>
          </c:val>
          <c:extLst>
            <c:ext xmlns:c16="http://schemas.microsoft.com/office/drawing/2014/chart" uri="{C3380CC4-5D6E-409C-BE32-E72D297353CC}">
              <c16:uniqueId val="{00000004-355B-4BC9-B0B9-9818197988A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{7DDC1A03-0E2F-4F5F-B7E9-51964728AE70}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55B-4BC9-B0B9-9818197988A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{D4324334-F9FB-41E5-B682-0FB62CFDB6F6}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55B-4BC9-B0B9-9818197988A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{0A7FB12B-1033-444A-9904-BE647AA52107}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55B-4BC9-B0B9-9818197988A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{86D66F90-C959-45B3-81A2-3A3E40CBD771}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55B-4BC9-B0B9-9818197988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55B-4BC9-B0B9-9818197988A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55B-4BC9-B0B9-9818197988A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{9A494440-00AF-413D-A1AD-F172CECDA90A}</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E0D3-49F2-901F-A8DD810B37BA}"/>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{86F99418-98D1-4F93-8F45-DBFBD4F34A87}</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E0D3-49F2-901F-A8DD810B37BA}"/>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{8B8D4051-29CB-46C4-A361-0F75DAF4F087}</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E0D3-49F2-901F-A8DD810B37BA}"/>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{8D8EE76D-53B1-42F3-B643-083886044CD7}</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E0D3-49F2-901F-A8DD810B37BA}"/>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{F1A7735A-0565-4E1B-94EC-E8BE597C798D}</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E0D3-49F2-901F-A8DD810B37BA}"/>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{F2BB225E-55DC-408B-86D0-05013730C6BB}</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E0D3-49F2-901F-A8DD810B37BA}"/>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{DB246E47-6A76-4DD7-B97D-2CC4C2459548}</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E0D3-49F2-901F-A8DD810B37BA}"/>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{949F9032-354F-48DE-8B84-AE37F4863FBF}</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E0D3-49F2-901F-A8DD810B37BA}"/>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{5CFB8B6B-2147-483F-9157-CCA493084923}</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E0D3-49F2-901F-A8DD810B37BA}"/>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{80C7F14F-2DC6-4399-B435-869F4509A913}</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E0D3-49F2-901F-A8DD810B37BA}"/>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{C45D90F7-E68E-489A-B0B3-32B3D6D00583}</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E0D3-49F2-901F-A8DD810B37BA}"/>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{10ADDE21-81E9-43AB-B673-6199D656ACAD}</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E0D3-49F2-901F-A8DD810B37BA}"/>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{81EBEB77-5688-4259-BBD1-39737F7C5749}</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E0D3-49F2-901F-A8DD810B37BA}"/>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{DAADEC76-09C5-41E8-88BB-3836890BBC29}</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E0D3-49F2-901F-A8DD810B37BA}"/>
                </c:ext>
              </c:extLst>
            </c:dLbl>
            <c:dLbl>
              <c:idx val="14"/>
              <c:tx>
                <c:strRef>
                  <c:f>Daten_Diagramme!$D$28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{70C379F4-44BD-4F24-B2BC-301CE3BD73E7}</c15:txfldGUID>
                      <c15:f>Daten_Diagramme!$D$28</c15:f>
                      <c15:dlblFieldTableCache>
                        <c:ptCount val="1"/>
                        <c:pt idx="0">
                          <c:v>2.9</c:v>
                        </c:pt>
                      </c15:dlblFieldTableCache>
                    </c15:dlblFTEntry>
                  </c15:dlblFieldTable>
                  <c15:showDataLabelsRange val="0"/>
                </c:ext>
                <c:ext xmlns:c16="http://schemas.microsoft.com/office/drawing/2014/chart" uri="{C3380CC4-5D6E-409C-BE32-E72D297353CC}">
                  <c16:uniqueId val="{0000000E-E0D3-49F2-901F-A8DD810B37BA}"/>
                </c:ext>
              </c:extLst>
            </c:dLbl>
            <c:dLbl>
              <c:idx val="15"/>
              <c:tx>
                <c:strRef>
                  <c:f>Daten_Diagramme!$D$29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{C5D35662-03C5-4B70-8E86-5548F54017E2}</c15:txfldGUID>
                      <c15:f>Daten_Diagramme!$D$29</c15:f>
                      <c15:dlblFieldTableCache>
                        <c:ptCount val="1"/>
                        <c:pt idx="0">
                          <c:v>-13.3</c:v>
                        </c:pt>
                      </c15:dlblFieldTableCache>
                    </c15:dlblFTEntry>
                  </c15:dlblFieldTable>
                  <c15:showDataLabelsRange val="0"/>
                </c:ext>
                <c:ext xmlns:c16="http://schemas.microsoft.com/office/drawing/2014/chart" uri="{C3380CC4-5D6E-409C-BE32-E72D297353CC}">
                  <c16:uniqueId val="{0000000F-E0D3-49F2-901F-A8DD810B37BA}"/>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{CF2109F1-03EB-4977-8B3A-62E28B4087F5}</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E0D3-49F2-901F-A8DD810B37BA}"/>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{38E8493A-8E1F-481C-8BCB-7B3ACB8F99B7}</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E0D3-49F2-901F-A8DD810B37BA}"/>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{FDBA5F82-6064-439E-BD3D-4D16E0096704}</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E0D3-49F2-901F-A8DD810B37BA}"/>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{DDA136C3-D196-400C-8CC4-FD55EF186467}</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E0D3-49F2-901F-A8DD810B37BA}"/>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{59C459A3-34EE-4958-8951-0803A98D0897}</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E0D3-49F2-901F-A8DD810B37B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{3D53A733-EB5B-4A9D-88B3-17F7BAD7582A}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0D3-49F2-901F-A8DD810B37B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{4536D3D1-BB2F-4B78-90CA-16EADC35E328}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0D3-49F2-901F-A8DD810B37BA}"/>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{CB3F282C-A771-4B69-9B92-266F5D171622}</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E0D3-49F2-901F-A8DD810B37BA}"/>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{AFE08DC7-474A-4837-85AE-0B10C94364FE}</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E0D3-49F2-901F-A8DD810B37BA}"/>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{D3EFD500-439B-4F79-9A01-29DAC5492E56}</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E0D3-49F2-901F-A8DD810B37B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{1E4749CA-9B9A-474B-8B5D-50D38229B627}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0D3-49F2-901F-A8DD810B37B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{EA74228F-1397-481A-BA56-CF60D1B86EBF}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0D3-49F2-901F-A8DD810B37B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{9190F659-B21F-40C0-9683-CF3387936C40}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0D3-49F2-901F-A8DD810B37B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{88ACF819-5EEE-4B1A-80A5-6A37A7140B94}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0D3-49F2-901F-A8DD810B37B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{21A5A37B-1B67-47CC-974D-B682F47F1F0D}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0D3-49F2-901F-A8DD810B37BA}"/>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{B957F84F-A4FC-46B6-88ED-6C923BEA0E1C}</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E0D3-49F2-901F-A8DD810B37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-0.65047401563905616</c:v>
                </c:pt>
                <c:pt idx="1">
                  <c:v>-1.0869565217391304</c:v>
                </c:pt>
                <c:pt idx="2">
                  <c:v>-0.17985611510791366</c:v>
                </c:pt>
                <c:pt idx="3">
                  <c:v>-2.7999366052089387</c:v>
                </c:pt>
                <c:pt idx="4">
                  <c:v>-1.64676076728194</c:v>
                </c:pt>
                <c:pt idx="5">
                  <c:v>-3.2131356382037581</c:v>
                </c:pt>
                <c:pt idx="6">
                  <c:v>-1.497667566904002</c:v>
                </c:pt>
                <c:pt idx="7">
                  <c:v>0.18433179723502305</c:v>
                </c:pt>
                <c:pt idx="8">
                  <c:v>0.24264482863208978</c:v>
                </c:pt>
                <c:pt idx="9">
                  <c:v>1.1431184270690444</c:v>
                </c:pt>
                <c:pt idx="10">
                  <c:v>-1.4121800529567521</c:v>
                </c:pt>
                <c:pt idx="11">
                  <c:v>6.4444444444444446</c:v>
                </c:pt>
                <c:pt idx="12">
                  <c:v>1.8492176386913228</c:v>
                </c:pt>
                <c:pt idx="13">
                  <c:v>-1.1243173787343399</c:v>
                </c:pt>
                <c:pt idx="14">
                  <c:v>2.8571428571428572</c:v>
                </c:pt>
                <c:pt idx="15">
                  <c:v>-13.304093567251462</c:v>
                </c:pt>
                <c:pt idx="16">
                  <c:v>1.647345942647956</c:v>
                </c:pt>
                <c:pt idx="17">
                  <c:v>-1.5096746757388901</c:v>
                </c:pt>
                <c:pt idx="18">
                  <c:v>1.1895321173671689</c:v>
                </c:pt>
                <c:pt idx="19">
                  <c:v>1.5079510144397734</c:v>
                </c:pt>
                <c:pt idx="20">
                  <c:v>1.4710042432814709</c:v>
                </c:pt>
                <c:pt idx="21">
                  <c:v>0</c:v>
                </c:pt>
                <c:pt idx="23">
                  <c:v>-1.0869565217391304</c:v>
                </c:pt>
                <c:pt idx="24">
                  <c:v>-2.1200624860522206</c:v>
                </c:pt>
                <c:pt idx="25">
                  <c:v>0.48096998190563089</c:v>
                </c:pt>
              </c:numCache>
            </c:numRef>
          </c:val>
          <c:extLst>
            <c:ext xmlns:c16="http://schemas.microsoft.com/office/drawing/2014/chart" uri="{C3380CC4-5D6E-409C-BE32-E72D297353CC}">
              <c16:uniqueId val="{00000020-E0D3-49F2-901F-A8DD810B37B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{151FA149-B4AA-4A43-A81E-68986F2B9CDE}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0D3-49F2-901F-A8DD810B37B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{67384EAC-8180-4734-AC98-0C5839661EEE}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0D3-49F2-901F-A8DD810B37B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{74B2E80D-AEA5-47E7-9A68-FBBCCD01E82F}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0D3-49F2-901F-A8DD810B37B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{7D46A294-ED02-4C23-9C41-5D1317439855}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0D3-49F2-901F-A8DD810B37B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{44EB63BE-6B6B-4F76-9DC1-AF70BC3CA87C}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0D3-49F2-901F-A8DD810B37B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{F67540CA-8F6F-4085-9085-3567FBFC2830}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0D3-49F2-901F-A8DD810B37B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{42E88C90-CF09-4BBA-8ED7-A18DDA95463C}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0D3-49F2-901F-A8DD810B37B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{5484A65D-A9A7-4167-99C3-EF8C4000A8A7}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0D3-49F2-901F-A8DD810B37B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{B5FBC789-F2B8-40BB-8916-687DB91F333A}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0D3-49F2-901F-A8DD810B37B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{EAE104BF-BC94-4287-80B7-47F73BC2045D}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0D3-49F2-901F-A8DD810B37B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{8711459B-5E1F-41BD-88AC-C1831756516C}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0D3-49F2-901F-A8DD810B37B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{ED33CC4A-86C6-454F-8101-811C004D7340}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0D3-49F2-901F-A8DD810B37B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{5B75964B-75D1-4E5F-9710-DE77921952AA}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0D3-49F2-901F-A8DD810B37B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{B5B764F5-84E8-4CAF-8975-E4115E4FDAC3}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0D3-49F2-901F-A8DD810B37B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{C8206C46-327D-4A0D-A37D-B66B4D96224F}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0D3-49F2-901F-A8DD810B37B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{CCDBA4AA-2C87-4FED-A193-E63ED6A7E80B}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0D3-49F2-901F-A8DD810B37B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{DED43A50-076B-4D1E-A88D-0621F76A1758}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0D3-49F2-901F-A8DD810B37B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{5BD4659E-F276-4BCA-9C23-629679D38189}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0D3-49F2-901F-A8DD810B37B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{06563119-09F6-4B17-98E9-922DF9AEB8A6}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0D3-49F2-901F-A8DD810B37B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{BB40DD35-B980-475B-B90F-01B3D9A95883}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0D3-49F2-901F-A8DD810B37B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{08956516-CF32-4C2E-9202-9B449F3433C3}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0D3-49F2-901F-A8DD810B37B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{80E50A7C-5746-42B1-9EF1-656FA732B5C7}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0D3-49F2-901F-A8DD810B37B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{4997D22B-3CFC-4934-8FF5-D04518B4884B}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0D3-49F2-901F-A8DD810B37B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{27F9A498-96F3-4E65-A20A-032037C660FF}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0D3-49F2-901F-A8DD810B37B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{993D002C-3A14-4E40-A17C-0BBB132CF6D5}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0D3-49F2-901F-A8DD810B37B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{D7334EC7-413E-49A0-882F-91169FE467EE}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0D3-49F2-901F-A8DD810B37B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{54C452A9-DE1C-4026-9B4B-D71DDEEA715E}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0D3-49F2-901F-A8DD810B37B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{78F875A3-AFD6-4629-B308-C3E270B3DCB3}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0D3-49F2-901F-A8DD810B37B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{C0171552-C85B-4F3D-9F5D-90B6E77FDE73}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0D3-49F2-901F-A8DD810B37B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{A043DADE-1EFA-4C9E-9843-F1592B8980D8}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0D3-49F2-901F-A8DD810B37B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{BCB4E8E7-ACB9-4B58-BCDA-A09B327CCF12}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0D3-49F2-901F-A8DD810B37B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{05932DD3-2A16-4B45-80D0-DC15CC5AADBB}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0D3-49F2-901F-A8DD810B37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0D3-49F2-901F-A8DD810B37B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0D3-49F2-901F-A8DD810B37B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{32D4B360-E092-43ED-9C3D-DC42F371248C}</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4F44-4B95-A3B1-721C8C5A3605}"/>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{0772F745-6F8E-482D-9A89-2C24940026D4}</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4F44-4B95-A3B1-721C8C5A3605}"/>
                </c:ext>
              </c:extLst>
            </c:dLbl>
            <c:dLbl>
              <c:idx val="2"/>
              <c:tx>
                <c:strRef>
                  <c:f>Daten_Diagramme!$E$16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{C76F35A7-66F8-40D5-9B66-468E9A06395A}</c15:txfldGUID>
                      <c15:f>Daten_Diagramme!$E$16</c15:f>
                      <c15:dlblFieldTableCache>
                        <c:ptCount val="1"/>
                        <c:pt idx="0">
                          <c:v>0.6</c:v>
                        </c:pt>
                      </c15:dlblFieldTableCache>
                    </c15:dlblFTEntry>
                  </c15:dlblFieldTable>
                  <c15:showDataLabelsRange val="0"/>
                </c:ext>
                <c:ext xmlns:c16="http://schemas.microsoft.com/office/drawing/2014/chart" uri="{C3380CC4-5D6E-409C-BE32-E72D297353CC}">
                  <c16:uniqueId val="{00000002-4F44-4B95-A3B1-721C8C5A3605}"/>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{29E07908-5673-4A97-BA10-06ED7F7C61DA}</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4F44-4B95-A3B1-721C8C5A3605}"/>
                </c:ext>
              </c:extLst>
            </c:dLbl>
            <c:dLbl>
              <c:idx val="4"/>
              <c:tx>
                <c:strRef>
                  <c:f>Daten_Diagramme!$E$18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{89F294B2-D07F-4DBE-9567-4BFC9D9A6ED9}</c15:txfldGUID>
                      <c15:f>Daten_Diagramme!$E$18</c15:f>
                      <c15:dlblFieldTableCache>
                        <c:ptCount val="1"/>
                        <c:pt idx="0">
                          <c:v>-4.8</c:v>
                        </c:pt>
                      </c15:dlblFieldTableCache>
                    </c15:dlblFTEntry>
                  </c15:dlblFieldTable>
                  <c15:showDataLabelsRange val="0"/>
                </c:ext>
                <c:ext xmlns:c16="http://schemas.microsoft.com/office/drawing/2014/chart" uri="{C3380CC4-5D6E-409C-BE32-E72D297353CC}">
                  <c16:uniqueId val="{00000004-4F44-4B95-A3B1-721C8C5A3605}"/>
                </c:ext>
              </c:extLst>
            </c:dLbl>
            <c:dLbl>
              <c:idx val="5"/>
              <c:tx>
                <c:strRef>
                  <c:f>Daten_Diagramme!$E$19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{98296B11-51B2-440F-8DCF-2D6AE075D64F}</c15:txfldGUID>
                      <c15:f>Daten_Diagramme!$E$19</c15:f>
                      <c15:dlblFieldTableCache>
                        <c:ptCount val="1"/>
                        <c:pt idx="0">
                          <c:v>-7.8</c:v>
                        </c:pt>
                      </c15:dlblFieldTableCache>
                    </c15:dlblFTEntry>
                  </c15:dlblFieldTable>
                  <c15:showDataLabelsRange val="0"/>
                </c:ext>
                <c:ext xmlns:c16="http://schemas.microsoft.com/office/drawing/2014/chart" uri="{C3380CC4-5D6E-409C-BE32-E72D297353CC}">
                  <c16:uniqueId val="{00000005-4F44-4B95-A3B1-721C8C5A3605}"/>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{3AFF58DB-BE65-4B1E-A394-5CEC2E4B1C67}</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4F44-4B95-A3B1-721C8C5A3605}"/>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{417EEA3F-AB3B-46AF-B09B-F78DA83D8A83}</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4F44-4B95-A3B1-721C8C5A3605}"/>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{29FB1D85-6DEF-49C9-BFD1-1DB05B5147A6}</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4F44-4B95-A3B1-721C8C5A3605}"/>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{20B5C5CE-DA0C-49CC-A97E-EE2FC284E2BC}</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4F44-4B95-A3B1-721C8C5A3605}"/>
                </c:ext>
              </c:extLst>
            </c:dLbl>
            <c:dLbl>
              <c:idx val="10"/>
              <c:tx>
                <c:strRef>
                  <c:f>Daten_Diagramme!$E$24</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{DAD67528-52E5-4618-A22C-E6911C87BDA3}</c15:txfldGUID>
                      <c15:f>Daten_Diagramme!$E$24</c15:f>
                      <c15:dlblFieldTableCache>
                        <c:ptCount val="1"/>
                        <c:pt idx="0">
                          <c:v>-16.2</c:v>
                        </c:pt>
                      </c15:dlblFieldTableCache>
                    </c15:dlblFTEntry>
                  </c15:dlblFieldTable>
                  <c15:showDataLabelsRange val="0"/>
                </c:ext>
                <c:ext xmlns:c16="http://schemas.microsoft.com/office/drawing/2014/chart" uri="{C3380CC4-5D6E-409C-BE32-E72D297353CC}">
                  <c16:uniqueId val="{0000000A-4F44-4B95-A3B1-721C8C5A3605}"/>
                </c:ext>
              </c:extLst>
            </c:dLbl>
            <c:dLbl>
              <c:idx val="11"/>
              <c:tx>
                <c:strRef>
                  <c:f>Daten_Diagramme!$E$25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{A478AAA7-2999-4194-8D63-756A6839B91B}</c15:txfldGUID>
                      <c15:f>Daten_Diagramme!$E$25</c15:f>
                      <c15:dlblFieldTableCache>
                        <c:ptCount val="1"/>
                        <c:pt idx="0">
                          <c:v>5.0</c:v>
                        </c:pt>
                      </c15:dlblFieldTableCache>
                    </c15:dlblFTEntry>
                  </c15:dlblFieldTable>
                  <c15:showDataLabelsRange val="0"/>
                </c:ext>
                <c:ext xmlns:c16="http://schemas.microsoft.com/office/drawing/2014/chart" uri="{C3380CC4-5D6E-409C-BE32-E72D297353CC}">
                  <c16:uniqueId val="{0000000B-4F44-4B95-A3B1-721C8C5A3605}"/>
                </c:ext>
              </c:extLst>
            </c:dLbl>
            <c:dLbl>
              <c:idx val="12"/>
              <c:tx>
                <c:strRef>
                  <c:f>Daten_Diagramme!$E$26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{343E58D1-34A6-41DB-9183-6E6EF97670C7}</c15:txfldGUID>
                      <c15:f>Daten_Diagramme!$E$26</c15:f>
                      <c15:dlblFieldTableCache>
                        <c:ptCount val="1"/>
                        <c:pt idx="0">
                          <c:v>1.2</c:v>
                        </c:pt>
                      </c15:dlblFieldTableCache>
                    </c15:dlblFTEntry>
                  </c15:dlblFieldTable>
                  <c15:showDataLabelsRange val="0"/>
                </c:ext>
                <c:ext xmlns:c16="http://schemas.microsoft.com/office/drawing/2014/chart" uri="{C3380CC4-5D6E-409C-BE32-E72D297353CC}">
                  <c16:uniqueId val="{0000000C-4F44-4B95-A3B1-721C8C5A3605}"/>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{279E172E-017A-4C7E-8C29-8983DA38FF6C}</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4F44-4B95-A3B1-721C8C5A3605}"/>
                </c:ext>
              </c:extLst>
            </c:dLbl>
            <c:dLbl>
              <c:idx val="14"/>
              <c:tx>
                <c:strRef>
                  <c:f>Daten_Diagramme!$E$28</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{147590B0-60E1-4D62-970E-5FCC2AA6B4CB}</c15:txfldGUID>
                      <c15:f>Daten_Diagramme!$E$28</c15:f>
                      <c15:dlblFieldTableCache>
                        <c:ptCount val="1"/>
                        <c:pt idx="0">
                          <c:v>-9.9</c:v>
                        </c:pt>
                      </c15:dlblFieldTableCache>
                    </c15:dlblFTEntry>
                  </c15:dlblFieldTable>
                  <c15:showDataLabelsRange val="0"/>
                </c:ext>
                <c:ext xmlns:c16="http://schemas.microsoft.com/office/drawing/2014/chart" uri="{C3380CC4-5D6E-409C-BE32-E72D297353CC}">
                  <c16:uniqueId val="{0000000E-4F44-4B95-A3B1-721C8C5A3605}"/>
                </c:ext>
              </c:extLst>
            </c:dLbl>
            <c:dLbl>
              <c:idx val="15"/>
              <c:tx>
                <c:strRef>
                  <c:f>Daten_Diagramme!$E$29</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{C05F2C57-5850-42AB-AEC2-912FA44172CC}</c15:txfldGUID>
                      <c15:f>Daten_Diagramme!$E$29</c15:f>
                      <c15:dlblFieldTableCache>
                        <c:ptCount val="1"/>
                        <c:pt idx="0">
                          <c:v>18.8</c:v>
                        </c:pt>
                      </c15:dlblFieldTableCache>
                    </c15:dlblFTEntry>
                  </c15:dlblFieldTable>
                  <c15:showDataLabelsRange val="0"/>
                </c:ext>
                <c:ext xmlns:c16="http://schemas.microsoft.com/office/drawing/2014/chart" uri="{C3380CC4-5D6E-409C-BE32-E72D297353CC}">
                  <c16:uniqueId val="{0000000F-4F44-4B95-A3B1-721C8C5A3605}"/>
                </c:ext>
              </c:extLst>
            </c:dLbl>
            <c:dLbl>
              <c:idx val="16"/>
              <c:tx>
                <c:strRef>
                  <c:f>Daten_Diagramme!$E$30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{0B2605C9-D9AF-489B-85C5-05C38A261955}</c15:txfldGUID>
                      <c15:f>Daten_Diagramme!$E$30</c15:f>
                      <c15:dlblFieldTableCache>
                        <c:ptCount val="1"/>
                        <c:pt idx="0">
                          <c:v>-3.0</c:v>
                        </c:pt>
                      </c15:dlblFieldTableCache>
                    </c15:dlblFTEntry>
                  </c15:dlblFieldTable>
                  <c15:showDataLabelsRange val="0"/>
                </c:ext>
                <c:ext xmlns:c16="http://schemas.microsoft.com/office/drawing/2014/chart" uri="{C3380CC4-5D6E-409C-BE32-E72D297353CC}">
                  <c16:uniqueId val="{00000010-4F44-4B95-A3B1-721C8C5A3605}"/>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{C738E589-DDD1-4E88-937B-D192F744213E}</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4F44-4B95-A3B1-721C8C5A3605}"/>
                </c:ext>
              </c:extLst>
            </c:dLbl>
            <c:dLbl>
              <c:idx val="18"/>
              <c:tx>
                <c:strRef>
                  <c:f>Daten_Diagramme!$E$32</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{F8630EF6-FFF4-451B-B841-840BB63EB843}</c15:txfldGUID>
                      <c15:f>Daten_Diagramme!$E$32</c15:f>
                      <c15:dlblFieldTableCache>
                        <c:ptCount val="1"/>
                        <c:pt idx="0">
                          <c:v>7.4</c:v>
                        </c:pt>
                      </c15:dlblFieldTableCache>
                    </c15:dlblFTEntry>
                  </c15:dlblFieldTable>
                  <c15:showDataLabelsRange val="0"/>
                </c:ext>
                <c:ext xmlns:c16="http://schemas.microsoft.com/office/drawing/2014/chart" uri="{C3380CC4-5D6E-409C-BE32-E72D297353CC}">
                  <c16:uniqueId val="{00000012-4F44-4B95-A3B1-721C8C5A3605}"/>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{790FD897-3FFA-4629-8F52-700E1ED2EFBB}</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4F44-4B95-A3B1-721C8C5A3605}"/>
                </c:ext>
              </c:extLst>
            </c:dLbl>
            <c:dLbl>
              <c:idx val="20"/>
              <c:tx>
                <c:strRef>
                  <c:f>Daten_Diagramme!$E$34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{E73D53F5-570F-441C-948F-BAC2193DD93A}</c15:txfldGUID>
                      <c15:f>Daten_Diagramme!$E$34</c15:f>
                      <c15:dlblFieldTableCache>
                        <c:ptCount val="1"/>
                        <c:pt idx="0">
                          <c:v>-4.8</c:v>
                        </c:pt>
                      </c15:dlblFieldTableCache>
                    </c15:dlblFTEntry>
                  </c15:dlblFieldTable>
                  <c15:showDataLabelsRange val="0"/>
                </c:ext>
                <c:ext xmlns:c16="http://schemas.microsoft.com/office/drawing/2014/chart" uri="{C3380CC4-5D6E-409C-BE32-E72D297353CC}">
                  <c16:uniqueId val="{00000014-4F44-4B95-A3B1-721C8C5A360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{33E2D405-996A-4049-B0E2-8C5632D6ABB6}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F44-4B95-A3B1-721C8C5A360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{5490AE51-48F9-485A-AFE4-D57372BE694F}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F44-4B95-A3B1-721C8C5A3605}"/>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{AB65F68C-3319-4CE8-82DD-721720659F30}</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4F44-4B95-A3B1-721C8C5A3605}"/>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{4FE92E35-2850-4DFB-94D4-B5331B0C8E16}</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4F44-4B95-A3B1-721C8C5A3605}"/>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{01DA11AB-CFA4-4571-B490-CA9739DE2EF2}</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4F44-4B95-A3B1-721C8C5A360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{77C48CCB-E6F4-4881-B570-35DD9643729A}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F44-4B95-A3B1-721C8C5A360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{4A2772B9-F6EB-4E02-80D6-B3D3151AD858}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F44-4B95-A3B1-721C8C5A360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{9EAC8746-CD12-4C23-8B8B-005A490AF9F9}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F44-4B95-A3B1-721C8C5A360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{BEDC5758-989C-4227-B4F1-F746FB246C0A}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F44-4B95-A3B1-721C8C5A360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{F3ED3CFA-3F12-41FE-BDA6-7C91125BB621}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F44-4B95-A3B1-721C8C5A3605}"/>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{CDD98468-846B-414F-ACEA-43DD090EA371}</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4F44-4B95-A3B1-721C8C5A36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-3.4522505907440495</c:v>
                </c:pt>
                <c:pt idx="1">
                  <c:v>0</c:v>
                </c:pt>
                <c:pt idx="2">
                  <c:v>0.58823529411764708</c:v>
                </c:pt>
                <c:pt idx="3">
                  <c:v>-6.3479308959421452</c:v>
                </c:pt>
                <c:pt idx="4">
                  <c:v>-4.7979797979797976</c:v>
                </c:pt>
                <c:pt idx="5">
                  <c:v>-7.8030303030303028</c:v>
                </c:pt>
                <c:pt idx="6">
                  <c:v>-4.5092838196286475</c:v>
                </c:pt>
                <c:pt idx="7">
                  <c:v>0.85139318885448911</c:v>
                </c:pt>
                <c:pt idx="8">
                  <c:v>-0.24193548387096775</c:v>
                </c:pt>
                <c:pt idx="9">
                  <c:v>1.3333333333333333</c:v>
                </c:pt>
                <c:pt idx="10">
                  <c:v>-16.246913580246915</c:v>
                </c:pt>
                <c:pt idx="11">
                  <c:v>4.972375690607735</c:v>
                </c:pt>
                <c:pt idx="12">
                  <c:v>1.2195121951219512</c:v>
                </c:pt>
                <c:pt idx="13">
                  <c:v>1.5356820234869015</c:v>
                </c:pt>
                <c:pt idx="14">
                  <c:v>-9.9307159353348737</c:v>
                </c:pt>
                <c:pt idx="15">
                  <c:v>18.75</c:v>
                </c:pt>
                <c:pt idx="16">
                  <c:v>-2.956989247311828</c:v>
                </c:pt>
                <c:pt idx="17">
                  <c:v>-5.46218487394958</c:v>
                </c:pt>
                <c:pt idx="18">
                  <c:v>7.3909171861086378</c:v>
                </c:pt>
                <c:pt idx="19">
                  <c:v>-2.6269702276707529</c:v>
                </c:pt>
                <c:pt idx="20">
                  <c:v>-4.8064085447263016</c:v>
                </c:pt>
                <c:pt idx="21">
                  <c:v>0</c:v>
                </c:pt>
                <c:pt idx="23">
                  <c:v>0</c:v>
                </c:pt>
                <c:pt idx="24">
                  <c:v>-3.6952670210073397</c:v>
                </c:pt>
                <c:pt idx="25">
                  <c:v>-3.4477509703934852</c:v>
                </c:pt>
              </c:numCache>
            </c:numRef>
          </c:val>
          <c:extLst>
            <c:ext xmlns:c16="http://schemas.microsoft.com/office/drawing/2014/chart" uri="{C3380CC4-5D6E-409C-BE32-E72D297353CC}">
              <c16:uniqueId val="{00000020-4F44-4B95-A3B1-721C8C5A360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{1B7A217B-58B4-40F8-A31A-F3F15D1AC712}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F44-4B95-A3B1-721C8C5A360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{830E74B3-1CE7-45DF-8408-05E70EE600D9}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F44-4B95-A3B1-721C8C5A360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{F4774C3E-7528-44A6-BB17-90BF09251E83}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F44-4B95-A3B1-721C8C5A360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{BCC9E427-EE59-4946-9886-7CDBCA3138CB}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F44-4B95-A3B1-721C8C5A360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{155487B3-D368-46CA-B653-91940DB5859D}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F44-4B95-A3B1-721C8C5A360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{B64AD8D1-A204-4C27-91BC-9CF9D4D863DC}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F44-4B95-A3B1-721C8C5A360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{8A8FB04D-A317-4F1F-B5E7-0F94C76848E4}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F44-4B95-A3B1-721C8C5A360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{10A93BCC-04E5-4064-870D-46CBD442F0ED}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F44-4B95-A3B1-721C8C5A360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{FB5D2827-55E6-4466-8359-4393A0434F7C}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F44-4B95-A3B1-721C8C5A360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{EB89C7A6-967C-475F-AE90-9A24CE74A7F2}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F44-4B95-A3B1-721C8C5A360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{DF92ABDE-D834-4F81-AEB1-400915F13D8C}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F44-4B95-A3B1-721C8C5A360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{3AC2ADF5-BF27-446F-9E4F-C7EB5DDD16B0}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F44-4B95-A3B1-721C8C5A360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{25EA6936-EBF8-4A82-8DF7-C63D77925ECB}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F44-4B95-A3B1-721C8C5A360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{668C48C1-1728-4356-9AA0-59F9C34E7B04}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F44-4B95-A3B1-721C8C5A360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{A3FEBE59-EB28-46D2-ADB9-78D5ACD02BF6}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F44-4B95-A3B1-721C8C5A360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{A7540EDC-0878-476F-B1FE-81F3D63A3591}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F44-4B95-A3B1-721C8C5A360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{4A65E68C-533B-4564-985C-A7F7446051B6}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F44-4B95-A3B1-721C8C5A360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{B5AD4516-6D96-4E92-BB95-93256C97FE08}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F44-4B95-A3B1-721C8C5A360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{1E2ACCB8-CDD0-40F8-9A43-14F2D89B6F19}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F44-4B95-A3B1-721C8C5A360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{DB6F0FB0-E009-4541-8484-C295031EFE9E}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F44-4B95-A3B1-721C8C5A360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{CFE13BC7-CD1B-4D06-95FD-26892FADD8F7}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F44-4B95-A3B1-721C8C5A360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{C1AB12A1-FEE5-4F38-8EC9-B079C3B3D34D}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F44-4B95-A3B1-721C8C5A360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{0040F923-6302-4580-8538-ADAEFD75E63A}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F44-4B95-A3B1-721C8C5A360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{52766AB8-54E3-4E2D-94CF-83E6E7B1C77C}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F44-4B95-A3B1-721C8C5A360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{E7B30F08-B578-48B3-8ADB-8FB16C0BD411}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F44-4B95-A3B1-721C8C5A360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{3D29A59B-CE4A-4159-9D83-F00F068455E2}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F44-4B95-A3B1-721C8C5A360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{D8DBEDFB-62C7-4144-97BD-2831B8323AA8}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F44-4B95-A3B1-721C8C5A360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{6F94AC75-4AED-4249-A06C-AD04131F9FBD}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F44-4B95-A3B1-721C8C5A360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{B57F96C5-5381-416C-8F73-7CF58F0858B9}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F44-4B95-A3B1-721C8C5A360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{EC06A81C-7919-4CCE-B573-142AD79F2B34}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F44-4B95-A3B1-721C8C5A360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{CE10FB24-4E10-4F79-B38E-7A4C636E8B4D}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F44-4B95-A3B1-721C8C5A360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{1C0B15A2-08FF-4772-8C2F-79AEAE9D2A77}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F44-4B95-A3B1-721C8C5A36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F44-4B95-A3B1-721C8C5A360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F44-4B95-A3B1-721C8C5A360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{C55BD386-E98B-4CEF-AF5E-948351983F58}</c15:txfldGUID>
                      <c15:f>Diagramm!$I$46</c15:f>
                      <c15:dlblFieldTableCache>
                        <c:ptCount val="1"/>
                      </c15:dlblFieldTableCache>
                    </c15:dlblFTEntry>
                  </c15:dlblFieldTable>
                  <c15:showDataLabelsRange val="0"/>
                </c:ext>
                <c:ext xmlns:c16="http://schemas.microsoft.com/office/drawing/2014/chart" uri="{C3380CC4-5D6E-409C-BE32-E72D297353CC}">
                  <c16:uniqueId val="{00000000-C4BC-4A30-BD06-02E877E2EEA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{9A8647D8-0B13-4B26-B2DE-74186BDCD74F}</c15:txfldGUID>
                      <c15:f>Diagramm!$I$47</c15:f>
                      <c15:dlblFieldTableCache>
                        <c:ptCount val="1"/>
                      </c15:dlblFieldTableCache>
                    </c15:dlblFTEntry>
                  </c15:dlblFieldTable>
                  <c15:showDataLabelsRange val="0"/>
                </c:ext>
                <c:ext xmlns:c16="http://schemas.microsoft.com/office/drawing/2014/chart" uri="{C3380CC4-5D6E-409C-BE32-E72D297353CC}">
                  <c16:uniqueId val="{00000001-C4BC-4A30-BD06-02E877E2EEA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{CED145DC-C9A1-4795-8FCD-2A0107245550}</c15:txfldGUID>
                      <c15:f>Diagramm!$I$48</c15:f>
                      <c15:dlblFieldTableCache>
                        <c:ptCount val="1"/>
                      </c15:dlblFieldTableCache>
                    </c15:dlblFTEntry>
                  </c15:dlblFieldTable>
                  <c15:showDataLabelsRange val="0"/>
                </c:ext>
                <c:ext xmlns:c16="http://schemas.microsoft.com/office/drawing/2014/chart" uri="{C3380CC4-5D6E-409C-BE32-E72D297353CC}">
                  <c16:uniqueId val="{00000002-C4BC-4A30-BD06-02E877E2EEA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{517D7815-798B-43B2-B0F7-5E0ED7A28256}</c15:txfldGUID>
                      <c15:f>Diagramm!$I$49</c15:f>
                      <c15:dlblFieldTableCache>
                        <c:ptCount val="1"/>
                      </c15:dlblFieldTableCache>
                    </c15:dlblFTEntry>
                  </c15:dlblFieldTable>
                  <c15:showDataLabelsRange val="0"/>
                </c:ext>
                <c:ext xmlns:c16="http://schemas.microsoft.com/office/drawing/2014/chart" uri="{C3380CC4-5D6E-409C-BE32-E72D297353CC}">
                  <c16:uniqueId val="{00000003-C4BC-4A30-BD06-02E877E2EEA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{7437B493-5468-4382-B428-9AA78F413B2C}</c15:txfldGUID>
                      <c15:f>Diagramm!$I$50</c15:f>
                      <c15:dlblFieldTableCache>
                        <c:ptCount val="1"/>
                      </c15:dlblFieldTableCache>
                    </c15:dlblFTEntry>
                  </c15:dlblFieldTable>
                  <c15:showDataLabelsRange val="0"/>
                </c:ext>
                <c:ext xmlns:c16="http://schemas.microsoft.com/office/drawing/2014/chart" uri="{C3380CC4-5D6E-409C-BE32-E72D297353CC}">
                  <c16:uniqueId val="{00000004-C4BC-4A30-BD06-02E877E2EEA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{1E33E4FA-896B-4DFE-A430-BF9BA95E359B}</c15:txfldGUID>
                      <c15:f>Diagramm!$I$51</c15:f>
                      <c15:dlblFieldTableCache>
                        <c:ptCount val="1"/>
                      </c15:dlblFieldTableCache>
                    </c15:dlblFTEntry>
                  </c15:dlblFieldTable>
                  <c15:showDataLabelsRange val="0"/>
                </c:ext>
                <c:ext xmlns:c16="http://schemas.microsoft.com/office/drawing/2014/chart" uri="{C3380CC4-5D6E-409C-BE32-E72D297353CC}">
                  <c16:uniqueId val="{00000005-C4BC-4A30-BD06-02E877E2EEA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{4311CEA1-B891-48B2-BC82-E8490EE47B67}</c15:txfldGUID>
                      <c15:f>Diagramm!$I$52</c15:f>
                      <c15:dlblFieldTableCache>
                        <c:ptCount val="1"/>
                      </c15:dlblFieldTableCache>
                    </c15:dlblFTEntry>
                  </c15:dlblFieldTable>
                  <c15:showDataLabelsRange val="0"/>
                </c:ext>
                <c:ext xmlns:c16="http://schemas.microsoft.com/office/drawing/2014/chart" uri="{C3380CC4-5D6E-409C-BE32-E72D297353CC}">
                  <c16:uniqueId val="{00000006-C4BC-4A30-BD06-02E877E2EEA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{87C1F4FD-02C3-4843-8E0F-EAD99E585FBA}</c15:txfldGUID>
                      <c15:f>Diagramm!$I$53</c15:f>
                      <c15:dlblFieldTableCache>
                        <c:ptCount val="1"/>
                      </c15:dlblFieldTableCache>
                    </c15:dlblFTEntry>
                  </c15:dlblFieldTable>
                  <c15:showDataLabelsRange val="0"/>
                </c:ext>
                <c:ext xmlns:c16="http://schemas.microsoft.com/office/drawing/2014/chart" uri="{C3380CC4-5D6E-409C-BE32-E72D297353CC}">
                  <c16:uniqueId val="{00000007-C4BC-4A30-BD06-02E877E2EEA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{995FED20-A3F1-4345-9B51-92CAA3B2DDFB}</c15:txfldGUID>
                      <c15:f>Diagramm!$I$54</c15:f>
                      <c15:dlblFieldTableCache>
                        <c:ptCount val="1"/>
                      </c15:dlblFieldTableCache>
                    </c15:dlblFTEntry>
                  </c15:dlblFieldTable>
                  <c15:showDataLabelsRange val="0"/>
                </c:ext>
                <c:ext xmlns:c16="http://schemas.microsoft.com/office/drawing/2014/chart" uri="{C3380CC4-5D6E-409C-BE32-E72D297353CC}">
                  <c16:uniqueId val="{00000008-C4BC-4A30-BD06-02E877E2EEA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{DDC67997-170D-49AA-87C4-4473222E3095}</c15:txfldGUID>
                      <c15:f>Diagramm!$I$55</c15:f>
                      <c15:dlblFieldTableCache>
                        <c:ptCount val="1"/>
                      </c15:dlblFieldTableCache>
                    </c15:dlblFTEntry>
                  </c15:dlblFieldTable>
                  <c15:showDataLabelsRange val="0"/>
                </c:ext>
                <c:ext xmlns:c16="http://schemas.microsoft.com/office/drawing/2014/chart" uri="{C3380CC4-5D6E-409C-BE32-E72D297353CC}">
                  <c16:uniqueId val="{00000009-C4BC-4A30-BD06-02E877E2EEA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{DE0ED4DE-6D97-4D53-BB15-B29D5C5DDB66}</c15:txfldGUID>
                      <c15:f>Diagramm!$I$56</c15:f>
                      <c15:dlblFieldTableCache>
                        <c:ptCount val="1"/>
                      </c15:dlblFieldTableCache>
                    </c15:dlblFTEntry>
                  </c15:dlblFieldTable>
                  <c15:showDataLabelsRange val="0"/>
                </c:ext>
                <c:ext xmlns:c16="http://schemas.microsoft.com/office/drawing/2014/chart" uri="{C3380CC4-5D6E-409C-BE32-E72D297353CC}">
                  <c16:uniqueId val="{0000000A-C4BC-4A30-BD06-02E877E2EEA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{363C36F5-1377-4BBA-8395-A63D4A2A8848}</c15:txfldGUID>
                      <c15:f>Diagramm!$I$57</c15:f>
                      <c15:dlblFieldTableCache>
                        <c:ptCount val="1"/>
                      </c15:dlblFieldTableCache>
                    </c15:dlblFTEntry>
                  </c15:dlblFieldTable>
                  <c15:showDataLabelsRange val="0"/>
                </c:ext>
                <c:ext xmlns:c16="http://schemas.microsoft.com/office/drawing/2014/chart" uri="{C3380CC4-5D6E-409C-BE32-E72D297353CC}">
                  <c16:uniqueId val="{0000000B-C4BC-4A30-BD06-02E877E2EEA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{795845DA-9747-4F23-A7C4-1430E97596B9}</c15:txfldGUID>
                      <c15:f>Diagramm!$I$58</c15:f>
                      <c15:dlblFieldTableCache>
                        <c:ptCount val="1"/>
                      </c15:dlblFieldTableCache>
                    </c15:dlblFTEntry>
                  </c15:dlblFieldTable>
                  <c15:showDataLabelsRange val="0"/>
                </c:ext>
                <c:ext xmlns:c16="http://schemas.microsoft.com/office/drawing/2014/chart" uri="{C3380CC4-5D6E-409C-BE32-E72D297353CC}">
                  <c16:uniqueId val="{0000000C-C4BC-4A30-BD06-02E877E2EEA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{C330CA44-C631-42BA-B227-0155B5E2AE7A}</c15:txfldGUID>
                      <c15:f>Diagramm!$I$59</c15:f>
                      <c15:dlblFieldTableCache>
                        <c:ptCount val="1"/>
                      </c15:dlblFieldTableCache>
                    </c15:dlblFTEntry>
                  </c15:dlblFieldTable>
                  <c15:showDataLabelsRange val="0"/>
                </c:ext>
                <c:ext xmlns:c16="http://schemas.microsoft.com/office/drawing/2014/chart" uri="{C3380CC4-5D6E-409C-BE32-E72D297353CC}">
                  <c16:uniqueId val="{0000000D-C4BC-4A30-BD06-02E877E2EEA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{6DCE1BB6-6DD2-42CF-83E3-0DB26D137ADA}</c15:txfldGUID>
                      <c15:f>Diagramm!$I$60</c15:f>
                      <c15:dlblFieldTableCache>
                        <c:ptCount val="1"/>
                      </c15:dlblFieldTableCache>
                    </c15:dlblFTEntry>
                  </c15:dlblFieldTable>
                  <c15:showDataLabelsRange val="0"/>
                </c:ext>
                <c:ext xmlns:c16="http://schemas.microsoft.com/office/drawing/2014/chart" uri="{C3380CC4-5D6E-409C-BE32-E72D297353CC}">
                  <c16:uniqueId val="{0000000E-C4BC-4A30-BD06-02E877E2EEA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{B533FC93-2343-4FB3-A337-16CFE774F1FE}</c15:txfldGUID>
                      <c15:f>Diagramm!$I$61</c15:f>
                      <c15:dlblFieldTableCache>
                        <c:ptCount val="1"/>
                      </c15:dlblFieldTableCache>
                    </c15:dlblFTEntry>
                  </c15:dlblFieldTable>
                  <c15:showDataLabelsRange val="0"/>
                </c:ext>
                <c:ext xmlns:c16="http://schemas.microsoft.com/office/drawing/2014/chart" uri="{C3380CC4-5D6E-409C-BE32-E72D297353CC}">
                  <c16:uniqueId val="{0000000F-C4BC-4A30-BD06-02E877E2EEA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{D83CAB82-E1DA-4980-B53C-D6A51292FC07}</c15:txfldGUID>
                      <c15:f>Diagramm!$I$62</c15:f>
                      <c15:dlblFieldTableCache>
                        <c:ptCount val="1"/>
                      </c15:dlblFieldTableCache>
                    </c15:dlblFTEntry>
                  </c15:dlblFieldTable>
                  <c15:showDataLabelsRange val="0"/>
                </c:ext>
                <c:ext xmlns:c16="http://schemas.microsoft.com/office/drawing/2014/chart" uri="{C3380CC4-5D6E-409C-BE32-E72D297353CC}">
                  <c16:uniqueId val="{00000010-C4BC-4A30-BD06-02E877E2EEA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{C2D812D6-916B-4664-A27E-E1A20CD89855}</c15:txfldGUID>
                      <c15:f>Diagramm!$I$63</c15:f>
                      <c15:dlblFieldTableCache>
                        <c:ptCount val="1"/>
                      </c15:dlblFieldTableCache>
                    </c15:dlblFTEntry>
                  </c15:dlblFieldTable>
                  <c15:showDataLabelsRange val="0"/>
                </c:ext>
                <c:ext xmlns:c16="http://schemas.microsoft.com/office/drawing/2014/chart" uri="{C3380CC4-5D6E-409C-BE32-E72D297353CC}">
                  <c16:uniqueId val="{00000011-C4BC-4A30-BD06-02E877E2EEA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{B38AF149-4026-431F-B5A7-66A97BD447AC}</c15:txfldGUID>
                      <c15:f>Diagramm!$I$64</c15:f>
                      <c15:dlblFieldTableCache>
                        <c:ptCount val="1"/>
                      </c15:dlblFieldTableCache>
                    </c15:dlblFTEntry>
                  </c15:dlblFieldTable>
                  <c15:showDataLabelsRange val="0"/>
                </c:ext>
                <c:ext xmlns:c16="http://schemas.microsoft.com/office/drawing/2014/chart" uri="{C3380CC4-5D6E-409C-BE32-E72D297353CC}">
                  <c16:uniqueId val="{00000012-C4BC-4A30-BD06-02E877E2EEA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{82494AC2-D322-4457-85FB-40922E817FA7}</c15:txfldGUID>
                      <c15:f>Diagramm!$I$65</c15:f>
                      <c15:dlblFieldTableCache>
                        <c:ptCount val="1"/>
                      </c15:dlblFieldTableCache>
                    </c15:dlblFTEntry>
                  </c15:dlblFieldTable>
                  <c15:showDataLabelsRange val="0"/>
                </c:ext>
                <c:ext xmlns:c16="http://schemas.microsoft.com/office/drawing/2014/chart" uri="{C3380CC4-5D6E-409C-BE32-E72D297353CC}">
                  <c16:uniqueId val="{00000013-C4BC-4A30-BD06-02E877E2EEA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{CF7C3D83-5FDC-44F4-99E9-330396F1978A}</c15:txfldGUID>
                      <c15:f>Diagramm!$I$66</c15:f>
                      <c15:dlblFieldTableCache>
                        <c:ptCount val="1"/>
                      </c15:dlblFieldTableCache>
                    </c15:dlblFTEntry>
                  </c15:dlblFieldTable>
                  <c15:showDataLabelsRange val="0"/>
                </c:ext>
                <c:ext xmlns:c16="http://schemas.microsoft.com/office/drawing/2014/chart" uri="{C3380CC4-5D6E-409C-BE32-E72D297353CC}">
                  <c16:uniqueId val="{00000014-C4BC-4A30-BD06-02E877E2EEA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{745607D9-E9E0-42ED-A796-2A8E6A1E6FE8}</c15:txfldGUID>
                      <c15:f>Diagramm!$I$67</c15:f>
                      <c15:dlblFieldTableCache>
                        <c:ptCount val="1"/>
                      </c15:dlblFieldTableCache>
                    </c15:dlblFTEntry>
                  </c15:dlblFieldTable>
                  <c15:showDataLabelsRange val="0"/>
                </c:ext>
                <c:ext xmlns:c16="http://schemas.microsoft.com/office/drawing/2014/chart" uri="{C3380CC4-5D6E-409C-BE32-E72D297353CC}">
                  <c16:uniqueId val="{00000015-C4BC-4A30-BD06-02E877E2EE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4BC-4A30-BD06-02E877E2EEA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{137B7628-101F-4DC6-B36E-EE35659FDA5B}</c15:txfldGUID>
                      <c15:f>Diagramm!$K$46</c15:f>
                      <c15:dlblFieldTableCache>
                        <c:ptCount val="1"/>
                      </c15:dlblFieldTableCache>
                    </c15:dlblFTEntry>
                  </c15:dlblFieldTable>
                  <c15:showDataLabelsRange val="0"/>
                </c:ext>
                <c:ext xmlns:c16="http://schemas.microsoft.com/office/drawing/2014/chart" uri="{C3380CC4-5D6E-409C-BE32-E72D297353CC}">
                  <c16:uniqueId val="{00000017-C4BC-4A30-BD06-02E877E2EEA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{F69D1A01-AF5D-413E-93F2-0CBE62F7A6A1}</c15:txfldGUID>
                      <c15:f>Diagramm!$K$47</c15:f>
                      <c15:dlblFieldTableCache>
                        <c:ptCount val="1"/>
                      </c15:dlblFieldTableCache>
                    </c15:dlblFTEntry>
                  </c15:dlblFieldTable>
                  <c15:showDataLabelsRange val="0"/>
                </c:ext>
                <c:ext xmlns:c16="http://schemas.microsoft.com/office/drawing/2014/chart" uri="{C3380CC4-5D6E-409C-BE32-E72D297353CC}">
                  <c16:uniqueId val="{00000018-C4BC-4A30-BD06-02E877E2EEA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{73B46F27-5321-4AF9-82CC-A124AC32CFCE}</c15:txfldGUID>
                      <c15:f>Diagramm!$K$48</c15:f>
                      <c15:dlblFieldTableCache>
                        <c:ptCount val="1"/>
                      </c15:dlblFieldTableCache>
                    </c15:dlblFTEntry>
                  </c15:dlblFieldTable>
                  <c15:showDataLabelsRange val="0"/>
                </c:ext>
                <c:ext xmlns:c16="http://schemas.microsoft.com/office/drawing/2014/chart" uri="{C3380CC4-5D6E-409C-BE32-E72D297353CC}">
                  <c16:uniqueId val="{00000019-C4BC-4A30-BD06-02E877E2EEA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{37C9539C-9B2B-4AC7-A2F7-6B50488865EE}</c15:txfldGUID>
                      <c15:f>Diagramm!$K$49</c15:f>
                      <c15:dlblFieldTableCache>
                        <c:ptCount val="1"/>
                      </c15:dlblFieldTableCache>
                    </c15:dlblFTEntry>
                  </c15:dlblFieldTable>
                  <c15:showDataLabelsRange val="0"/>
                </c:ext>
                <c:ext xmlns:c16="http://schemas.microsoft.com/office/drawing/2014/chart" uri="{C3380CC4-5D6E-409C-BE32-E72D297353CC}">
                  <c16:uniqueId val="{0000001A-C4BC-4A30-BD06-02E877E2EEA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{FD9B304C-D433-4997-A209-AEB2CC82FD4D}</c15:txfldGUID>
                      <c15:f>Diagramm!$K$50</c15:f>
                      <c15:dlblFieldTableCache>
                        <c:ptCount val="1"/>
                      </c15:dlblFieldTableCache>
                    </c15:dlblFTEntry>
                  </c15:dlblFieldTable>
                  <c15:showDataLabelsRange val="0"/>
                </c:ext>
                <c:ext xmlns:c16="http://schemas.microsoft.com/office/drawing/2014/chart" uri="{C3380CC4-5D6E-409C-BE32-E72D297353CC}">
                  <c16:uniqueId val="{0000001B-C4BC-4A30-BD06-02E877E2EEA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{42B4CACA-B277-4BE8-8A7D-AC4EF8D263ED}</c15:txfldGUID>
                      <c15:f>Diagramm!$K$51</c15:f>
                      <c15:dlblFieldTableCache>
                        <c:ptCount val="1"/>
                      </c15:dlblFieldTableCache>
                    </c15:dlblFTEntry>
                  </c15:dlblFieldTable>
                  <c15:showDataLabelsRange val="0"/>
                </c:ext>
                <c:ext xmlns:c16="http://schemas.microsoft.com/office/drawing/2014/chart" uri="{C3380CC4-5D6E-409C-BE32-E72D297353CC}">
                  <c16:uniqueId val="{0000001C-C4BC-4A30-BD06-02E877E2EEA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{A4ED3447-7E3E-4B4F-BCC3-1750050B1457}</c15:txfldGUID>
                      <c15:f>Diagramm!$K$52</c15:f>
                      <c15:dlblFieldTableCache>
                        <c:ptCount val="1"/>
                      </c15:dlblFieldTableCache>
                    </c15:dlblFTEntry>
                  </c15:dlblFieldTable>
                  <c15:showDataLabelsRange val="0"/>
                </c:ext>
                <c:ext xmlns:c16="http://schemas.microsoft.com/office/drawing/2014/chart" uri="{C3380CC4-5D6E-409C-BE32-E72D297353CC}">
                  <c16:uniqueId val="{0000001D-C4BC-4A30-BD06-02E877E2EEA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{0C659A23-2B50-4C0C-86BE-EBB453314351}</c15:txfldGUID>
                      <c15:f>Diagramm!$K$53</c15:f>
                      <c15:dlblFieldTableCache>
                        <c:ptCount val="1"/>
                      </c15:dlblFieldTableCache>
                    </c15:dlblFTEntry>
                  </c15:dlblFieldTable>
                  <c15:showDataLabelsRange val="0"/>
                </c:ext>
                <c:ext xmlns:c16="http://schemas.microsoft.com/office/drawing/2014/chart" uri="{C3380CC4-5D6E-409C-BE32-E72D297353CC}">
                  <c16:uniqueId val="{0000001E-C4BC-4A30-BD06-02E877E2EEA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{A893D5D7-D4C3-400B-AB56-E6EC18BA0D36}</c15:txfldGUID>
                      <c15:f>Diagramm!$K$54</c15:f>
                      <c15:dlblFieldTableCache>
                        <c:ptCount val="1"/>
                      </c15:dlblFieldTableCache>
                    </c15:dlblFTEntry>
                  </c15:dlblFieldTable>
                  <c15:showDataLabelsRange val="0"/>
                </c:ext>
                <c:ext xmlns:c16="http://schemas.microsoft.com/office/drawing/2014/chart" uri="{C3380CC4-5D6E-409C-BE32-E72D297353CC}">
                  <c16:uniqueId val="{0000001F-C4BC-4A30-BD06-02E877E2EEA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{C9AD4FBD-1957-40C2-867E-B051DE930C22}</c15:txfldGUID>
                      <c15:f>Diagramm!$K$55</c15:f>
                      <c15:dlblFieldTableCache>
                        <c:ptCount val="1"/>
                      </c15:dlblFieldTableCache>
                    </c15:dlblFTEntry>
                  </c15:dlblFieldTable>
                  <c15:showDataLabelsRange val="0"/>
                </c:ext>
                <c:ext xmlns:c16="http://schemas.microsoft.com/office/drawing/2014/chart" uri="{C3380CC4-5D6E-409C-BE32-E72D297353CC}">
                  <c16:uniqueId val="{00000020-C4BC-4A30-BD06-02E877E2EEA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{652F7F2F-51BE-4172-808A-5D13F019DCC5}</c15:txfldGUID>
                      <c15:f>Diagramm!$K$56</c15:f>
                      <c15:dlblFieldTableCache>
                        <c:ptCount val="1"/>
                      </c15:dlblFieldTableCache>
                    </c15:dlblFTEntry>
                  </c15:dlblFieldTable>
                  <c15:showDataLabelsRange val="0"/>
                </c:ext>
                <c:ext xmlns:c16="http://schemas.microsoft.com/office/drawing/2014/chart" uri="{C3380CC4-5D6E-409C-BE32-E72D297353CC}">
                  <c16:uniqueId val="{00000021-C4BC-4A30-BD06-02E877E2EEA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{09028DEC-1BBE-4529-9B95-340BEAB0F82E}</c15:txfldGUID>
                      <c15:f>Diagramm!$K$57</c15:f>
                      <c15:dlblFieldTableCache>
                        <c:ptCount val="1"/>
                      </c15:dlblFieldTableCache>
                    </c15:dlblFTEntry>
                  </c15:dlblFieldTable>
                  <c15:showDataLabelsRange val="0"/>
                </c:ext>
                <c:ext xmlns:c16="http://schemas.microsoft.com/office/drawing/2014/chart" uri="{C3380CC4-5D6E-409C-BE32-E72D297353CC}">
                  <c16:uniqueId val="{00000022-C4BC-4A30-BD06-02E877E2EEA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{295463C0-37A2-4581-B5EE-5A41486E01FA}</c15:txfldGUID>
                      <c15:f>Diagramm!$K$58</c15:f>
                      <c15:dlblFieldTableCache>
                        <c:ptCount val="1"/>
                      </c15:dlblFieldTableCache>
                    </c15:dlblFTEntry>
                  </c15:dlblFieldTable>
                  <c15:showDataLabelsRange val="0"/>
                </c:ext>
                <c:ext xmlns:c16="http://schemas.microsoft.com/office/drawing/2014/chart" uri="{C3380CC4-5D6E-409C-BE32-E72D297353CC}">
                  <c16:uniqueId val="{00000023-C4BC-4A30-BD06-02E877E2EEA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{A390CBF5-BB2A-423C-BDED-B9835A94CCB5}</c15:txfldGUID>
                      <c15:f>Diagramm!$K$59</c15:f>
                      <c15:dlblFieldTableCache>
                        <c:ptCount val="1"/>
                      </c15:dlblFieldTableCache>
                    </c15:dlblFTEntry>
                  </c15:dlblFieldTable>
                  <c15:showDataLabelsRange val="0"/>
                </c:ext>
                <c:ext xmlns:c16="http://schemas.microsoft.com/office/drawing/2014/chart" uri="{C3380CC4-5D6E-409C-BE32-E72D297353CC}">
                  <c16:uniqueId val="{00000024-C4BC-4A30-BD06-02E877E2EEA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{08DA5227-2D2B-474A-9320-8BB2993CC1F2}</c15:txfldGUID>
                      <c15:f>Diagramm!$K$60</c15:f>
                      <c15:dlblFieldTableCache>
                        <c:ptCount val="1"/>
                      </c15:dlblFieldTableCache>
                    </c15:dlblFTEntry>
                  </c15:dlblFieldTable>
                  <c15:showDataLabelsRange val="0"/>
                </c:ext>
                <c:ext xmlns:c16="http://schemas.microsoft.com/office/drawing/2014/chart" uri="{C3380CC4-5D6E-409C-BE32-E72D297353CC}">
                  <c16:uniqueId val="{00000025-C4BC-4A30-BD06-02E877E2EEA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{4496125B-FD61-49E4-A538-359D713512FA}</c15:txfldGUID>
                      <c15:f>Diagramm!$K$61</c15:f>
                      <c15:dlblFieldTableCache>
                        <c:ptCount val="1"/>
                      </c15:dlblFieldTableCache>
                    </c15:dlblFTEntry>
                  </c15:dlblFieldTable>
                  <c15:showDataLabelsRange val="0"/>
                </c:ext>
                <c:ext xmlns:c16="http://schemas.microsoft.com/office/drawing/2014/chart" uri="{C3380CC4-5D6E-409C-BE32-E72D297353CC}">
                  <c16:uniqueId val="{00000026-C4BC-4A30-BD06-02E877E2EEA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{9816E167-FEEC-4DBB-952E-5E938455CC8F}</c15:txfldGUID>
                      <c15:f>Diagramm!$K$62</c15:f>
                      <c15:dlblFieldTableCache>
                        <c:ptCount val="1"/>
                      </c15:dlblFieldTableCache>
                    </c15:dlblFTEntry>
                  </c15:dlblFieldTable>
                  <c15:showDataLabelsRange val="0"/>
                </c:ext>
                <c:ext xmlns:c16="http://schemas.microsoft.com/office/drawing/2014/chart" uri="{C3380CC4-5D6E-409C-BE32-E72D297353CC}">
                  <c16:uniqueId val="{00000027-C4BC-4A30-BD06-02E877E2EEA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{07C2AD99-F885-454E-A1AB-898D996F1D32}</c15:txfldGUID>
                      <c15:f>Diagramm!$K$63</c15:f>
                      <c15:dlblFieldTableCache>
                        <c:ptCount val="1"/>
                      </c15:dlblFieldTableCache>
                    </c15:dlblFTEntry>
                  </c15:dlblFieldTable>
                  <c15:showDataLabelsRange val="0"/>
                </c:ext>
                <c:ext xmlns:c16="http://schemas.microsoft.com/office/drawing/2014/chart" uri="{C3380CC4-5D6E-409C-BE32-E72D297353CC}">
                  <c16:uniqueId val="{00000028-C4BC-4A30-BD06-02E877E2EEA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{5EA527EF-0A4B-4BC3-B3C6-568ACA99CE42}</c15:txfldGUID>
                      <c15:f>Diagramm!$K$64</c15:f>
                      <c15:dlblFieldTableCache>
                        <c:ptCount val="1"/>
                      </c15:dlblFieldTableCache>
                    </c15:dlblFTEntry>
                  </c15:dlblFieldTable>
                  <c15:showDataLabelsRange val="0"/>
                </c:ext>
                <c:ext xmlns:c16="http://schemas.microsoft.com/office/drawing/2014/chart" uri="{C3380CC4-5D6E-409C-BE32-E72D297353CC}">
                  <c16:uniqueId val="{00000029-C4BC-4A30-BD06-02E877E2EEA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{AF73051E-3A15-413F-B2BA-9AECE3CFA95C}</c15:txfldGUID>
                      <c15:f>Diagramm!$K$65</c15:f>
                      <c15:dlblFieldTableCache>
                        <c:ptCount val="1"/>
                      </c15:dlblFieldTableCache>
                    </c15:dlblFTEntry>
                  </c15:dlblFieldTable>
                  <c15:showDataLabelsRange val="0"/>
                </c:ext>
                <c:ext xmlns:c16="http://schemas.microsoft.com/office/drawing/2014/chart" uri="{C3380CC4-5D6E-409C-BE32-E72D297353CC}">
                  <c16:uniqueId val="{0000002A-C4BC-4A30-BD06-02E877E2EEA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{2E403235-499D-4DE3-BC3B-F99413833513}</c15:txfldGUID>
                      <c15:f>Diagramm!$K$66</c15:f>
                      <c15:dlblFieldTableCache>
                        <c:ptCount val="1"/>
                      </c15:dlblFieldTableCache>
                    </c15:dlblFTEntry>
                  </c15:dlblFieldTable>
                  <c15:showDataLabelsRange val="0"/>
                </c:ext>
                <c:ext xmlns:c16="http://schemas.microsoft.com/office/drawing/2014/chart" uri="{C3380CC4-5D6E-409C-BE32-E72D297353CC}">
                  <c16:uniqueId val="{0000002B-C4BC-4A30-BD06-02E877E2EEA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{14ACECB8-A7AB-4F24-A227-5732E3D07257}</c15:txfldGUID>
                      <c15:f>Diagramm!$K$67</c15:f>
                      <c15:dlblFieldTableCache>
                        <c:ptCount val="1"/>
                      </c15:dlblFieldTableCache>
                    </c15:dlblFTEntry>
                  </c15:dlblFieldTable>
                  <c15:showDataLabelsRange val="0"/>
                </c:ext>
                <c:ext xmlns:c16="http://schemas.microsoft.com/office/drawing/2014/chart" uri="{C3380CC4-5D6E-409C-BE32-E72D297353CC}">
                  <c16:uniqueId val="{0000002C-C4BC-4A30-BD06-02E877E2EEA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4BC-4A30-BD06-02E877E2EEA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{382834E5-3DCB-4934-BB94-36A1C56AB0F4}</c15:txfldGUID>
                      <c15:f>Diagramm!$J$46</c15:f>
                      <c15:dlblFieldTableCache>
                        <c:ptCount val="1"/>
                      </c15:dlblFieldTableCache>
                    </c15:dlblFTEntry>
                  </c15:dlblFieldTable>
                  <c15:showDataLabelsRange val="0"/>
                </c:ext>
                <c:ext xmlns:c16="http://schemas.microsoft.com/office/drawing/2014/chart" uri="{C3380CC4-5D6E-409C-BE32-E72D297353CC}">
                  <c16:uniqueId val="{0000002E-C4BC-4A30-BD06-02E877E2EEA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{085FCA26-1387-44C2-A924-48D07009C037}</c15:txfldGUID>
                      <c15:f>Diagramm!$J$47</c15:f>
                      <c15:dlblFieldTableCache>
                        <c:ptCount val="1"/>
                      </c15:dlblFieldTableCache>
                    </c15:dlblFTEntry>
                  </c15:dlblFieldTable>
                  <c15:showDataLabelsRange val="0"/>
                </c:ext>
                <c:ext xmlns:c16="http://schemas.microsoft.com/office/drawing/2014/chart" uri="{C3380CC4-5D6E-409C-BE32-E72D297353CC}">
                  <c16:uniqueId val="{0000002F-C4BC-4A30-BD06-02E877E2EEA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{300E2ACA-8A5A-423A-B111-CAB59113DCCC}</c15:txfldGUID>
                      <c15:f>Diagramm!$J$48</c15:f>
                      <c15:dlblFieldTableCache>
                        <c:ptCount val="1"/>
                      </c15:dlblFieldTableCache>
                    </c15:dlblFTEntry>
                  </c15:dlblFieldTable>
                  <c15:showDataLabelsRange val="0"/>
                </c:ext>
                <c:ext xmlns:c16="http://schemas.microsoft.com/office/drawing/2014/chart" uri="{C3380CC4-5D6E-409C-BE32-E72D297353CC}">
                  <c16:uniqueId val="{00000030-C4BC-4A30-BD06-02E877E2EEA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{F1330BDE-83E1-4110-AB10-CCE35D84AF1B}</c15:txfldGUID>
                      <c15:f>Diagramm!$J$49</c15:f>
                      <c15:dlblFieldTableCache>
                        <c:ptCount val="1"/>
                      </c15:dlblFieldTableCache>
                    </c15:dlblFTEntry>
                  </c15:dlblFieldTable>
                  <c15:showDataLabelsRange val="0"/>
                </c:ext>
                <c:ext xmlns:c16="http://schemas.microsoft.com/office/drawing/2014/chart" uri="{C3380CC4-5D6E-409C-BE32-E72D297353CC}">
                  <c16:uniqueId val="{00000031-C4BC-4A30-BD06-02E877E2EEA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{E2C98208-EEB5-4064-9530-A0E7B475E5CC}</c15:txfldGUID>
                      <c15:f>Diagramm!$J$50</c15:f>
                      <c15:dlblFieldTableCache>
                        <c:ptCount val="1"/>
                      </c15:dlblFieldTableCache>
                    </c15:dlblFTEntry>
                  </c15:dlblFieldTable>
                  <c15:showDataLabelsRange val="0"/>
                </c:ext>
                <c:ext xmlns:c16="http://schemas.microsoft.com/office/drawing/2014/chart" uri="{C3380CC4-5D6E-409C-BE32-E72D297353CC}">
                  <c16:uniqueId val="{00000032-C4BC-4A30-BD06-02E877E2EEA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{AA46DEBE-BF00-4B2A-929E-172AC8692398}</c15:txfldGUID>
                      <c15:f>Diagramm!$J$51</c15:f>
                      <c15:dlblFieldTableCache>
                        <c:ptCount val="1"/>
                      </c15:dlblFieldTableCache>
                    </c15:dlblFTEntry>
                  </c15:dlblFieldTable>
                  <c15:showDataLabelsRange val="0"/>
                </c:ext>
                <c:ext xmlns:c16="http://schemas.microsoft.com/office/drawing/2014/chart" uri="{C3380CC4-5D6E-409C-BE32-E72D297353CC}">
                  <c16:uniqueId val="{00000033-C4BC-4A30-BD06-02E877E2EEA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{316E7F47-D1D5-460A-A67D-8D9703B63D15}</c15:txfldGUID>
                      <c15:f>Diagramm!$J$52</c15:f>
                      <c15:dlblFieldTableCache>
                        <c:ptCount val="1"/>
                      </c15:dlblFieldTableCache>
                    </c15:dlblFTEntry>
                  </c15:dlblFieldTable>
                  <c15:showDataLabelsRange val="0"/>
                </c:ext>
                <c:ext xmlns:c16="http://schemas.microsoft.com/office/drawing/2014/chart" uri="{C3380CC4-5D6E-409C-BE32-E72D297353CC}">
                  <c16:uniqueId val="{00000034-C4BC-4A30-BD06-02E877E2EEA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{02D6D1A4-76FE-42B2-AA6F-A2165AA48848}</c15:txfldGUID>
                      <c15:f>Diagramm!$J$53</c15:f>
                      <c15:dlblFieldTableCache>
                        <c:ptCount val="1"/>
                      </c15:dlblFieldTableCache>
                    </c15:dlblFTEntry>
                  </c15:dlblFieldTable>
                  <c15:showDataLabelsRange val="0"/>
                </c:ext>
                <c:ext xmlns:c16="http://schemas.microsoft.com/office/drawing/2014/chart" uri="{C3380CC4-5D6E-409C-BE32-E72D297353CC}">
                  <c16:uniqueId val="{00000035-C4BC-4A30-BD06-02E877E2EEA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{EC694355-DBD6-4259-9112-551A2990BA22}</c15:txfldGUID>
                      <c15:f>Diagramm!$J$54</c15:f>
                      <c15:dlblFieldTableCache>
                        <c:ptCount val="1"/>
                      </c15:dlblFieldTableCache>
                    </c15:dlblFTEntry>
                  </c15:dlblFieldTable>
                  <c15:showDataLabelsRange val="0"/>
                </c:ext>
                <c:ext xmlns:c16="http://schemas.microsoft.com/office/drawing/2014/chart" uri="{C3380CC4-5D6E-409C-BE32-E72D297353CC}">
                  <c16:uniqueId val="{00000036-C4BC-4A30-BD06-02E877E2EEA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{1B9B9BA9-72B8-497F-A839-6DC7716DB31E}</c15:txfldGUID>
                      <c15:f>Diagramm!$J$55</c15:f>
                      <c15:dlblFieldTableCache>
                        <c:ptCount val="1"/>
                      </c15:dlblFieldTableCache>
                    </c15:dlblFTEntry>
                  </c15:dlblFieldTable>
                  <c15:showDataLabelsRange val="0"/>
                </c:ext>
                <c:ext xmlns:c16="http://schemas.microsoft.com/office/drawing/2014/chart" uri="{C3380CC4-5D6E-409C-BE32-E72D297353CC}">
                  <c16:uniqueId val="{00000037-C4BC-4A30-BD06-02E877E2EEA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{9D0052EB-62F3-48B0-BEB5-F00056A9BB96}</c15:txfldGUID>
                      <c15:f>Diagramm!$J$56</c15:f>
                      <c15:dlblFieldTableCache>
                        <c:ptCount val="1"/>
                      </c15:dlblFieldTableCache>
                    </c15:dlblFTEntry>
                  </c15:dlblFieldTable>
                  <c15:showDataLabelsRange val="0"/>
                </c:ext>
                <c:ext xmlns:c16="http://schemas.microsoft.com/office/drawing/2014/chart" uri="{C3380CC4-5D6E-409C-BE32-E72D297353CC}">
                  <c16:uniqueId val="{00000038-C4BC-4A30-BD06-02E877E2EEA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{D333B05F-177E-419A-BC43-3FE1AA49A8FE}</c15:txfldGUID>
                      <c15:f>Diagramm!$J$57</c15:f>
                      <c15:dlblFieldTableCache>
                        <c:ptCount val="1"/>
                      </c15:dlblFieldTableCache>
                    </c15:dlblFTEntry>
                  </c15:dlblFieldTable>
                  <c15:showDataLabelsRange val="0"/>
                </c:ext>
                <c:ext xmlns:c16="http://schemas.microsoft.com/office/drawing/2014/chart" uri="{C3380CC4-5D6E-409C-BE32-E72D297353CC}">
                  <c16:uniqueId val="{00000039-C4BC-4A30-BD06-02E877E2EEA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{5FDB54E7-9D85-4B84-9B29-CF2258E815C8}</c15:txfldGUID>
                      <c15:f>Diagramm!$J$58</c15:f>
                      <c15:dlblFieldTableCache>
                        <c:ptCount val="1"/>
                      </c15:dlblFieldTableCache>
                    </c15:dlblFTEntry>
                  </c15:dlblFieldTable>
                  <c15:showDataLabelsRange val="0"/>
                </c:ext>
                <c:ext xmlns:c16="http://schemas.microsoft.com/office/drawing/2014/chart" uri="{C3380CC4-5D6E-409C-BE32-E72D297353CC}">
                  <c16:uniqueId val="{0000003A-C4BC-4A30-BD06-02E877E2EEA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{E4BC5E7D-1143-4A1B-9D15-C791EE9E5F59}</c15:txfldGUID>
                      <c15:f>Diagramm!$J$59</c15:f>
                      <c15:dlblFieldTableCache>
                        <c:ptCount val="1"/>
                      </c15:dlblFieldTableCache>
                    </c15:dlblFTEntry>
                  </c15:dlblFieldTable>
                  <c15:showDataLabelsRange val="0"/>
                </c:ext>
                <c:ext xmlns:c16="http://schemas.microsoft.com/office/drawing/2014/chart" uri="{C3380CC4-5D6E-409C-BE32-E72D297353CC}">
                  <c16:uniqueId val="{0000003B-C4BC-4A30-BD06-02E877E2EEA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{62DA213D-9AD9-49D4-A4FC-AA4F7F7A5A01}</c15:txfldGUID>
                      <c15:f>Diagramm!$J$60</c15:f>
                      <c15:dlblFieldTableCache>
                        <c:ptCount val="1"/>
                      </c15:dlblFieldTableCache>
                    </c15:dlblFTEntry>
                  </c15:dlblFieldTable>
                  <c15:showDataLabelsRange val="0"/>
                </c:ext>
                <c:ext xmlns:c16="http://schemas.microsoft.com/office/drawing/2014/chart" uri="{C3380CC4-5D6E-409C-BE32-E72D297353CC}">
                  <c16:uniqueId val="{0000003C-C4BC-4A30-BD06-02E877E2EEA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{51FCB44E-A988-4B71-9762-5B4A8B322CD7}</c15:txfldGUID>
                      <c15:f>Diagramm!$J$61</c15:f>
                      <c15:dlblFieldTableCache>
                        <c:ptCount val="1"/>
                      </c15:dlblFieldTableCache>
                    </c15:dlblFTEntry>
                  </c15:dlblFieldTable>
                  <c15:showDataLabelsRange val="0"/>
                </c:ext>
                <c:ext xmlns:c16="http://schemas.microsoft.com/office/drawing/2014/chart" uri="{C3380CC4-5D6E-409C-BE32-E72D297353CC}">
                  <c16:uniqueId val="{0000003D-C4BC-4A30-BD06-02E877E2EEA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{969582C9-F7F6-48C4-85AA-771B2B3896D7}</c15:txfldGUID>
                      <c15:f>Diagramm!$J$62</c15:f>
                      <c15:dlblFieldTableCache>
                        <c:ptCount val="1"/>
                      </c15:dlblFieldTableCache>
                    </c15:dlblFTEntry>
                  </c15:dlblFieldTable>
                  <c15:showDataLabelsRange val="0"/>
                </c:ext>
                <c:ext xmlns:c16="http://schemas.microsoft.com/office/drawing/2014/chart" uri="{C3380CC4-5D6E-409C-BE32-E72D297353CC}">
                  <c16:uniqueId val="{0000003E-C4BC-4A30-BD06-02E877E2EEA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{243D8A5B-FBE9-4846-8E18-FAF71FB8B8B2}</c15:txfldGUID>
                      <c15:f>Diagramm!$J$63</c15:f>
                      <c15:dlblFieldTableCache>
                        <c:ptCount val="1"/>
                      </c15:dlblFieldTableCache>
                    </c15:dlblFTEntry>
                  </c15:dlblFieldTable>
                  <c15:showDataLabelsRange val="0"/>
                </c:ext>
                <c:ext xmlns:c16="http://schemas.microsoft.com/office/drawing/2014/chart" uri="{C3380CC4-5D6E-409C-BE32-E72D297353CC}">
                  <c16:uniqueId val="{0000003F-C4BC-4A30-BD06-02E877E2EEA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{16645F52-E47F-4024-ABCA-5A5C042DA66D}</c15:txfldGUID>
                      <c15:f>Diagramm!$J$64</c15:f>
                      <c15:dlblFieldTableCache>
                        <c:ptCount val="1"/>
                      </c15:dlblFieldTableCache>
                    </c15:dlblFTEntry>
                  </c15:dlblFieldTable>
                  <c15:showDataLabelsRange val="0"/>
                </c:ext>
                <c:ext xmlns:c16="http://schemas.microsoft.com/office/drawing/2014/chart" uri="{C3380CC4-5D6E-409C-BE32-E72D297353CC}">
                  <c16:uniqueId val="{00000040-C4BC-4A30-BD06-02E877E2EEA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{6B88B3A5-AF8E-441F-B135-AFA6C2A128DC}</c15:txfldGUID>
                      <c15:f>Diagramm!$J$65</c15:f>
                      <c15:dlblFieldTableCache>
                        <c:ptCount val="1"/>
                      </c15:dlblFieldTableCache>
                    </c15:dlblFTEntry>
                  </c15:dlblFieldTable>
                  <c15:showDataLabelsRange val="0"/>
                </c:ext>
                <c:ext xmlns:c16="http://schemas.microsoft.com/office/drawing/2014/chart" uri="{C3380CC4-5D6E-409C-BE32-E72D297353CC}">
                  <c16:uniqueId val="{00000041-C4BC-4A30-BD06-02E877E2EEA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{13073F07-39A6-47F5-A490-D4A38922C099}</c15:txfldGUID>
                      <c15:f>Diagramm!$J$66</c15:f>
                      <c15:dlblFieldTableCache>
                        <c:ptCount val="1"/>
                      </c15:dlblFieldTableCache>
                    </c15:dlblFTEntry>
                  </c15:dlblFieldTable>
                  <c15:showDataLabelsRange val="0"/>
                </c:ext>
                <c:ext xmlns:c16="http://schemas.microsoft.com/office/drawing/2014/chart" uri="{C3380CC4-5D6E-409C-BE32-E72D297353CC}">
                  <c16:uniqueId val="{00000042-C4BC-4A30-BD06-02E877E2EEA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{4091A4E7-2687-4676-A8D7-79B0A22C5876}</c15:txfldGUID>
                      <c15:f>Diagramm!$J$67</c15:f>
                      <c15:dlblFieldTableCache>
                        <c:ptCount val="1"/>
                      </c15:dlblFieldTableCache>
                    </c15:dlblFTEntry>
                  </c15:dlblFieldTable>
                  <c15:showDataLabelsRange val="0"/>
                </c:ext>
                <c:ext xmlns:c16="http://schemas.microsoft.com/office/drawing/2014/chart" uri="{C3380CC4-5D6E-409C-BE32-E72D297353CC}">
                  <c16:uniqueId val="{00000043-C4BC-4A30-BD06-02E877E2EEA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4BC-4A30-BD06-02E877E2EEA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5D-41D7-9A9D-C63BB18807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5D-41D7-9A9D-C63BB18807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5D-41D7-9A9D-C63BB18807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5D-41D7-9A9D-C63BB18807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5D-41D7-9A9D-C63BB18807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5D-41D7-9A9D-C63BB18807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5D-41D7-9A9D-C63BB18807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5D-41D7-9A9D-C63BB18807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5D-41D7-9A9D-C63BB18807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5D-41D7-9A9D-C63BB18807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E5D-41D7-9A9D-C63BB18807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5D-41D7-9A9D-C63BB18807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5D-41D7-9A9D-C63BB18807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E5D-41D7-9A9D-C63BB18807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E5D-41D7-9A9D-C63BB18807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E5D-41D7-9A9D-C63BB18807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5D-41D7-9A9D-C63BB18807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E5D-41D7-9A9D-C63BB18807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E5D-41D7-9A9D-C63BB18807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E5D-41D7-9A9D-C63BB18807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E5D-41D7-9A9D-C63BB18807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E5D-41D7-9A9D-C63BB18807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E5D-41D7-9A9D-C63BB18807E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E5D-41D7-9A9D-C63BB18807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E5D-41D7-9A9D-C63BB18807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E5D-41D7-9A9D-C63BB18807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E5D-41D7-9A9D-C63BB18807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E5D-41D7-9A9D-C63BB18807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E5D-41D7-9A9D-C63BB18807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E5D-41D7-9A9D-C63BB18807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E5D-41D7-9A9D-C63BB18807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E5D-41D7-9A9D-C63BB18807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E5D-41D7-9A9D-C63BB18807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E5D-41D7-9A9D-C63BB18807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E5D-41D7-9A9D-C63BB18807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E5D-41D7-9A9D-C63BB18807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E5D-41D7-9A9D-C63BB18807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E5D-41D7-9A9D-C63BB18807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E5D-41D7-9A9D-C63BB18807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E5D-41D7-9A9D-C63BB18807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E5D-41D7-9A9D-C63BB18807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E5D-41D7-9A9D-C63BB18807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E5D-41D7-9A9D-C63BB18807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E5D-41D7-9A9D-C63BB18807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E5D-41D7-9A9D-C63BB18807E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E5D-41D7-9A9D-C63BB18807E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E5D-41D7-9A9D-C63BB18807E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E5D-41D7-9A9D-C63BB18807E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E5D-41D7-9A9D-C63BB18807E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E5D-41D7-9A9D-C63BB18807E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E5D-41D7-9A9D-C63BB18807E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E5D-41D7-9A9D-C63BB18807E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E5D-41D7-9A9D-C63BB18807E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E5D-41D7-9A9D-C63BB18807E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E5D-41D7-9A9D-C63BB18807E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E5D-41D7-9A9D-C63BB18807E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E5D-41D7-9A9D-C63BB18807E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E5D-41D7-9A9D-C63BB18807E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E5D-41D7-9A9D-C63BB18807E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E5D-41D7-9A9D-C63BB18807E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E5D-41D7-9A9D-C63BB18807E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E5D-41D7-9A9D-C63BB18807E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E5D-41D7-9A9D-C63BB18807E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E5D-41D7-9A9D-C63BB18807E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E5D-41D7-9A9D-C63BB18807E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E5D-41D7-9A9D-C63BB18807E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E5D-41D7-9A9D-C63BB18807E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E5D-41D7-9A9D-C63BB18807E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E5D-41D7-9A9D-C63BB18807E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100.9619751830387</c:v>
                </c:pt>
                <c:pt idx="2">
                  <c:v>101.97118616354486</c:v>
                </c:pt>
                <c:pt idx="3">
                  <c:v>100.57773013825555</c:v>
                </c:pt>
                <c:pt idx="4">
                  <c:v>100.54048652871393</c:v>
                </c:pt>
                <c:pt idx="5">
                  <c:v>101.6496193884781</c:v>
                </c:pt>
                <c:pt idx="6">
                  <c:v>103.12937158221753</c:v>
                </c:pt>
                <c:pt idx="7">
                  <c:v>102.25550932906999</c:v>
                </c:pt>
                <c:pt idx="8">
                  <c:v>101.92213360463637</c:v>
                </c:pt>
                <c:pt idx="9">
                  <c:v>103.09031121123485</c:v>
                </c:pt>
                <c:pt idx="10">
                  <c:v>104.8107842959141</c:v>
                </c:pt>
                <c:pt idx="11">
                  <c:v>103.92420471267918</c:v>
                </c:pt>
                <c:pt idx="12">
                  <c:v>103.65804916156461</c:v>
                </c:pt>
                <c:pt idx="13">
                  <c:v>104.53736169903529</c:v>
                </c:pt>
                <c:pt idx="14">
                  <c:v>106.11976091419434</c:v>
                </c:pt>
                <c:pt idx="15">
                  <c:v>105.59925876133205</c:v>
                </c:pt>
                <c:pt idx="16">
                  <c:v>104.98065149065276</c:v>
                </c:pt>
                <c:pt idx="17">
                  <c:v>105.44937594244499</c:v>
                </c:pt>
                <c:pt idx="18">
                  <c:v>106.74472684991734</c:v>
                </c:pt>
                <c:pt idx="19">
                  <c:v>106.12339443707646</c:v>
                </c:pt>
                <c:pt idx="20">
                  <c:v>105.01607833875335</c:v>
                </c:pt>
                <c:pt idx="21">
                  <c:v>105.14779354322982</c:v>
                </c:pt>
                <c:pt idx="22">
                  <c:v>106.43042712061479</c:v>
                </c:pt>
                <c:pt idx="23">
                  <c:v>105.35853787039224</c:v>
                </c:pt>
                <c:pt idx="24">
                  <c:v>104.33297603691661</c:v>
                </c:pt>
              </c:numCache>
            </c:numRef>
          </c:val>
          <c:smooth val="0"/>
          <c:extLst>
            <c:ext xmlns:c16="http://schemas.microsoft.com/office/drawing/2014/chart" uri="{C3380CC4-5D6E-409C-BE32-E72D297353CC}">
              <c16:uniqueId val="{00000000-6EFA-4289-ACC0-99438242200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105.23269833614661</c:v>
                </c:pt>
                <c:pt idx="2">
                  <c:v>107.71642150952496</c:v>
                </c:pt>
                <c:pt idx="3">
                  <c:v>108.87388473595369</c:v>
                </c:pt>
                <c:pt idx="4">
                  <c:v>104.58162527128046</c:v>
                </c:pt>
                <c:pt idx="5">
                  <c:v>106.993006993007</c:v>
                </c:pt>
                <c:pt idx="6">
                  <c:v>109.25970581142994</c:v>
                </c:pt>
                <c:pt idx="7">
                  <c:v>110.9717868338558</c:v>
                </c:pt>
                <c:pt idx="8">
                  <c:v>106.80009645526887</c:v>
                </c:pt>
                <c:pt idx="9">
                  <c:v>111.18881118881119</c:v>
                </c:pt>
                <c:pt idx="10">
                  <c:v>113.02146129732336</c:v>
                </c:pt>
                <c:pt idx="11">
                  <c:v>115.81866409452617</c:v>
                </c:pt>
                <c:pt idx="12">
                  <c:v>112.8526645768025</c:v>
                </c:pt>
                <c:pt idx="13">
                  <c:v>114.97468049192187</c:v>
                </c:pt>
                <c:pt idx="14">
                  <c:v>117.84422474077647</c:v>
                </c:pt>
                <c:pt idx="15">
                  <c:v>120.93079334458645</c:v>
                </c:pt>
                <c:pt idx="16">
                  <c:v>117.41017603086567</c:v>
                </c:pt>
                <c:pt idx="17">
                  <c:v>120.5449722691102</c:v>
                </c:pt>
                <c:pt idx="18">
                  <c:v>124.08970340004824</c:v>
                </c:pt>
                <c:pt idx="19">
                  <c:v>125.75355678803955</c:v>
                </c:pt>
                <c:pt idx="20">
                  <c:v>121.67832167832169</c:v>
                </c:pt>
                <c:pt idx="21">
                  <c:v>124.16204485170002</c:v>
                </c:pt>
                <c:pt idx="22">
                  <c:v>127.00747528333736</c:v>
                </c:pt>
                <c:pt idx="23">
                  <c:v>129.49119845671569</c:v>
                </c:pt>
                <c:pt idx="24">
                  <c:v>122.08825657101518</c:v>
                </c:pt>
              </c:numCache>
            </c:numRef>
          </c:val>
          <c:smooth val="0"/>
          <c:extLst>
            <c:ext xmlns:c16="http://schemas.microsoft.com/office/drawing/2014/chart" uri="{C3380CC4-5D6E-409C-BE32-E72D297353CC}">
              <c16:uniqueId val="{00000001-6EFA-4289-ACC0-99438242200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98.971117807011098</c:v>
                </c:pt>
                <c:pt idx="2">
                  <c:v>99.70603365914603</c:v>
                </c:pt>
                <c:pt idx="3">
                  <c:v>101.10237377820239</c:v>
                </c:pt>
                <c:pt idx="4">
                  <c:v>95.913867862129791</c:v>
                </c:pt>
                <c:pt idx="5">
                  <c:v>95.597854045711756</c:v>
                </c:pt>
                <c:pt idx="6">
                  <c:v>95.443521716763442</c:v>
                </c:pt>
                <c:pt idx="7">
                  <c:v>96.56059381200852</c:v>
                </c:pt>
                <c:pt idx="8">
                  <c:v>95.230396119644297</c:v>
                </c:pt>
                <c:pt idx="9">
                  <c:v>94.730653340192546</c:v>
                </c:pt>
                <c:pt idx="10">
                  <c:v>93.753215256853096</c:v>
                </c:pt>
                <c:pt idx="11">
                  <c:v>94.451385316381277</c:v>
                </c:pt>
                <c:pt idx="12">
                  <c:v>93.216726684794594</c:v>
                </c:pt>
                <c:pt idx="13">
                  <c:v>93.525391342691265</c:v>
                </c:pt>
                <c:pt idx="14">
                  <c:v>93.121187624017054</c:v>
                </c:pt>
                <c:pt idx="15">
                  <c:v>93.135885941059755</c:v>
                </c:pt>
                <c:pt idx="16">
                  <c:v>91.37943705445727</c:v>
                </c:pt>
                <c:pt idx="17">
                  <c:v>91.614610127140438</c:v>
                </c:pt>
                <c:pt idx="18">
                  <c:v>91.063423238039249</c:v>
                </c:pt>
                <c:pt idx="19">
                  <c:v>91.974718894686561</c:v>
                </c:pt>
                <c:pt idx="20">
                  <c:v>90.431395605203207</c:v>
                </c:pt>
                <c:pt idx="21">
                  <c:v>90.475490556331295</c:v>
                </c:pt>
                <c:pt idx="22">
                  <c:v>89.071801278753583</c:v>
                </c:pt>
                <c:pt idx="23">
                  <c:v>89.894907033144705</c:v>
                </c:pt>
                <c:pt idx="24">
                  <c:v>85.904313956052036</c:v>
                </c:pt>
              </c:numCache>
            </c:numRef>
          </c:val>
          <c:smooth val="0"/>
          <c:extLst>
            <c:ext xmlns:c16="http://schemas.microsoft.com/office/drawing/2014/chart" uri="{C3380CC4-5D6E-409C-BE32-E72D297353CC}">
              <c16:uniqueId val="{00000002-6EFA-4289-ACC0-99438242200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EFA-4289-ACC0-994382422008}"/>
                </c:ext>
              </c:extLst>
            </c:dLbl>
            <c:dLbl>
              <c:idx val="1"/>
              <c:delete val="1"/>
              <c:extLst>
                <c:ext xmlns:c15="http://schemas.microsoft.com/office/drawing/2012/chart" uri="{CE6537A1-D6FC-4f65-9D91-7224C49458BB}"/>
                <c:ext xmlns:c16="http://schemas.microsoft.com/office/drawing/2014/chart" uri="{C3380CC4-5D6E-409C-BE32-E72D297353CC}">
                  <c16:uniqueId val="{00000004-6EFA-4289-ACC0-994382422008}"/>
                </c:ext>
              </c:extLst>
            </c:dLbl>
            <c:dLbl>
              <c:idx val="2"/>
              <c:delete val="1"/>
              <c:extLst>
                <c:ext xmlns:c15="http://schemas.microsoft.com/office/drawing/2012/chart" uri="{CE6537A1-D6FC-4f65-9D91-7224C49458BB}"/>
                <c:ext xmlns:c16="http://schemas.microsoft.com/office/drawing/2014/chart" uri="{C3380CC4-5D6E-409C-BE32-E72D297353CC}">
                  <c16:uniqueId val="{00000005-6EFA-4289-ACC0-994382422008}"/>
                </c:ext>
              </c:extLst>
            </c:dLbl>
            <c:dLbl>
              <c:idx val="3"/>
              <c:delete val="1"/>
              <c:extLst>
                <c:ext xmlns:c15="http://schemas.microsoft.com/office/drawing/2012/chart" uri="{CE6537A1-D6FC-4f65-9D91-7224C49458BB}"/>
                <c:ext xmlns:c16="http://schemas.microsoft.com/office/drawing/2014/chart" uri="{C3380CC4-5D6E-409C-BE32-E72D297353CC}">
                  <c16:uniqueId val="{00000006-6EFA-4289-ACC0-994382422008}"/>
                </c:ext>
              </c:extLst>
            </c:dLbl>
            <c:dLbl>
              <c:idx val="4"/>
              <c:delete val="1"/>
              <c:extLst>
                <c:ext xmlns:c15="http://schemas.microsoft.com/office/drawing/2012/chart" uri="{CE6537A1-D6FC-4f65-9D91-7224C49458BB}"/>
                <c:ext xmlns:c16="http://schemas.microsoft.com/office/drawing/2014/chart" uri="{C3380CC4-5D6E-409C-BE32-E72D297353CC}">
                  <c16:uniqueId val="{00000007-6EFA-4289-ACC0-994382422008}"/>
                </c:ext>
              </c:extLst>
            </c:dLbl>
            <c:dLbl>
              <c:idx val="5"/>
              <c:delete val="1"/>
              <c:extLst>
                <c:ext xmlns:c15="http://schemas.microsoft.com/office/drawing/2012/chart" uri="{CE6537A1-D6FC-4f65-9D91-7224C49458BB}"/>
                <c:ext xmlns:c16="http://schemas.microsoft.com/office/drawing/2014/chart" uri="{C3380CC4-5D6E-409C-BE32-E72D297353CC}">
                  <c16:uniqueId val="{00000008-6EFA-4289-ACC0-994382422008}"/>
                </c:ext>
              </c:extLst>
            </c:dLbl>
            <c:dLbl>
              <c:idx val="6"/>
              <c:delete val="1"/>
              <c:extLst>
                <c:ext xmlns:c15="http://schemas.microsoft.com/office/drawing/2012/chart" uri="{CE6537A1-D6FC-4f65-9D91-7224C49458BB}"/>
                <c:ext xmlns:c16="http://schemas.microsoft.com/office/drawing/2014/chart" uri="{C3380CC4-5D6E-409C-BE32-E72D297353CC}">
                  <c16:uniqueId val="{00000009-6EFA-4289-ACC0-994382422008}"/>
                </c:ext>
              </c:extLst>
            </c:dLbl>
            <c:dLbl>
              <c:idx val="7"/>
              <c:delete val="1"/>
              <c:extLst>
                <c:ext xmlns:c15="http://schemas.microsoft.com/office/drawing/2012/chart" uri="{CE6537A1-D6FC-4f65-9D91-7224C49458BB}"/>
                <c:ext xmlns:c16="http://schemas.microsoft.com/office/drawing/2014/chart" uri="{C3380CC4-5D6E-409C-BE32-E72D297353CC}">
                  <c16:uniqueId val="{0000000A-6EFA-4289-ACC0-994382422008}"/>
                </c:ext>
              </c:extLst>
            </c:dLbl>
            <c:dLbl>
              <c:idx val="8"/>
              <c:delete val="1"/>
              <c:extLst>
                <c:ext xmlns:c15="http://schemas.microsoft.com/office/drawing/2012/chart" uri="{CE6537A1-D6FC-4f65-9D91-7224C49458BB}"/>
                <c:ext xmlns:c16="http://schemas.microsoft.com/office/drawing/2014/chart" uri="{C3380CC4-5D6E-409C-BE32-E72D297353CC}">
                  <c16:uniqueId val="{0000000B-6EFA-4289-ACC0-994382422008}"/>
                </c:ext>
              </c:extLst>
            </c:dLbl>
            <c:dLbl>
              <c:idx val="9"/>
              <c:delete val="1"/>
              <c:extLst>
                <c:ext xmlns:c15="http://schemas.microsoft.com/office/drawing/2012/chart" uri="{CE6537A1-D6FC-4f65-9D91-7224C49458BB}"/>
                <c:ext xmlns:c16="http://schemas.microsoft.com/office/drawing/2014/chart" uri="{C3380CC4-5D6E-409C-BE32-E72D297353CC}">
                  <c16:uniqueId val="{0000000C-6EFA-4289-ACC0-994382422008}"/>
                </c:ext>
              </c:extLst>
            </c:dLbl>
            <c:dLbl>
              <c:idx val="10"/>
              <c:delete val="1"/>
              <c:extLst>
                <c:ext xmlns:c15="http://schemas.microsoft.com/office/drawing/2012/chart" uri="{CE6537A1-D6FC-4f65-9D91-7224C49458BB}"/>
                <c:ext xmlns:c16="http://schemas.microsoft.com/office/drawing/2014/chart" uri="{C3380CC4-5D6E-409C-BE32-E72D297353CC}">
                  <c16:uniqueId val="{0000000D-6EFA-4289-ACC0-994382422008}"/>
                </c:ext>
              </c:extLst>
            </c:dLbl>
            <c:dLbl>
              <c:idx val="11"/>
              <c:delete val="1"/>
              <c:extLst>
                <c:ext xmlns:c15="http://schemas.microsoft.com/office/drawing/2012/chart" uri="{CE6537A1-D6FC-4f65-9D91-7224C49458BB}"/>
                <c:ext xmlns:c16="http://schemas.microsoft.com/office/drawing/2014/chart" uri="{C3380CC4-5D6E-409C-BE32-E72D297353CC}">
                  <c16:uniqueId val="{0000000E-6EFA-4289-ACC0-994382422008}"/>
                </c:ext>
              </c:extLst>
            </c:dLbl>
            <c:dLbl>
              <c:idx val="12"/>
              <c:delete val="1"/>
              <c:extLst>
                <c:ext xmlns:c15="http://schemas.microsoft.com/office/drawing/2012/chart" uri="{CE6537A1-D6FC-4f65-9D91-7224C49458BB}"/>
                <c:ext xmlns:c16="http://schemas.microsoft.com/office/drawing/2014/chart" uri="{C3380CC4-5D6E-409C-BE32-E72D297353CC}">
                  <c16:uniqueId val="{0000000F-6EFA-4289-ACC0-99438242200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EFA-4289-ACC0-994382422008}"/>
                </c:ext>
              </c:extLst>
            </c:dLbl>
            <c:dLbl>
              <c:idx val="14"/>
              <c:delete val="1"/>
              <c:extLst>
                <c:ext xmlns:c15="http://schemas.microsoft.com/office/drawing/2012/chart" uri="{CE6537A1-D6FC-4f65-9D91-7224C49458BB}"/>
                <c:ext xmlns:c16="http://schemas.microsoft.com/office/drawing/2014/chart" uri="{C3380CC4-5D6E-409C-BE32-E72D297353CC}">
                  <c16:uniqueId val="{00000011-6EFA-4289-ACC0-994382422008}"/>
                </c:ext>
              </c:extLst>
            </c:dLbl>
            <c:dLbl>
              <c:idx val="15"/>
              <c:delete val="1"/>
              <c:extLst>
                <c:ext xmlns:c15="http://schemas.microsoft.com/office/drawing/2012/chart" uri="{CE6537A1-D6FC-4f65-9D91-7224C49458BB}"/>
                <c:ext xmlns:c16="http://schemas.microsoft.com/office/drawing/2014/chart" uri="{C3380CC4-5D6E-409C-BE32-E72D297353CC}">
                  <c16:uniqueId val="{00000012-6EFA-4289-ACC0-994382422008}"/>
                </c:ext>
              </c:extLst>
            </c:dLbl>
            <c:dLbl>
              <c:idx val="16"/>
              <c:delete val="1"/>
              <c:extLst>
                <c:ext xmlns:c15="http://schemas.microsoft.com/office/drawing/2012/chart" uri="{CE6537A1-D6FC-4f65-9D91-7224C49458BB}"/>
                <c:ext xmlns:c16="http://schemas.microsoft.com/office/drawing/2014/chart" uri="{C3380CC4-5D6E-409C-BE32-E72D297353CC}">
                  <c16:uniqueId val="{00000013-6EFA-4289-ACC0-994382422008}"/>
                </c:ext>
              </c:extLst>
            </c:dLbl>
            <c:dLbl>
              <c:idx val="17"/>
              <c:delete val="1"/>
              <c:extLst>
                <c:ext xmlns:c15="http://schemas.microsoft.com/office/drawing/2012/chart" uri="{CE6537A1-D6FC-4f65-9D91-7224C49458BB}"/>
                <c:ext xmlns:c16="http://schemas.microsoft.com/office/drawing/2014/chart" uri="{C3380CC4-5D6E-409C-BE32-E72D297353CC}">
                  <c16:uniqueId val="{00000014-6EFA-4289-ACC0-994382422008}"/>
                </c:ext>
              </c:extLst>
            </c:dLbl>
            <c:dLbl>
              <c:idx val="18"/>
              <c:delete val="1"/>
              <c:extLst>
                <c:ext xmlns:c15="http://schemas.microsoft.com/office/drawing/2012/chart" uri="{CE6537A1-D6FC-4f65-9D91-7224C49458BB}"/>
                <c:ext xmlns:c16="http://schemas.microsoft.com/office/drawing/2014/chart" uri="{C3380CC4-5D6E-409C-BE32-E72D297353CC}">
                  <c16:uniqueId val="{00000015-6EFA-4289-ACC0-994382422008}"/>
                </c:ext>
              </c:extLst>
            </c:dLbl>
            <c:dLbl>
              <c:idx val="19"/>
              <c:delete val="1"/>
              <c:extLst>
                <c:ext xmlns:c15="http://schemas.microsoft.com/office/drawing/2012/chart" uri="{CE6537A1-D6FC-4f65-9D91-7224C49458BB}"/>
                <c:ext xmlns:c16="http://schemas.microsoft.com/office/drawing/2014/chart" uri="{C3380CC4-5D6E-409C-BE32-E72D297353CC}">
                  <c16:uniqueId val="{00000016-6EFA-4289-ACC0-994382422008}"/>
                </c:ext>
              </c:extLst>
            </c:dLbl>
            <c:dLbl>
              <c:idx val="20"/>
              <c:delete val="1"/>
              <c:extLst>
                <c:ext xmlns:c15="http://schemas.microsoft.com/office/drawing/2012/chart" uri="{CE6537A1-D6FC-4f65-9D91-7224C49458BB}"/>
                <c:ext xmlns:c16="http://schemas.microsoft.com/office/drawing/2014/chart" uri="{C3380CC4-5D6E-409C-BE32-E72D297353CC}">
                  <c16:uniqueId val="{00000017-6EFA-4289-ACC0-994382422008}"/>
                </c:ext>
              </c:extLst>
            </c:dLbl>
            <c:dLbl>
              <c:idx val="21"/>
              <c:delete val="1"/>
              <c:extLst>
                <c:ext xmlns:c15="http://schemas.microsoft.com/office/drawing/2012/chart" uri="{CE6537A1-D6FC-4f65-9D91-7224C49458BB}"/>
                <c:ext xmlns:c16="http://schemas.microsoft.com/office/drawing/2014/chart" uri="{C3380CC4-5D6E-409C-BE32-E72D297353CC}">
                  <c16:uniqueId val="{00000018-6EFA-4289-ACC0-994382422008}"/>
                </c:ext>
              </c:extLst>
            </c:dLbl>
            <c:dLbl>
              <c:idx val="22"/>
              <c:delete val="1"/>
              <c:extLst>
                <c:ext xmlns:c15="http://schemas.microsoft.com/office/drawing/2012/chart" uri="{CE6537A1-D6FC-4f65-9D91-7224C49458BB}"/>
                <c:ext xmlns:c16="http://schemas.microsoft.com/office/drawing/2014/chart" uri="{C3380CC4-5D6E-409C-BE32-E72D297353CC}">
                  <c16:uniqueId val="{00000019-6EFA-4289-ACC0-994382422008}"/>
                </c:ext>
              </c:extLst>
            </c:dLbl>
            <c:dLbl>
              <c:idx val="23"/>
              <c:delete val="1"/>
              <c:extLst>
                <c:ext xmlns:c15="http://schemas.microsoft.com/office/drawing/2012/chart" uri="{CE6537A1-D6FC-4f65-9D91-7224C49458BB}"/>
                <c:ext xmlns:c16="http://schemas.microsoft.com/office/drawing/2014/chart" uri="{C3380CC4-5D6E-409C-BE32-E72D297353CC}">
                  <c16:uniqueId val="{0000001A-6EFA-4289-ACC0-994382422008}"/>
                </c:ext>
              </c:extLst>
            </c:dLbl>
            <c:dLbl>
              <c:idx val="24"/>
              <c:delete val="1"/>
              <c:extLst>
                <c:ext xmlns:c15="http://schemas.microsoft.com/office/drawing/2012/chart" uri="{CE6537A1-D6FC-4f65-9D91-7224C49458BB}"/>
                <c:ext xmlns:c16="http://schemas.microsoft.com/office/drawing/2014/chart" uri="{C3380CC4-5D6E-409C-BE32-E72D297353CC}">
                  <c16:uniqueId val="{0000001B-6EFA-4289-ACC0-99438242200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EFA-4289-ACC0-99438242200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Annaberg-Buchholz (071)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114856</v>
      </c>
      <c r="F11" s="238">
        <v>115985</v>
      </c>
      <c r="G11" s="238">
        <v>117165</v>
      </c>
      <c r="H11" s="238">
        <v>115753</v>
      </c>
      <c r="I11" s="265">
        <v>115608</v>
      </c>
      <c r="J11" s="263">
        <v>-752</v>
      </c>
      <c r="K11" s="266">
        <v>-0.65047401563905616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13.072891272549976</v>
      </c>
      <c r="E13" s="115">
        <v>15015</v>
      </c>
      <c r="F13" s="114">
        <v>15227</v>
      </c>
      <c r="G13" s="114">
        <v>15479</v>
      </c>
      <c r="H13" s="114">
        <v>15397</v>
      </c>
      <c r="I13" s="140">
        <v>15059</v>
      </c>
      <c r="J13" s="115">
        <v>-44</v>
      </c>
      <c r="K13" s="116">
        <v>-0.29218407596785972</v>
      </c>
    </row>
    <row r="14" spans="1:255" ht="14.1" customHeight="1" x14ac:dyDescent="0.2">
      <c r="A14" s="306" t="s">
        <v>230</v>
      </c>
      <c r="B14" s="307"/>
      <c r="C14" s="308"/>
      <c r="D14" s="113">
        <v>65.939088946158662</v>
      </c>
      <c r="E14" s="115">
        <v>75735</v>
      </c>
      <c r="F14" s="114">
        <v>76570</v>
      </c>
      <c r="G14" s="114">
        <v>77400</v>
      </c>
      <c r="H14" s="114">
        <v>76221</v>
      </c>
      <c r="I14" s="140">
        <v>76257</v>
      </c>
      <c r="J14" s="115">
        <v>-522</v>
      </c>
      <c r="K14" s="116">
        <v>-0.68452732208190725</v>
      </c>
    </row>
    <row r="15" spans="1:255" ht="14.1" customHeight="1" x14ac:dyDescent="0.2">
      <c r="A15" s="306" t="s">
        <v>231</v>
      </c>
      <c r="B15" s="307"/>
      <c r="C15" s="308"/>
      <c r="D15" s="113">
        <v>10.469631538622275</v>
      </c>
      <c r="E15" s="115">
        <v>12025</v>
      </c>
      <c r="F15" s="114">
        <v>12055</v>
      </c>
      <c r="G15" s="114">
        <v>12099</v>
      </c>
      <c r="H15" s="114">
        <v>11981</v>
      </c>
      <c r="I15" s="140">
        <v>12051</v>
      </c>
      <c r="J15" s="115">
        <v>-26</v>
      </c>
      <c r="K15" s="116">
        <v>-0.21574973031283712</v>
      </c>
    </row>
    <row r="16" spans="1:255" ht="14.1" customHeight="1" x14ac:dyDescent="0.2">
      <c r="A16" s="306" t="s">
        <v>232</v>
      </c>
      <c r="B16" s="307"/>
      <c r="C16" s="308"/>
      <c r="D16" s="113">
        <v>9.4213624016159372</v>
      </c>
      <c r="E16" s="115">
        <v>10821</v>
      </c>
      <c r="F16" s="114">
        <v>10874</v>
      </c>
      <c r="G16" s="114">
        <v>10930</v>
      </c>
      <c r="H16" s="114">
        <v>10901</v>
      </c>
      <c r="I16" s="140">
        <v>10984</v>
      </c>
      <c r="J16" s="115">
        <v>-163</v>
      </c>
      <c r="K16" s="116">
        <v>-1.4839766933721776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1.3808595110399109</v>
      </c>
      <c r="E18" s="115">
        <v>1586</v>
      </c>
      <c r="F18" s="114">
        <v>1604</v>
      </c>
      <c r="G18" s="114">
        <v>1648</v>
      </c>
      <c r="H18" s="114">
        <v>1617</v>
      </c>
      <c r="I18" s="140">
        <v>1599</v>
      </c>
      <c r="J18" s="115">
        <v>-13</v>
      </c>
      <c r="K18" s="116">
        <v>-0.81300813008130079</v>
      </c>
    </row>
    <row r="19" spans="1:255" ht="14.1" customHeight="1" x14ac:dyDescent="0.2">
      <c r="A19" s="306" t="s">
        <v>235</v>
      </c>
      <c r="B19" s="307" t="s">
        <v>236</v>
      </c>
      <c r="C19" s="308"/>
      <c r="D19" s="113">
        <v>0.56244340739708854</v>
      </c>
      <c r="E19" s="115">
        <v>646</v>
      </c>
      <c r="F19" s="114">
        <v>645</v>
      </c>
      <c r="G19" s="114">
        <v>660</v>
      </c>
      <c r="H19" s="114">
        <v>639</v>
      </c>
      <c r="I19" s="140">
        <v>632</v>
      </c>
      <c r="J19" s="115">
        <v>14</v>
      </c>
      <c r="K19" s="116">
        <v>2.2151898734177213</v>
      </c>
    </row>
    <row r="20" spans="1:255" ht="14.1" customHeight="1" x14ac:dyDescent="0.2">
      <c r="A20" s="306">
        <v>12</v>
      </c>
      <c r="B20" s="307" t="s">
        <v>237</v>
      </c>
      <c r="C20" s="308"/>
      <c r="D20" s="113">
        <v>0.59030438113812078</v>
      </c>
      <c r="E20" s="115">
        <v>678</v>
      </c>
      <c r="F20" s="114">
        <v>685</v>
      </c>
      <c r="G20" s="114">
        <v>734</v>
      </c>
      <c r="H20" s="114">
        <v>716</v>
      </c>
      <c r="I20" s="140">
        <v>660</v>
      </c>
      <c r="J20" s="115">
        <v>18</v>
      </c>
      <c r="K20" s="116">
        <v>2.7272727272727271</v>
      </c>
    </row>
    <row r="21" spans="1:255" ht="14.1" customHeight="1" x14ac:dyDescent="0.2">
      <c r="A21" s="306">
        <v>21</v>
      </c>
      <c r="B21" s="307" t="s">
        <v>238</v>
      </c>
      <c r="C21" s="308"/>
      <c r="D21" s="113">
        <v>0.37089921292749184</v>
      </c>
      <c r="E21" s="115">
        <v>426</v>
      </c>
      <c r="F21" s="114">
        <v>428</v>
      </c>
      <c r="G21" s="114">
        <v>454</v>
      </c>
      <c r="H21" s="114">
        <v>454</v>
      </c>
      <c r="I21" s="140">
        <v>437</v>
      </c>
      <c r="J21" s="115">
        <v>-11</v>
      </c>
      <c r="K21" s="116">
        <v>-2.5171624713958809</v>
      </c>
    </row>
    <row r="22" spans="1:255" ht="14.1" customHeight="1" x14ac:dyDescent="0.2">
      <c r="A22" s="306">
        <v>22</v>
      </c>
      <c r="B22" s="307" t="s">
        <v>239</v>
      </c>
      <c r="C22" s="308"/>
      <c r="D22" s="113">
        <v>2.4918158389635718</v>
      </c>
      <c r="E22" s="115">
        <v>2862</v>
      </c>
      <c r="F22" s="114">
        <v>2923</v>
      </c>
      <c r="G22" s="114">
        <v>2951</v>
      </c>
      <c r="H22" s="114">
        <v>2894</v>
      </c>
      <c r="I22" s="140">
        <v>2901</v>
      </c>
      <c r="J22" s="115">
        <v>-39</v>
      </c>
      <c r="K22" s="116">
        <v>-1.344364012409514</v>
      </c>
    </row>
    <row r="23" spans="1:255" ht="14.1" customHeight="1" x14ac:dyDescent="0.2">
      <c r="A23" s="306">
        <v>23</v>
      </c>
      <c r="B23" s="307" t="s">
        <v>240</v>
      </c>
      <c r="C23" s="308"/>
      <c r="D23" s="113">
        <v>1.0134429198300481</v>
      </c>
      <c r="E23" s="115">
        <v>1164</v>
      </c>
      <c r="F23" s="114">
        <v>1177</v>
      </c>
      <c r="G23" s="114">
        <v>1205</v>
      </c>
      <c r="H23" s="114">
        <v>1173</v>
      </c>
      <c r="I23" s="140">
        <v>1192</v>
      </c>
      <c r="J23" s="115">
        <v>-28</v>
      </c>
      <c r="K23" s="116">
        <v>-2.348993288590604</v>
      </c>
    </row>
    <row r="24" spans="1:255" ht="14.1" customHeight="1" x14ac:dyDescent="0.2">
      <c r="A24" s="306">
        <v>24</v>
      </c>
      <c r="B24" s="307" t="s">
        <v>241</v>
      </c>
      <c r="C24" s="308"/>
      <c r="D24" s="113">
        <v>9.6303197046736777</v>
      </c>
      <c r="E24" s="115">
        <v>11061</v>
      </c>
      <c r="F24" s="114">
        <v>11329</v>
      </c>
      <c r="G24" s="114">
        <v>11594</v>
      </c>
      <c r="H24" s="114">
        <v>11621</v>
      </c>
      <c r="I24" s="140">
        <v>11826</v>
      </c>
      <c r="J24" s="115">
        <v>-765</v>
      </c>
      <c r="K24" s="116">
        <v>-6.4687975646879758</v>
      </c>
    </row>
    <row r="25" spans="1:255" ht="14.1" customHeight="1" x14ac:dyDescent="0.2">
      <c r="A25" s="306">
        <v>25</v>
      </c>
      <c r="B25" s="307" t="s">
        <v>242</v>
      </c>
      <c r="C25" s="308"/>
      <c r="D25" s="113">
        <v>6.5325276868426547</v>
      </c>
      <c r="E25" s="115">
        <v>7503</v>
      </c>
      <c r="F25" s="114">
        <v>7613</v>
      </c>
      <c r="G25" s="114">
        <v>7758</v>
      </c>
      <c r="H25" s="114">
        <v>7660</v>
      </c>
      <c r="I25" s="140">
        <v>7679</v>
      </c>
      <c r="J25" s="115">
        <v>-176</v>
      </c>
      <c r="K25" s="116">
        <v>-2.2919650996223466</v>
      </c>
    </row>
    <row r="26" spans="1:255" ht="14.1" customHeight="1" x14ac:dyDescent="0.2">
      <c r="A26" s="306">
        <v>26</v>
      </c>
      <c r="B26" s="307" t="s">
        <v>243</v>
      </c>
      <c r="C26" s="308"/>
      <c r="D26" s="113">
        <v>3.6219265863341925</v>
      </c>
      <c r="E26" s="115">
        <v>4160</v>
      </c>
      <c r="F26" s="114">
        <v>4209</v>
      </c>
      <c r="G26" s="114">
        <v>4254</v>
      </c>
      <c r="H26" s="114">
        <v>4198</v>
      </c>
      <c r="I26" s="140">
        <v>4190</v>
      </c>
      <c r="J26" s="115">
        <v>-30</v>
      </c>
      <c r="K26" s="116">
        <v>-0.71599045346062051</v>
      </c>
    </row>
    <row r="27" spans="1:255" ht="14.1" customHeight="1" x14ac:dyDescent="0.2">
      <c r="A27" s="306">
        <v>27</v>
      </c>
      <c r="B27" s="307" t="s">
        <v>244</v>
      </c>
      <c r="C27" s="308"/>
      <c r="D27" s="113">
        <v>3.4817510621996237</v>
      </c>
      <c r="E27" s="115">
        <v>3999</v>
      </c>
      <c r="F27" s="114">
        <v>4020</v>
      </c>
      <c r="G27" s="114">
        <v>4054</v>
      </c>
      <c r="H27" s="114">
        <v>4061</v>
      </c>
      <c r="I27" s="140">
        <v>4081</v>
      </c>
      <c r="J27" s="115">
        <v>-82</v>
      </c>
      <c r="K27" s="116">
        <v>-2.0093114432737074</v>
      </c>
    </row>
    <row r="28" spans="1:255" ht="14.1" customHeight="1" x14ac:dyDescent="0.2">
      <c r="A28" s="306">
        <v>28</v>
      </c>
      <c r="B28" s="307" t="s">
        <v>245</v>
      </c>
      <c r="C28" s="308"/>
      <c r="D28" s="113">
        <v>0.96903949293027791</v>
      </c>
      <c r="E28" s="115">
        <v>1113</v>
      </c>
      <c r="F28" s="114">
        <v>1127</v>
      </c>
      <c r="G28" s="114">
        <v>1130</v>
      </c>
      <c r="H28" s="114">
        <v>1141</v>
      </c>
      <c r="I28" s="140">
        <v>1141</v>
      </c>
      <c r="J28" s="115">
        <v>-28</v>
      </c>
      <c r="K28" s="116">
        <v>-2.4539877300613497</v>
      </c>
    </row>
    <row r="29" spans="1:255" ht="14.1" customHeight="1" x14ac:dyDescent="0.2">
      <c r="A29" s="306">
        <v>29</v>
      </c>
      <c r="B29" s="307" t="s">
        <v>246</v>
      </c>
      <c r="C29" s="308"/>
      <c r="D29" s="113">
        <v>2.7678136100856725</v>
      </c>
      <c r="E29" s="115">
        <v>3179</v>
      </c>
      <c r="F29" s="114">
        <v>3242</v>
      </c>
      <c r="G29" s="114">
        <v>3235</v>
      </c>
      <c r="H29" s="114">
        <v>3235</v>
      </c>
      <c r="I29" s="140">
        <v>3209</v>
      </c>
      <c r="J29" s="115">
        <v>-30</v>
      </c>
      <c r="K29" s="116">
        <v>-0.93487067622312248</v>
      </c>
    </row>
    <row r="30" spans="1:255" ht="14.1" customHeight="1" x14ac:dyDescent="0.2">
      <c r="A30" s="306" t="s">
        <v>247</v>
      </c>
      <c r="B30" s="307" t="s">
        <v>248</v>
      </c>
      <c r="C30" s="308"/>
      <c r="D30" s="113">
        <v>0.94640245176568916</v>
      </c>
      <c r="E30" s="115">
        <v>1087</v>
      </c>
      <c r="F30" s="114">
        <v>1112</v>
      </c>
      <c r="G30" s="114">
        <v>1120</v>
      </c>
      <c r="H30" s="114">
        <v>1096</v>
      </c>
      <c r="I30" s="140">
        <v>1110</v>
      </c>
      <c r="J30" s="115">
        <v>-23</v>
      </c>
      <c r="K30" s="116">
        <v>-2.0720720720720722</v>
      </c>
    </row>
    <row r="31" spans="1:255" ht="14.1" customHeight="1" x14ac:dyDescent="0.2">
      <c r="A31" s="306" t="s">
        <v>249</v>
      </c>
      <c r="B31" s="307" t="s">
        <v>250</v>
      </c>
      <c r="C31" s="308"/>
      <c r="D31" s="113">
        <v>1.7970328062965801</v>
      </c>
      <c r="E31" s="115">
        <v>2064</v>
      </c>
      <c r="F31" s="114">
        <v>2103</v>
      </c>
      <c r="G31" s="114">
        <v>2087</v>
      </c>
      <c r="H31" s="114">
        <v>2114</v>
      </c>
      <c r="I31" s="140">
        <v>2074</v>
      </c>
      <c r="J31" s="115">
        <v>-10</v>
      </c>
      <c r="K31" s="116">
        <v>-0.48216007714561232</v>
      </c>
    </row>
    <row r="32" spans="1:255" ht="14.1" customHeight="1" x14ac:dyDescent="0.2">
      <c r="A32" s="306">
        <v>31</v>
      </c>
      <c r="B32" s="307" t="s">
        <v>251</v>
      </c>
      <c r="C32" s="308"/>
      <c r="D32" s="113">
        <v>0.51978129135613294</v>
      </c>
      <c r="E32" s="115">
        <v>597</v>
      </c>
      <c r="F32" s="114">
        <v>612</v>
      </c>
      <c r="G32" s="114">
        <v>622</v>
      </c>
      <c r="H32" s="114">
        <v>632</v>
      </c>
      <c r="I32" s="140">
        <v>633</v>
      </c>
      <c r="J32" s="115">
        <v>-36</v>
      </c>
      <c r="K32" s="116">
        <v>-5.6872037914691944</v>
      </c>
    </row>
    <row r="33" spans="1:11" ht="14.1" customHeight="1" x14ac:dyDescent="0.2">
      <c r="A33" s="306">
        <v>32</v>
      </c>
      <c r="B33" s="307" t="s">
        <v>252</v>
      </c>
      <c r="C33" s="308"/>
      <c r="D33" s="113">
        <v>2.746047224350491</v>
      </c>
      <c r="E33" s="115">
        <v>3154</v>
      </c>
      <c r="F33" s="114">
        <v>3159</v>
      </c>
      <c r="G33" s="114">
        <v>3325</v>
      </c>
      <c r="H33" s="114">
        <v>3223</v>
      </c>
      <c r="I33" s="140">
        <v>3016</v>
      </c>
      <c r="J33" s="115">
        <v>138</v>
      </c>
      <c r="K33" s="116">
        <v>4.5755968169761276</v>
      </c>
    </row>
    <row r="34" spans="1:11" ht="14.1" customHeight="1" x14ac:dyDescent="0.2">
      <c r="A34" s="306">
        <v>33</v>
      </c>
      <c r="B34" s="307" t="s">
        <v>253</v>
      </c>
      <c r="C34" s="308"/>
      <c r="D34" s="113">
        <v>1.42874555965731</v>
      </c>
      <c r="E34" s="115">
        <v>1641</v>
      </c>
      <c r="F34" s="114">
        <v>1625</v>
      </c>
      <c r="G34" s="114">
        <v>1798</v>
      </c>
      <c r="H34" s="114">
        <v>1749</v>
      </c>
      <c r="I34" s="140">
        <v>1658</v>
      </c>
      <c r="J34" s="115">
        <v>-17</v>
      </c>
      <c r="K34" s="116">
        <v>-1.0253317249698433</v>
      </c>
    </row>
    <row r="35" spans="1:11" ht="14.1" customHeight="1" x14ac:dyDescent="0.2">
      <c r="A35" s="306">
        <v>34</v>
      </c>
      <c r="B35" s="307" t="s">
        <v>254</v>
      </c>
      <c r="C35" s="308"/>
      <c r="D35" s="113">
        <v>2.7512711569269346</v>
      </c>
      <c r="E35" s="115">
        <v>3160</v>
      </c>
      <c r="F35" s="114">
        <v>3195</v>
      </c>
      <c r="G35" s="114">
        <v>3199</v>
      </c>
      <c r="H35" s="114">
        <v>3219</v>
      </c>
      <c r="I35" s="140">
        <v>3192</v>
      </c>
      <c r="J35" s="115">
        <v>-32</v>
      </c>
      <c r="K35" s="116">
        <v>-1.0025062656641603</v>
      </c>
    </row>
    <row r="36" spans="1:11" ht="14.1" customHeight="1" x14ac:dyDescent="0.2">
      <c r="A36" s="306">
        <v>41</v>
      </c>
      <c r="B36" s="307" t="s">
        <v>255</v>
      </c>
      <c r="C36" s="308"/>
      <c r="D36" s="113">
        <v>0.49888556105035869</v>
      </c>
      <c r="E36" s="115">
        <v>573</v>
      </c>
      <c r="F36" s="114">
        <v>585</v>
      </c>
      <c r="G36" s="114">
        <v>592</v>
      </c>
      <c r="H36" s="114">
        <v>582</v>
      </c>
      <c r="I36" s="140">
        <v>579</v>
      </c>
      <c r="J36" s="115">
        <v>-6</v>
      </c>
      <c r="K36" s="116">
        <v>-1.0362694300518134</v>
      </c>
    </row>
    <row r="37" spans="1:11" ht="14.1" customHeight="1" x14ac:dyDescent="0.2">
      <c r="A37" s="306">
        <v>42</v>
      </c>
      <c r="B37" s="307" t="s">
        <v>256</v>
      </c>
      <c r="C37" s="308"/>
      <c r="D37" s="113">
        <v>0.11579717211116529</v>
      </c>
      <c r="E37" s="115">
        <v>133</v>
      </c>
      <c r="F37" s="114">
        <v>132</v>
      </c>
      <c r="G37" s="114">
        <v>133</v>
      </c>
      <c r="H37" s="114">
        <v>130</v>
      </c>
      <c r="I37" s="140">
        <v>130</v>
      </c>
      <c r="J37" s="115">
        <v>3</v>
      </c>
      <c r="K37" s="116">
        <v>2.3076923076923075</v>
      </c>
    </row>
    <row r="38" spans="1:11" ht="14.1" customHeight="1" x14ac:dyDescent="0.2">
      <c r="A38" s="306">
        <v>43</v>
      </c>
      <c r="B38" s="307" t="s">
        <v>257</v>
      </c>
      <c r="C38" s="308"/>
      <c r="D38" s="113">
        <v>0.59639896914397161</v>
      </c>
      <c r="E38" s="115">
        <v>685</v>
      </c>
      <c r="F38" s="114">
        <v>683</v>
      </c>
      <c r="G38" s="114">
        <v>674</v>
      </c>
      <c r="H38" s="114">
        <v>661</v>
      </c>
      <c r="I38" s="140">
        <v>670</v>
      </c>
      <c r="J38" s="115">
        <v>15</v>
      </c>
      <c r="K38" s="116">
        <v>2.2388059701492535</v>
      </c>
    </row>
    <row r="39" spans="1:11" ht="14.1" customHeight="1" x14ac:dyDescent="0.2">
      <c r="A39" s="306">
        <v>51</v>
      </c>
      <c r="B39" s="307" t="s">
        <v>258</v>
      </c>
      <c r="C39" s="308"/>
      <c r="D39" s="113">
        <v>4.9444521836038167</v>
      </c>
      <c r="E39" s="115">
        <v>5679</v>
      </c>
      <c r="F39" s="114">
        <v>5742</v>
      </c>
      <c r="G39" s="114">
        <v>5754</v>
      </c>
      <c r="H39" s="114">
        <v>5595</v>
      </c>
      <c r="I39" s="140">
        <v>5514</v>
      </c>
      <c r="J39" s="115">
        <v>165</v>
      </c>
      <c r="K39" s="116">
        <v>2.9923830250272037</v>
      </c>
    </row>
    <row r="40" spans="1:11" ht="14.1" customHeight="1" x14ac:dyDescent="0.2">
      <c r="A40" s="306" t="s">
        <v>259</v>
      </c>
      <c r="B40" s="307" t="s">
        <v>260</v>
      </c>
      <c r="C40" s="308"/>
      <c r="D40" s="113">
        <v>4.1913352371665393</v>
      </c>
      <c r="E40" s="115">
        <v>4814</v>
      </c>
      <c r="F40" s="114">
        <v>4869</v>
      </c>
      <c r="G40" s="114">
        <v>4887</v>
      </c>
      <c r="H40" s="114">
        <v>4816</v>
      </c>
      <c r="I40" s="140">
        <v>4739</v>
      </c>
      <c r="J40" s="115">
        <v>75</v>
      </c>
      <c r="K40" s="116">
        <v>1.5826123654779489</v>
      </c>
    </row>
    <row r="41" spans="1:11" ht="14.1" customHeight="1" x14ac:dyDescent="0.2">
      <c r="A41" s="306"/>
      <c r="B41" s="307" t="s">
        <v>261</v>
      </c>
      <c r="C41" s="308"/>
      <c r="D41" s="113">
        <v>3.1839869053423415</v>
      </c>
      <c r="E41" s="115">
        <v>3657</v>
      </c>
      <c r="F41" s="114">
        <v>3698</v>
      </c>
      <c r="G41" s="114">
        <v>3726</v>
      </c>
      <c r="H41" s="114">
        <v>3695</v>
      </c>
      <c r="I41" s="140">
        <v>3630</v>
      </c>
      <c r="J41" s="115">
        <v>27</v>
      </c>
      <c r="K41" s="116">
        <v>0.74380165289256195</v>
      </c>
    </row>
    <row r="42" spans="1:11" ht="14.1" customHeight="1" x14ac:dyDescent="0.2">
      <c r="A42" s="306">
        <v>52</v>
      </c>
      <c r="B42" s="307" t="s">
        <v>262</v>
      </c>
      <c r="C42" s="308"/>
      <c r="D42" s="113">
        <v>3.630633140628265</v>
      </c>
      <c r="E42" s="115">
        <v>4170</v>
      </c>
      <c r="F42" s="114">
        <v>4183</v>
      </c>
      <c r="G42" s="114">
        <v>4284</v>
      </c>
      <c r="H42" s="114">
        <v>4262</v>
      </c>
      <c r="I42" s="140">
        <v>4209</v>
      </c>
      <c r="J42" s="115">
        <v>-39</v>
      </c>
      <c r="K42" s="116">
        <v>-0.9265858873841768</v>
      </c>
    </row>
    <row r="43" spans="1:11" ht="14.1" customHeight="1" x14ac:dyDescent="0.2">
      <c r="A43" s="306" t="s">
        <v>263</v>
      </c>
      <c r="B43" s="307" t="s">
        <v>264</v>
      </c>
      <c r="C43" s="308"/>
      <c r="D43" s="113">
        <v>2.9132130667966845</v>
      </c>
      <c r="E43" s="115">
        <v>3346</v>
      </c>
      <c r="F43" s="114">
        <v>3365</v>
      </c>
      <c r="G43" s="114">
        <v>3450</v>
      </c>
      <c r="H43" s="114">
        <v>3430</v>
      </c>
      <c r="I43" s="140">
        <v>3378</v>
      </c>
      <c r="J43" s="115">
        <v>-32</v>
      </c>
      <c r="K43" s="116">
        <v>-0.94730609828300771</v>
      </c>
    </row>
    <row r="44" spans="1:11" ht="14.1" customHeight="1" x14ac:dyDescent="0.2">
      <c r="A44" s="306">
        <v>53</v>
      </c>
      <c r="B44" s="307" t="s">
        <v>265</v>
      </c>
      <c r="C44" s="308"/>
      <c r="D44" s="113">
        <v>0.49627359476213695</v>
      </c>
      <c r="E44" s="115">
        <v>570</v>
      </c>
      <c r="F44" s="114">
        <v>573</v>
      </c>
      <c r="G44" s="114">
        <v>583</v>
      </c>
      <c r="H44" s="114">
        <v>594</v>
      </c>
      <c r="I44" s="140">
        <v>599</v>
      </c>
      <c r="J44" s="115">
        <v>-29</v>
      </c>
      <c r="K44" s="116">
        <v>-4.8414023372287147</v>
      </c>
    </row>
    <row r="45" spans="1:11" ht="14.1" customHeight="1" x14ac:dyDescent="0.2">
      <c r="A45" s="306" t="s">
        <v>266</v>
      </c>
      <c r="B45" s="307" t="s">
        <v>267</v>
      </c>
      <c r="C45" s="308"/>
      <c r="D45" s="113">
        <v>0.4231385386919273</v>
      </c>
      <c r="E45" s="115">
        <v>486</v>
      </c>
      <c r="F45" s="114">
        <v>488</v>
      </c>
      <c r="G45" s="114">
        <v>497</v>
      </c>
      <c r="H45" s="114">
        <v>506</v>
      </c>
      <c r="I45" s="140">
        <v>512</v>
      </c>
      <c r="J45" s="115">
        <v>-26</v>
      </c>
      <c r="K45" s="116">
        <v>-5.078125</v>
      </c>
    </row>
    <row r="46" spans="1:11" ht="14.1" customHeight="1" x14ac:dyDescent="0.2">
      <c r="A46" s="306">
        <v>54</v>
      </c>
      <c r="B46" s="307" t="s">
        <v>268</v>
      </c>
      <c r="C46" s="308"/>
      <c r="D46" s="113">
        <v>1.8127046040259107</v>
      </c>
      <c r="E46" s="115">
        <v>2082</v>
      </c>
      <c r="F46" s="114">
        <v>2073</v>
      </c>
      <c r="G46" s="114">
        <v>2134</v>
      </c>
      <c r="H46" s="114">
        <v>2114</v>
      </c>
      <c r="I46" s="140">
        <v>2075</v>
      </c>
      <c r="J46" s="115">
        <v>7</v>
      </c>
      <c r="K46" s="116">
        <v>0.33734939759036142</v>
      </c>
    </row>
    <row r="47" spans="1:11" ht="14.1" customHeight="1" x14ac:dyDescent="0.2">
      <c r="A47" s="306">
        <v>61</v>
      </c>
      <c r="B47" s="307" t="s">
        <v>269</v>
      </c>
      <c r="C47" s="308"/>
      <c r="D47" s="113">
        <v>1.8048687051612453</v>
      </c>
      <c r="E47" s="115">
        <v>2073</v>
      </c>
      <c r="F47" s="114">
        <v>2102</v>
      </c>
      <c r="G47" s="114">
        <v>2123</v>
      </c>
      <c r="H47" s="114">
        <v>2073</v>
      </c>
      <c r="I47" s="140">
        <v>2100</v>
      </c>
      <c r="J47" s="115">
        <v>-27</v>
      </c>
      <c r="K47" s="116">
        <v>-1.2857142857142858</v>
      </c>
    </row>
    <row r="48" spans="1:11" ht="14.1" customHeight="1" x14ac:dyDescent="0.2">
      <c r="A48" s="306">
        <v>62</v>
      </c>
      <c r="B48" s="307" t="s">
        <v>270</v>
      </c>
      <c r="C48" s="308"/>
      <c r="D48" s="113">
        <v>7.0636274987810825</v>
      </c>
      <c r="E48" s="115">
        <v>8113</v>
      </c>
      <c r="F48" s="114">
        <v>8286</v>
      </c>
      <c r="G48" s="114">
        <v>8175</v>
      </c>
      <c r="H48" s="114">
        <v>8110</v>
      </c>
      <c r="I48" s="140">
        <v>8154</v>
      </c>
      <c r="J48" s="115">
        <v>-41</v>
      </c>
      <c r="K48" s="116">
        <v>-0.50282070149619817</v>
      </c>
    </row>
    <row r="49" spans="1:11" ht="14.1" customHeight="1" x14ac:dyDescent="0.2">
      <c r="A49" s="306">
        <v>63</v>
      </c>
      <c r="B49" s="307" t="s">
        <v>271</v>
      </c>
      <c r="C49" s="308"/>
      <c r="D49" s="113">
        <v>1.881486382949084</v>
      </c>
      <c r="E49" s="115">
        <v>2161</v>
      </c>
      <c r="F49" s="114">
        <v>2234</v>
      </c>
      <c r="G49" s="114">
        <v>2221</v>
      </c>
      <c r="H49" s="114">
        <v>2194</v>
      </c>
      <c r="I49" s="140">
        <v>2187</v>
      </c>
      <c r="J49" s="115">
        <v>-26</v>
      </c>
      <c r="K49" s="116">
        <v>-1.188843164151806</v>
      </c>
    </row>
    <row r="50" spans="1:11" ht="14.1" customHeight="1" x14ac:dyDescent="0.2">
      <c r="A50" s="306" t="s">
        <v>272</v>
      </c>
      <c r="B50" s="307" t="s">
        <v>273</v>
      </c>
      <c r="C50" s="308"/>
      <c r="D50" s="113">
        <v>0.48669638503865709</v>
      </c>
      <c r="E50" s="115">
        <v>559</v>
      </c>
      <c r="F50" s="114">
        <v>571</v>
      </c>
      <c r="G50" s="114">
        <v>556</v>
      </c>
      <c r="H50" s="114">
        <v>543</v>
      </c>
      <c r="I50" s="140">
        <v>550</v>
      </c>
      <c r="J50" s="115">
        <v>9</v>
      </c>
      <c r="K50" s="116">
        <v>1.6363636363636365</v>
      </c>
    </row>
    <row r="51" spans="1:11" ht="14.1" customHeight="1" x14ac:dyDescent="0.2">
      <c r="A51" s="306" t="s">
        <v>274</v>
      </c>
      <c r="B51" s="307" t="s">
        <v>275</v>
      </c>
      <c r="C51" s="308"/>
      <c r="D51" s="113">
        <v>1.1370759908058787</v>
      </c>
      <c r="E51" s="115">
        <v>1306</v>
      </c>
      <c r="F51" s="114">
        <v>1362</v>
      </c>
      <c r="G51" s="114">
        <v>1369</v>
      </c>
      <c r="H51" s="114">
        <v>1352</v>
      </c>
      <c r="I51" s="140">
        <v>1336</v>
      </c>
      <c r="J51" s="115">
        <v>-30</v>
      </c>
      <c r="K51" s="116">
        <v>-2.2455089820359282</v>
      </c>
    </row>
    <row r="52" spans="1:11" ht="14.1" customHeight="1" x14ac:dyDescent="0.2">
      <c r="A52" s="306">
        <v>71</v>
      </c>
      <c r="B52" s="307" t="s">
        <v>276</v>
      </c>
      <c r="C52" s="308"/>
      <c r="D52" s="113">
        <v>8.1127672912168283</v>
      </c>
      <c r="E52" s="115">
        <v>9318</v>
      </c>
      <c r="F52" s="114">
        <v>9394</v>
      </c>
      <c r="G52" s="114">
        <v>9431</v>
      </c>
      <c r="H52" s="114">
        <v>9336</v>
      </c>
      <c r="I52" s="140">
        <v>9307</v>
      </c>
      <c r="J52" s="115">
        <v>11</v>
      </c>
      <c r="K52" s="116">
        <v>0.11819060921886752</v>
      </c>
    </row>
    <row r="53" spans="1:11" ht="14.1" customHeight="1" x14ac:dyDescent="0.2">
      <c r="A53" s="306" t="s">
        <v>277</v>
      </c>
      <c r="B53" s="307" t="s">
        <v>278</v>
      </c>
      <c r="C53" s="308"/>
      <c r="D53" s="113">
        <v>2.6546284042627288</v>
      </c>
      <c r="E53" s="115">
        <v>3049</v>
      </c>
      <c r="F53" s="114">
        <v>3051</v>
      </c>
      <c r="G53" s="114">
        <v>3055</v>
      </c>
      <c r="H53" s="114">
        <v>3002</v>
      </c>
      <c r="I53" s="140">
        <v>2974</v>
      </c>
      <c r="J53" s="115">
        <v>75</v>
      </c>
      <c r="K53" s="116">
        <v>2.5218560860793544</v>
      </c>
    </row>
    <row r="54" spans="1:11" ht="14.1" customHeight="1" x14ac:dyDescent="0.2">
      <c r="A54" s="306" t="s">
        <v>279</v>
      </c>
      <c r="B54" s="307" t="s">
        <v>280</v>
      </c>
      <c r="C54" s="308"/>
      <c r="D54" s="113">
        <v>4.458626453994567</v>
      </c>
      <c r="E54" s="115">
        <v>5121</v>
      </c>
      <c r="F54" s="114">
        <v>5194</v>
      </c>
      <c r="G54" s="114">
        <v>5220</v>
      </c>
      <c r="H54" s="114">
        <v>5202</v>
      </c>
      <c r="I54" s="140">
        <v>5198</v>
      </c>
      <c r="J54" s="115">
        <v>-77</v>
      </c>
      <c r="K54" s="116">
        <v>-1.4813389765294345</v>
      </c>
    </row>
    <row r="55" spans="1:11" ht="14.1" customHeight="1" x14ac:dyDescent="0.2">
      <c r="A55" s="306">
        <v>72</v>
      </c>
      <c r="B55" s="307" t="s">
        <v>281</v>
      </c>
      <c r="C55" s="308"/>
      <c r="D55" s="113">
        <v>2.5449258201574145</v>
      </c>
      <c r="E55" s="115">
        <v>2923</v>
      </c>
      <c r="F55" s="114">
        <v>2930</v>
      </c>
      <c r="G55" s="114">
        <v>2940</v>
      </c>
      <c r="H55" s="114">
        <v>2933</v>
      </c>
      <c r="I55" s="140">
        <v>2965</v>
      </c>
      <c r="J55" s="115">
        <v>-42</v>
      </c>
      <c r="K55" s="116">
        <v>-1.4165261382799326</v>
      </c>
    </row>
    <row r="56" spans="1:11" ht="14.1" customHeight="1" x14ac:dyDescent="0.2">
      <c r="A56" s="306" t="s">
        <v>282</v>
      </c>
      <c r="B56" s="307" t="s">
        <v>283</v>
      </c>
      <c r="C56" s="308"/>
      <c r="D56" s="113">
        <v>0.99428850038308836</v>
      </c>
      <c r="E56" s="115">
        <v>1142</v>
      </c>
      <c r="F56" s="114">
        <v>1150</v>
      </c>
      <c r="G56" s="114">
        <v>1160</v>
      </c>
      <c r="H56" s="114">
        <v>1149</v>
      </c>
      <c r="I56" s="140">
        <v>1161</v>
      </c>
      <c r="J56" s="115">
        <v>-19</v>
      </c>
      <c r="K56" s="116">
        <v>-1.6365202411714039</v>
      </c>
    </row>
    <row r="57" spans="1:11" ht="14.1" customHeight="1" x14ac:dyDescent="0.2">
      <c r="A57" s="306" t="s">
        <v>284</v>
      </c>
      <c r="B57" s="307" t="s">
        <v>285</v>
      </c>
      <c r="C57" s="308"/>
      <c r="D57" s="113">
        <v>1.1640663091175036</v>
      </c>
      <c r="E57" s="115">
        <v>1337</v>
      </c>
      <c r="F57" s="114">
        <v>1336</v>
      </c>
      <c r="G57" s="114">
        <v>1335</v>
      </c>
      <c r="H57" s="114">
        <v>1335</v>
      </c>
      <c r="I57" s="140">
        <v>1342</v>
      </c>
      <c r="J57" s="115">
        <v>-5</v>
      </c>
      <c r="K57" s="116">
        <v>-0.37257824143070045</v>
      </c>
    </row>
    <row r="58" spans="1:11" ht="14.1" customHeight="1" x14ac:dyDescent="0.2">
      <c r="A58" s="306">
        <v>73</v>
      </c>
      <c r="B58" s="307" t="s">
        <v>286</v>
      </c>
      <c r="C58" s="308"/>
      <c r="D58" s="113">
        <v>2.1870864386710314</v>
      </c>
      <c r="E58" s="115">
        <v>2512</v>
      </c>
      <c r="F58" s="114">
        <v>2521</v>
      </c>
      <c r="G58" s="114">
        <v>2516</v>
      </c>
      <c r="H58" s="114">
        <v>2487</v>
      </c>
      <c r="I58" s="140">
        <v>2504</v>
      </c>
      <c r="J58" s="115">
        <v>8</v>
      </c>
      <c r="K58" s="116">
        <v>0.31948881789137379</v>
      </c>
    </row>
    <row r="59" spans="1:11" ht="14.1" customHeight="1" x14ac:dyDescent="0.2">
      <c r="A59" s="306" t="s">
        <v>287</v>
      </c>
      <c r="B59" s="307" t="s">
        <v>288</v>
      </c>
      <c r="C59" s="308"/>
      <c r="D59" s="113">
        <v>1.9345963641429269</v>
      </c>
      <c r="E59" s="115">
        <v>2222</v>
      </c>
      <c r="F59" s="114">
        <v>2227</v>
      </c>
      <c r="G59" s="114">
        <v>2214</v>
      </c>
      <c r="H59" s="114">
        <v>2193</v>
      </c>
      <c r="I59" s="140">
        <v>2206</v>
      </c>
      <c r="J59" s="115">
        <v>16</v>
      </c>
      <c r="K59" s="116">
        <v>0.72529465095194923</v>
      </c>
    </row>
    <row r="60" spans="1:11" ht="14.1" customHeight="1" x14ac:dyDescent="0.2">
      <c r="A60" s="306">
        <v>81</v>
      </c>
      <c r="B60" s="307" t="s">
        <v>289</v>
      </c>
      <c r="C60" s="308"/>
      <c r="D60" s="113">
        <v>8.5054328898795006</v>
      </c>
      <c r="E60" s="115">
        <v>9769</v>
      </c>
      <c r="F60" s="114">
        <v>9798</v>
      </c>
      <c r="G60" s="114">
        <v>9828</v>
      </c>
      <c r="H60" s="114">
        <v>9548</v>
      </c>
      <c r="I60" s="140">
        <v>9586</v>
      </c>
      <c r="J60" s="115">
        <v>183</v>
      </c>
      <c r="K60" s="116">
        <v>1.9090340079282286</v>
      </c>
    </row>
    <row r="61" spans="1:11" ht="14.1" customHeight="1" x14ac:dyDescent="0.2">
      <c r="A61" s="306" t="s">
        <v>290</v>
      </c>
      <c r="B61" s="307" t="s">
        <v>291</v>
      </c>
      <c r="C61" s="308"/>
      <c r="D61" s="113">
        <v>1.6377028627150518</v>
      </c>
      <c r="E61" s="115">
        <v>1881</v>
      </c>
      <c r="F61" s="114">
        <v>1906</v>
      </c>
      <c r="G61" s="114">
        <v>1898</v>
      </c>
      <c r="H61" s="114">
        <v>1865</v>
      </c>
      <c r="I61" s="140">
        <v>1888</v>
      </c>
      <c r="J61" s="115">
        <v>-7</v>
      </c>
      <c r="K61" s="116">
        <v>-0.37076271186440679</v>
      </c>
    </row>
    <row r="62" spans="1:11" ht="14.1" customHeight="1" x14ac:dyDescent="0.2">
      <c r="A62" s="306" t="s">
        <v>292</v>
      </c>
      <c r="B62" s="307" t="s">
        <v>293</v>
      </c>
      <c r="C62" s="308"/>
      <c r="D62" s="113">
        <v>4.0572543010378217</v>
      </c>
      <c r="E62" s="115">
        <v>4660</v>
      </c>
      <c r="F62" s="114">
        <v>4653</v>
      </c>
      <c r="G62" s="114">
        <v>4703</v>
      </c>
      <c r="H62" s="114">
        <v>4531</v>
      </c>
      <c r="I62" s="140">
        <v>4534</v>
      </c>
      <c r="J62" s="115">
        <v>126</v>
      </c>
      <c r="K62" s="116">
        <v>2.7790030877812089</v>
      </c>
    </row>
    <row r="63" spans="1:11" ht="14.1" customHeight="1" x14ac:dyDescent="0.2">
      <c r="A63" s="306"/>
      <c r="B63" s="307" t="s">
        <v>294</v>
      </c>
      <c r="C63" s="308"/>
      <c r="D63" s="113">
        <v>3.4268997701469668</v>
      </c>
      <c r="E63" s="115">
        <v>3936</v>
      </c>
      <c r="F63" s="114">
        <v>3938</v>
      </c>
      <c r="G63" s="114">
        <v>3954</v>
      </c>
      <c r="H63" s="114">
        <v>3807</v>
      </c>
      <c r="I63" s="140">
        <v>3805</v>
      </c>
      <c r="J63" s="115">
        <v>131</v>
      </c>
      <c r="K63" s="116">
        <v>3.4428383705650458</v>
      </c>
    </row>
    <row r="64" spans="1:11" ht="14.1" customHeight="1" x14ac:dyDescent="0.2">
      <c r="A64" s="306" t="s">
        <v>295</v>
      </c>
      <c r="B64" s="307" t="s">
        <v>296</v>
      </c>
      <c r="C64" s="308"/>
      <c r="D64" s="113">
        <v>0.67040468064358849</v>
      </c>
      <c r="E64" s="115">
        <v>770</v>
      </c>
      <c r="F64" s="114">
        <v>785</v>
      </c>
      <c r="G64" s="114">
        <v>778</v>
      </c>
      <c r="H64" s="114">
        <v>782</v>
      </c>
      <c r="I64" s="140">
        <v>780</v>
      </c>
      <c r="J64" s="115">
        <v>-10</v>
      </c>
      <c r="K64" s="116">
        <v>-1.2820512820512822</v>
      </c>
    </row>
    <row r="65" spans="1:11" ht="14.1" customHeight="1" x14ac:dyDescent="0.2">
      <c r="A65" s="306" t="s">
        <v>297</v>
      </c>
      <c r="B65" s="307" t="s">
        <v>298</v>
      </c>
      <c r="C65" s="308"/>
      <c r="D65" s="113">
        <v>1.1997631817232013</v>
      </c>
      <c r="E65" s="115">
        <v>1378</v>
      </c>
      <c r="F65" s="114">
        <v>1391</v>
      </c>
      <c r="G65" s="114">
        <v>1384</v>
      </c>
      <c r="H65" s="114">
        <v>1352</v>
      </c>
      <c r="I65" s="140">
        <v>1370</v>
      </c>
      <c r="J65" s="115">
        <v>8</v>
      </c>
      <c r="K65" s="116">
        <v>0.58394160583941601</v>
      </c>
    </row>
    <row r="66" spans="1:11" ht="14.1" customHeight="1" x14ac:dyDescent="0.2">
      <c r="A66" s="306">
        <v>82</v>
      </c>
      <c r="B66" s="307" t="s">
        <v>299</v>
      </c>
      <c r="C66" s="308"/>
      <c r="D66" s="113">
        <v>4.3376053493069584</v>
      </c>
      <c r="E66" s="115">
        <v>4982</v>
      </c>
      <c r="F66" s="114">
        <v>4948</v>
      </c>
      <c r="G66" s="114">
        <v>4982</v>
      </c>
      <c r="H66" s="114">
        <v>4833</v>
      </c>
      <c r="I66" s="140">
        <v>4857</v>
      </c>
      <c r="J66" s="115">
        <v>125</v>
      </c>
      <c r="K66" s="116">
        <v>2.5736051060325305</v>
      </c>
    </row>
    <row r="67" spans="1:11" ht="14.1" customHeight="1" x14ac:dyDescent="0.2">
      <c r="A67" s="306" t="s">
        <v>300</v>
      </c>
      <c r="B67" s="307" t="s">
        <v>301</v>
      </c>
      <c r="C67" s="308"/>
      <c r="D67" s="113">
        <v>3.012467785749112</v>
      </c>
      <c r="E67" s="115">
        <v>3460</v>
      </c>
      <c r="F67" s="114">
        <v>3417</v>
      </c>
      <c r="G67" s="114">
        <v>3441</v>
      </c>
      <c r="H67" s="114">
        <v>3320</v>
      </c>
      <c r="I67" s="140">
        <v>3327</v>
      </c>
      <c r="J67" s="115">
        <v>133</v>
      </c>
      <c r="K67" s="116">
        <v>3.9975954313195072</v>
      </c>
    </row>
    <row r="68" spans="1:11" ht="14.1" customHeight="1" x14ac:dyDescent="0.2">
      <c r="A68" s="306" t="s">
        <v>302</v>
      </c>
      <c r="B68" s="307" t="s">
        <v>303</v>
      </c>
      <c r="C68" s="308"/>
      <c r="D68" s="113">
        <v>0.76269415616075786</v>
      </c>
      <c r="E68" s="115">
        <v>876</v>
      </c>
      <c r="F68" s="114">
        <v>882</v>
      </c>
      <c r="G68" s="114">
        <v>888</v>
      </c>
      <c r="H68" s="114">
        <v>866</v>
      </c>
      <c r="I68" s="140">
        <v>881</v>
      </c>
      <c r="J68" s="115">
        <v>-5</v>
      </c>
      <c r="K68" s="116">
        <v>-0.56753688989784334</v>
      </c>
    </row>
    <row r="69" spans="1:11" ht="14.1" customHeight="1" x14ac:dyDescent="0.2">
      <c r="A69" s="306">
        <v>83</v>
      </c>
      <c r="B69" s="307" t="s">
        <v>304</v>
      </c>
      <c r="C69" s="308"/>
      <c r="D69" s="113">
        <v>6.0432193355157766</v>
      </c>
      <c r="E69" s="115">
        <v>6941</v>
      </c>
      <c r="F69" s="114">
        <v>6962</v>
      </c>
      <c r="G69" s="114">
        <v>6928</v>
      </c>
      <c r="H69" s="114">
        <v>6763</v>
      </c>
      <c r="I69" s="140">
        <v>6730</v>
      </c>
      <c r="J69" s="115">
        <v>211</v>
      </c>
      <c r="K69" s="116">
        <v>3.1352154531946508</v>
      </c>
    </row>
    <row r="70" spans="1:11" ht="14.1" customHeight="1" x14ac:dyDescent="0.2">
      <c r="A70" s="306" t="s">
        <v>305</v>
      </c>
      <c r="B70" s="307" t="s">
        <v>306</v>
      </c>
      <c r="C70" s="308"/>
      <c r="D70" s="113">
        <v>5.0254231385386916</v>
      </c>
      <c r="E70" s="115">
        <v>5772</v>
      </c>
      <c r="F70" s="114">
        <v>5802</v>
      </c>
      <c r="G70" s="114">
        <v>5783</v>
      </c>
      <c r="H70" s="114">
        <v>5626</v>
      </c>
      <c r="I70" s="140">
        <v>5614</v>
      </c>
      <c r="J70" s="115">
        <v>158</v>
      </c>
      <c r="K70" s="116">
        <v>2.814392589953687</v>
      </c>
    </row>
    <row r="71" spans="1:11" ht="14.1" customHeight="1" x14ac:dyDescent="0.2">
      <c r="A71" s="306"/>
      <c r="B71" s="307" t="s">
        <v>307</v>
      </c>
      <c r="C71" s="308"/>
      <c r="D71" s="113">
        <v>3.1073692275545031</v>
      </c>
      <c r="E71" s="115">
        <v>3569</v>
      </c>
      <c r="F71" s="114">
        <v>3593</v>
      </c>
      <c r="G71" s="114">
        <v>3579</v>
      </c>
      <c r="H71" s="114">
        <v>3445</v>
      </c>
      <c r="I71" s="140">
        <v>3451</v>
      </c>
      <c r="J71" s="115">
        <v>118</v>
      </c>
      <c r="K71" s="116">
        <v>3.4192987539843522</v>
      </c>
    </row>
    <row r="72" spans="1:11" ht="14.1" customHeight="1" x14ac:dyDescent="0.2">
      <c r="A72" s="306">
        <v>84</v>
      </c>
      <c r="B72" s="307" t="s">
        <v>308</v>
      </c>
      <c r="C72" s="308"/>
      <c r="D72" s="113">
        <v>2.8130876924148498</v>
      </c>
      <c r="E72" s="115">
        <v>3231</v>
      </c>
      <c r="F72" s="114">
        <v>3250</v>
      </c>
      <c r="G72" s="114">
        <v>3270</v>
      </c>
      <c r="H72" s="114">
        <v>3288</v>
      </c>
      <c r="I72" s="140">
        <v>3358</v>
      </c>
      <c r="J72" s="115">
        <v>-127</v>
      </c>
      <c r="K72" s="116">
        <v>-3.7820131030375221</v>
      </c>
    </row>
    <row r="73" spans="1:11" ht="14.1" customHeight="1" x14ac:dyDescent="0.2">
      <c r="A73" s="306" t="s">
        <v>309</v>
      </c>
      <c r="B73" s="307" t="s">
        <v>310</v>
      </c>
      <c r="C73" s="308"/>
      <c r="D73" s="113">
        <v>2.0712892665598663</v>
      </c>
      <c r="E73" s="115">
        <v>2379</v>
      </c>
      <c r="F73" s="114">
        <v>2405</v>
      </c>
      <c r="G73" s="114">
        <v>2431</v>
      </c>
      <c r="H73" s="114">
        <v>2480</v>
      </c>
      <c r="I73" s="140">
        <v>2550</v>
      </c>
      <c r="J73" s="115">
        <v>-171</v>
      </c>
      <c r="K73" s="116">
        <v>-6.7058823529411766</v>
      </c>
    </row>
    <row r="74" spans="1:11" ht="14.1" customHeight="1" x14ac:dyDescent="0.2">
      <c r="A74" s="306" t="s">
        <v>311</v>
      </c>
      <c r="B74" s="307" t="s">
        <v>312</v>
      </c>
      <c r="C74" s="308"/>
      <c r="D74" s="113">
        <v>0.41094936268022569</v>
      </c>
      <c r="E74" s="115">
        <v>472</v>
      </c>
      <c r="F74" s="114">
        <v>472</v>
      </c>
      <c r="G74" s="114">
        <v>467</v>
      </c>
      <c r="H74" s="114">
        <v>449</v>
      </c>
      <c r="I74" s="140">
        <v>457</v>
      </c>
      <c r="J74" s="115">
        <v>15</v>
      </c>
      <c r="K74" s="116">
        <v>3.2822757111597376</v>
      </c>
    </row>
    <row r="75" spans="1:11" ht="14.1" customHeight="1" x14ac:dyDescent="0.2">
      <c r="A75" s="306" t="s">
        <v>313</v>
      </c>
      <c r="B75" s="307" t="s">
        <v>314</v>
      </c>
      <c r="C75" s="308"/>
      <c r="D75" s="113">
        <v>3.1343595458661277E-2</v>
      </c>
      <c r="E75" s="115">
        <v>36</v>
      </c>
      <c r="F75" s="114">
        <v>35</v>
      </c>
      <c r="G75" s="114">
        <v>35</v>
      </c>
      <c r="H75" s="114">
        <v>34</v>
      </c>
      <c r="I75" s="140">
        <v>34</v>
      </c>
      <c r="J75" s="115">
        <v>2</v>
      </c>
      <c r="K75" s="116">
        <v>5.882352941176471</v>
      </c>
    </row>
    <row r="76" spans="1:11" ht="14.1" customHeight="1" x14ac:dyDescent="0.2">
      <c r="A76" s="306">
        <v>91</v>
      </c>
      <c r="B76" s="307" t="s">
        <v>315</v>
      </c>
      <c r="C76" s="308"/>
      <c r="D76" s="113">
        <v>7.6617677787838678E-2</v>
      </c>
      <c r="E76" s="115">
        <v>88</v>
      </c>
      <c r="F76" s="114">
        <v>90</v>
      </c>
      <c r="G76" s="114">
        <v>91</v>
      </c>
      <c r="H76" s="114">
        <v>92</v>
      </c>
      <c r="I76" s="140">
        <v>88</v>
      </c>
      <c r="J76" s="115">
        <v>0</v>
      </c>
      <c r="K76" s="116">
        <v>0</v>
      </c>
    </row>
    <row r="77" spans="1:11" ht="14.1" customHeight="1" x14ac:dyDescent="0.2">
      <c r="A77" s="306">
        <v>92</v>
      </c>
      <c r="B77" s="307" t="s">
        <v>316</v>
      </c>
      <c r="C77" s="308"/>
      <c r="D77" s="113">
        <v>0.40224280838615312</v>
      </c>
      <c r="E77" s="115">
        <v>462</v>
      </c>
      <c r="F77" s="114">
        <v>446</v>
      </c>
      <c r="G77" s="114">
        <v>437</v>
      </c>
      <c r="H77" s="114">
        <v>448</v>
      </c>
      <c r="I77" s="140">
        <v>458</v>
      </c>
      <c r="J77" s="115">
        <v>4</v>
      </c>
      <c r="K77" s="116">
        <v>0.8733624454148472</v>
      </c>
    </row>
    <row r="78" spans="1:11" ht="14.1" customHeight="1" x14ac:dyDescent="0.2">
      <c r="A78" s="306">
        <v>93</v>
      </c>
      <c r="B78" s="307" t="s">
        <v>317</v>
      </c>
      <c r="C78" s="308"/>
      <c r="D78" s="113">
        <v>0.43881033642125794</v>
      </c>
      <c r="E78" s="115">
        <v>504</v>
      </c>
      <c r="F78" s="114">
        <v>514</v>
      </c>
      <c r="G78" s="114">
        <v>511</v>
      </c>
      <c r="H78" s="114">
        <v>519</v>
      </c>
      <c r="I78" s="140">
        <v>521</v>
      </c>
      <c r="J78" s="115">
        <v>-17</v>
      </c>
      <c r="K78" s="116">
        <v>-3.2629558541266794</v>
      </c>
    </row>
    <row r="79" spans="1:11" ht="14.1" customHeight="1" x14ac:dyDescent="0.2">
      <c r="A79" s="306">
        <v>94</v>
      </c>
      <c r="B79" s="307" t="s">
        <v>318</v>
      </c>
      <c r="C79" s="308"/>
      <c r="D79" s="113">
        <v>0.29689350142787491</v>
      </c>
      <c r="E79" s="115">
        <v>341</v>
      </c>
      <c r="F79" s="114">
        <v>329</v>
      </c>
      <c r="G79" s="114">
        <v>337</v>
      </c>
      <c r="H79" s="114">
        <v>340</v>
      </c>
      <c r="I79" s="140">
        <v>341</v>
      </c>
      <c r="J79" s="115">
        <v>0</v>
      </c>
      <c r="K79" s="116">
        <v>0</v>
      </c>
    </row>
    <row r="80" spans="1:11" ht="14.1" customHeight="1" x14ac:dyDescent="0.2">
      <c r="A80" s="306" t="s">
        <v>319</v>
      </c>
      <c r="B80" s="307" t="s">
        <v>320</v>
      </c>
      <c r="C80" s="308"/>
      <c r="D80" s="113">
        <v>2.6119662882217736E-3</v>
      </c>
      <c r="E80" s="115">
        <v>3</v>
      </c>
      <c r="F80" s="114">
        <v>3</v>
      </c>
      <c r="G80" s="114">
        <v>3</v>
      </c>
      <c r="H80" s="114">
        <v>5</v>
      </c>
      <c r="I80" s="140">
        <v>5</v>
      </c>
      <c r="J80" s="115">
        <v>-2</v>
      </c>
      <c r="K80" s="116">
        <v>-40</v>
      </c>
    </row>
    <row r="81" spans="1:11" ht="14.1" customHeight="1" x14ac:dyDescent="0.2">
      <c r="A81" s="310" t="s">
        <v>321</v>
      </c>
      <c r="B81" s="311" t="s">
        <v>224</v>
      </c>
      <c r="C81" s="312"/>
      <c r="D81" s="125">
        <v>1.0970258410531448</v>
      </c>
      <c r="E81" s="143">
        <v>1260</v>
      </c>
      <c r="F81" s="144">
        <v>1259</v>
      </c>
      <c r="G81" s="144">
        <v>1257</v>
      </c>
      <c r="H81" s="144">
        <v>1253</v>
      </c>
      <c r="I81" s="145">
        <v>1257</v>
      </c>
      <c r="J81" s="143">
        <v>3</v>
      </c>
      <c r="K81" s="146">
        <v>0.2386634844868735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16752</v>
      </c>
      <c r="E12" s="114">
        <v>17602</v>
      </c>
      <c r="F12" s="114">
        <v>17387</v>
      </c>
      <c r="G12" s="114">
        <v>17460</v>
      </c>
      <c r="H12" s="140">
        <v>17351</v>
      </c>
      <c r="I12" s="115">
        <v>-599</v>
      </c>
      <c r="J12" s="116">
        <v>-3.4522505907440495</v>
      </c>
      <c r="K12"/>
      <c r="L12"/>
      <c r="M12"/>
      <c r="N12"/>
      <c r="O12"/>
      <c r="P12"/>
    </row>
    <row r="13" spans="1:16" s="110" customFormat="1" ht="14.45" customHeight="1" x14ac:dyDescent="0.2">
      <c r="A13" s="120" t="s">
        <v>105</v>
      </c>
      <c r="B13" s="119" t="s">
        <v>106</v>
      </c>
      <c r="C13" s="113">
        <v>43.4694364851958</v>
      </c>
      <c r="D13" s="115">
        <v>7282</v>
      </c>
      <c r="E13" s="114">
        <v>7554</v>
      </c>
      <c r="F13" s="114">
        <v>7468</v>
      </c>
      <c r="G13" s="114">
        <v>7466</v>
      </c>
      <c r="H13" s="140">
        <v>7468</v>
      </c>
      <c r="I13" s="115">
        <v>-186</v>
      </c>
      <c r="J13" s="116">
        <v>-2.4906266738082485</v>
      </c>
      <c r="K13"/>
      <c r="L13"/>
      <c r="M13"/>
      <c r="N13"/>
      <c r="O13"/>
      <c r="P13"/>
    </row>
    <row r="14" spans="1:16" s="110" customFormat="1" ht="14.45" customHeight="1" x14ac:dyDescent="0.2">
      <c r="A14" s="120"/>
      <c r="B14" s="119" t="s">
        <v>107</v>
      </c>
      <c r="C14" s="113">
        <v>56.5305635148042</v>
      </c>
      <c r="D14" s="115">
        <v>9470</v>
      </c>
      <c r="E14" s="114">
        <v>10048</v>
      </c>
      <c r="F14" s="114">
        <v>9919</v>
      </c>
      <c r="G14" s="114">
        <v>9994</v>
      </c>
      <c r="H14" s="140">
        <v>9883</v>
      </c>
      <c r="I14" s="115">
        <v>-413</v>
      </c>
      <c r="J14" s="116">
        <v>-4.1788930486694325</v>
      </c>
      <c r="K14"/>
      <c r="L14"/>
      <c r="M14"/>
      <c r="N14"/>
      <c r="O14"/>
      <c r="P14"/>
    </row>
    <row r="15" spans="1:16" s="110" customFormat="1" ht="14.45" customHeight="1" x14ac:dyDescent="0.2">
      <c r="A15" s="118" t="s">
        <v>105</v>
      </c>
      <c r="B15" s="121" t="s">
        <v>108</v>
      </c>
      <c r="C15" s="113">
        <v>9.7182425978987581</v>
      </c>
      <c r="D15" s="115">
        <v>1628</v>
      </c>
      <c r="E15" s="114">
        <v>1692</v>
      </c>
      <c r="F15" s="114">
        <v>1633</v>
      </c>
      <c r="G15" s="114">
        <v>1616</v>
      </c>
      <c r="H15" s="140">
        <v>1536</v>
      </c>
      <c r="I15" s="115">
        <v>92</v>
      </c>
      <c r="J15" s="116">
        <v>5.989583333333333</v>
      </c>
      <c r="K15"/>
      <c r="L15"/>
      <c r="M15"/>
      <c r="N15"/>
      <c r="O15"/>
      <c r="P15"/>
    </row>
    <row r="16" spans="1:16" s="110" customFormat="1" ht="14.45" customHeight="1" x14ac:dyDescent="0.2">
      <c r="A16" s="118"/>
      <c r="B16" s="121" t="s">
        <v>109</v>
      </c>
      <c r="C16" s="113">
        <v>34.270534861509077</v>
      </c>
      <c r="D16" s="115">
        <v>5741</v>
      </c>
      <c r="E16" s="114">
        <v>6104</v>
      </c>
      <c r="F16" s="114">
        <v>5988</v>
      </c>
      <c r="G16" s="114">
        <v>6053</v>
      </c>
      <c r="H16" s="140">
        <v>6080</v>
      </c>
      <c r="I16" s="115">
        <v>-339</v>
      </c>
      <c r="J16" s="116">
        <v>-5.5756578947368425</v>
      </c>
      <c r="K16"/>
      <c r="L16"/>
      <c r="M16"/>
      <c r="N16"/>
      <c r="O16"/>
      <c r="P16"/>
    </row>
    <row r="17" spans="1:16" s="110" customFormat="1" ht="14.45" customHeight="1" x14ac:dyDescent="0.2">
      <c r="A17" s="118"/>
      <c r="B17" s="121" t="s">
        <v>110</v>
      </c>
      <c r="C17" s="113">
        <v>23.50764087870105</v>
      </c>
      <c r="D17" s="115">
        <v>3938</v>
      </c>
      <c r="E17" s="114">
        <v>4094</v>
      </c>
      <c r="F17" s="114">
        <v>4104</v>
      </c>
      <c r="G17" s="114">
        <v>4205</v>
      </c>
      <c r="H17" s="140">
        <v>4310</v>
      </c>
      <c r="I17" s="115">
        <v>-372</v>
      </c>
      <c r="J17" s="116">
        <v>-8.6310904872389784</v>
      </c>
      <c r="K17"/>
      <c r="L17"/>
      <c r="M17"/>
      <c r="N17"/>
      <c r="O17"/>
      <c r="P17"/>
    </row>
    <row r="18" spans="1:16" s="110" customFormat="1" ht="14.45" customHeight="1" x14ac:dyDescent="0.2">
      <c r="A18" s="120"/>
      <c r="B18" s="121" t="s">
        <v>111</v>
      </c>
      <c r="C18" s="113">
        <v>32.503581661891118</v>
      </c>
      <c r="D18" s="115">
        <v>5445</v>
      </c>
      <c r="E18" s="114">
        <v>5712</v>
      </c>
      <c r="F18" s="114">
        <v>5662</v>
      </c>
      <c r="G18" s="114">
        <v>5586</v>
      </c>
      <c r="H18" s="140">
        <v>5425</v>
      </c>
      <c r="I18" s="115">
        <v>20</v>
      </c>
      <c r="J18" s="116">
        <v>0.3686635944700461</v>
      </c>
      <c r="K18"/>
      <c r="L18"/>
      <c r="M18"/>
      <c r="N18"/>
      <c r="O18"/>
      <c r="P18"/>
    </row>
    <row r="19" spans="1:16" s="110" customFormat="1" ht="14.45" customHeight="1" x14ac:dyDescent="0.2">
      <c r="A19" s="120"/>
      <c r="B19" s="121" t="s">
        <v>112</v>
      </c>
      <c r="C19" s="113">
        <v>3.7070200573065901</v>
      </c>
      <c r="D19" s="115">
        <v>621</v>
      </c>
      <c r="E19" s="114">
        <v>667</v>
      </c>
      <c r="F19" s="114">
        <v>660</v>
      </c>
      <c r="G19" s="114">
        <v>572</v>
      </c>
      <c r="H19" s="140">
        <v>551</v>
      </c>
      <c r="I19" s="115">
        <v>70</v>
      </c>
      <c r="J19" s="116">
        <v>12.704174228675136</v>
      </c>
      <c r="K19"/>
      <c r="L19"/>
      <c r="M19"/>
      <c r="N19"/>
      <c r="O19"/>
      <c r="P19"/>
    </row>
    <row r="20" spans="1:16" s="110" customFormat="1" ht="14.45" customHeight="1" x14ac:dyDescent="0.2">
      <c r="A20" s="120" t="s">
        <v>113</v>
      </c>
      <c r="B20" s="119" t="s">
        <v>116</v>
      </c>
      <c r="C20" s="113">
        <v>97.277936962750715</v>
      </c>
      <c r="D20" s="115">
        <v>16296</v>
      </c>
      <c r="E20" s="114">
        <v>17057</v>
      </c>
      <c r="F20" s="114">
        <v>16881</v>
      </c>
      <c r="G20" s="114">
        <v>16970</v>
      </c>
      <c r="H20" s="140">
        <v>16863</v>
      </c>
      <c r="I20" s="115">
        <v>-567</v>
      </c>
      <c r="J20" s="116">
        <v>-3.3623910336239105</v>
      </c>
      <c r="K20"/>
      <c r="L20"/>
      <c r="M20"/>
      <c r="N20"/>
      <c r="O20"/>
      <c r="P20"/>
    </row>
    <row r="21" spans="1:16" s="110" customFormat="1" ht="14.45" customHeight="1" x14ac:dyDescent="0.2">
      <c r="A21" s="123"/>
      <c r="B21" s="124" t="s">
        <v>117</v>
      </c>
      <c r="C21" s="125">
        <v>2.6743075453677174</v>
      </c>
      <c r="D21" s="143">
        <v>448</v>
      </c>
      <c r="E21" s="144">
        <v>536</v>
      </c>
      <c r="F21" s="144">
        <v>497</v>
      </c>
      <c r="G21" s="144">
        <v>482</v>
      </c>
      <c r="H21" s="145">
        <v>480</v>
      </c>
      <c r="I21" s="143">
        <v>-32</v>
      </c>
      <c r="J21" s="146">
        <v>-6.666666666666667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17693</v>
      </c>
      <c r="E56" s="114">
        <v>18580</v>
      </c>
      <c r="F56" s="114">
        <v>18415</v>
      </c>
      <c r="G56" s="114">
        <v>18534</v>
      </c>
      <c r="H56" s="140">
        <v>18384</v>
      </c>
      <c r="I56" s="115">
        <v>-691</v>
      </c>
      <c r="J56" s="116">
        <v>-3.758703220191471</v>
      </c>
      <c r="K56"/>
      <c r="L56"/>
      <c r="M56"/>
      <c r="N56"/>
      <c r="O56"/>
      <c r="P56"/>
    </row>
    <row r="57" spans="1:16" s="110" customFormat="1" ht="14.45" customHeight="1" x14ac:dyDescent="0.2">
      <c r="A57" s="120" t="s">
        <v>105</v>
      </c>
      <c r="B57" s="119" t="s">
        <v>106</v>
      </c>
      <c r="C57" s="113">
        <v>42.790934267789524</v>
      </c>
      <c r="D57" s="115">
        <v>7571</v>
      </c>
      <c r="E57" s="114">
        <v>7834</v>
      </c>
      <c r="F57" s="114">
        <v>7775</v>
      </c>
      <c r="G57" s="114">
        <v>7843</v>
      </c>
      <c r="H57" s="140">
        <v>7808</v>
      </c>
      <c r="I57" s="115">
        <v>-237</v>
      </c>
      <c r="J57" s="116">
        <v>-3.0353483606557377</v>
      </c>
    </row>
    <row r="58" spans="1:16" s="110" customFormat="1" ht="14.45" customHeight="1" x14ac:dyDescent="0.2">
      <c r="A58" s="120"/>
      <c r="B58" s="119" t="s">
        <v>107</v>
      </c>
      <c r="C58" s="113">
        <v>57.209065732210476</v>
      </c>
      <c r="D58" s="115">
        <v>10122</v>
      </c>
      <c r="E58" s="114">
        <v>10746</v>
      </c>
      <c r="F58" s="114">
        <v>10640</v>
      </c>
      <c r="G58" s="114">
        <v>10691</v>
      </c>
      <c r="H58" s="140">
        <v>10576</v>
      </c>
      <c r="I58" s="115">
        <v>-454</v>
      </c>
      <c r="J58" s="116">
        <v>-4.2927382753403931</v>
      </c>
    </row>
    <row r="59" spans="1:16" s="110" customFormat="1" ht="14.45" customHeight="1" x14ac:dyDescent="0.2">
      <c r="A59" s="118" t="s">
        <v>105</v>
      </c>
      <c r="B59" s="121" t="s">
        <v>108</v>
      </c>
      <c r="C59" s="113">
        <v>9.5970157689481717</v>
      </c>
      <c r="D59" s="115">
        <v>1698</v>
      </c>
      <c r="E59" s="114">
        <v>1773</v>
      </c>
      <c r="F59" s="114">
        <v>1713</v>
      </c>
      <c r="G59" s="114">
        <v>1750</v>
      </c>
      <c r="H59" s="140">
        <v>1644</v>
      </c>
      <c r="I59" s="115">
        <v>54</v>
      </c>
      <c r="J59" s="116">
        <v>3.2846715328467155</v>
      </c>
    </row>
    <row r="60" spans="1:16" s="110" customFormat="1" ht="14.45" customHeight="1" x14ac:dyDescent="0.2">
      <c r="A60" s="118"/>
      <c r="B60" s="121" t="s">
        <v>109</v>
      </c>
      <c r="C60" s="113">
        <v>34.589950828011077</v>
      </c>
      <c r="D60" s="115">
        <v>6120</v>
      </c>
      <c r="E60" s="114">
        <v>6489</v>
      </c>
      <c r="F60" s="114">
        <v>6400</v>
      </c>
      <c r="G60" s="114">
        <v>6447</v>
      </c>
      <c r="H60" s="140">
        <v>6464</v>
      </c>
      <c r="I60" s="115">
        <v>-344</v>
      </c>
      <c r="J60" s="116">
        <v>-5.3217821782178216</v>
      </c>
    </row>
    <row r="61" spans="1:16" s="110" customFormat="1" ht="14.45" customHeight="1" x14ac:dyDescent="0.2">
      <c r="A61" s="118"/>
      <c r="B61" s="121" t="s">
        <v>110</v>
      </c>
      <c r="C61" s="113">
        <v>23.659074210139604</v>
      </c>
      <c r="D61" s="115">
        <v>4186</v>
      </c>
      <c r="E61" s="114">
        <v>4353</v>
      </c>
      <c r="F61" s="114">
        <v>4392</v>
      </c>
      <c r="G61" s="114">
        <v>4493</v>
      </c>
      <c r="H61" s="140">
        <v>4596</v>
      </c>
      <c r="I61" s="115">
        <v>-410</v>
      </c>
      <c r="J61" s="116">
        <v>-8.920800696257615</v>
      </c>
    </row>
    <row r="62" spans="1:16" s="110" customFormat="1" ht="14.45" customHeight="1" x14ac:dyDescent="0.2">
      <c r="A62" s="120"/>
      <c r="B62" s="121" t="s">
        <v>111</v>
      </c>
      <c r="C62" s="113">
        <v>32.153959192901148</v>
      </c>
      <c r="D62" s="115">
        <v>5689</v>
      </c>
      <c r="E62" s="114">
        <v>5965</v>
      </c>
      <c r="F62" s="114">
        <v>5910</v>
      </c>
      <c r="G62" s="114">
        <v>5844</v>
      </c>
      <c r="H62" s="140">
        <v>5680</v>
      </c>
      <c r="I62" s="115">
        <v>9</v>
      </c>
      <c r="J62" s="116">
        <v>0.15845070422535212</v>
      </c>
    </row>
    <row r="63" spans="1:16" s="110" customFormat="1" ht="14.45" customHeight="1" x14ac:dyDescent="0.2">
      <c r="A63" s="120"/>
      <c r="B63" s="121" t="s">
        <v>112</v>
      </c>
      <c r="C63" s="113">
        <v>3.6850731927881082</v>
      </c>
      <c r="D63" s="115">
        <v>652</v>
      </c>
      <c r="E63" s="114">
        <v>695</v>
      </c>
      <c r="F63" s="114">
        <v>703</v>
      </c>
      <c r="G63" s="114">
        <v>611</v>
      </c>
      <c r="H63" s="140">
        <v>593</v>
      </c>
      <c r="I63" s="115">
        <v>59</v>
      </c>
      <c r="J63" s="116">
        <v>9.9494097807757171</v>
      </c>
    </row>
    <row r="64" spans="1:16" s="110" customFormat="1" ht="14.45" customHeight="1" x14ac:dyDescent="0.2">
      <c r="A64" s="120" t="s">
        <v>113</v>
      </c>
      <c r="B64" s="119" t="s">
        <v>116</v>
      </c>
      <c r="C64" s="113">
        <v>98.377889560843272</v>
      </c>
      <c r="D64" s="115">
        <v>17406</v>
      </c>
      <c r="E64" s="114">
        <v>18274</v>
      </c>
      <c r="F64" s="114">
        <v>18137</v>
      </c>
      <c r="G64" s="114">
        <v>18260</v>
      </c>
      <c r="H64" s="140">
        <v>18110</v>
      </c>
      <c r="I64" s="115">
        <v>-704</v>
      </c>
      <c r="J64" s="116">
        <v>-3.887355052457206</v>
      </c>
    </row>
    <row r="65" spans="1:10" s="110" customFormat="1" ht="14.45" customHeight="1" x14ac:dyDescent="0.2">
      <c r="A65" s="123"/>
      <c r="B65" s="124" t="s">
        <v>117</v>
      </c>
      <c r="C65" s="125">
        <v>1.5712428644096534</v>
      </c>
      <c r="D65" s="143">
        <v>278</v>
      </c>
      <c r="E65" s="144">
        <v>297</v>
      </c>
      <c r="F65" s="144">
        <v>269</v>
      </c>
      <c r="G65" s="144">
        <v>266</v>
      </c>
      <c r="H65" s="145">
        <v>266</v>
      </c>
      <c r="I65" s="143">
        <v>12</v>
      </c>
      <c r="J65" s="146">
        <v>4.511278195488722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16752</v>
      </c>
      <c r="G11" s="114">
        <v>17602</v>
      </c>
      <c r="H11" s="114">
        <v>17387</v>
      </c>
      <c r="I11" s="114">
        <v>17460</v>
      </c>
      <c r="J11" s="140">
        <v>17351</v>
      </c>
      <c r="K11" s="114">
        <v>-599</v>
      </c>
      <c r="L11" s="116">
        <v>-3.4522505907440495</v>
      </c>
    </row>
    <row r="12" spans="1:17" s="110" customFormat="1" ht="24" customHeight="1" x14ac:dyDescent="0.2">
      <c r="A12" s="604" t="s">
        <v>185</v>
      </c>
      <c r="B12" s="605"/>
      <c r="C12" s="605"/>
      <c r="D12" s="606"/>
      <c r="E12" s="113">
        <v>43.4694364851958</v>
      </c>
      <c r="F12" s="115">
        <v>7282</v>
      </c>
      <c r="G12" s="114">
        <v>7554</v>
      </c>
      <c r="H12" s="114">
        <v>7468</v>
      </c>
      <c r="I12" s="114">
        <v>7466</v>
      </c>
      <c r="J12" s="140">
        <v>7468</v>
      </c>
      <c r="K12" s="114">
        <v>-186</v>
      </c>
      <c r="L12" s="116">
        <v>-2.4906266738082485</v>
      </c>
    </row>
    <row r="13" spans="1:17" s="110" customFormat="1" ht="15" customHeight="1" x14ac:dyDescent="0.2">
      <c r="A13" s="120"/>
      <c r="B13" s="612" t="s">
        <v>107</v>
      </c>
      <c r="C13" s="612"/>
      <c r="E13" s="113">
        <v>56.5305635148042</v>
      </c>
      <c r="F13" s="115">
        <v>9470</v>
      </c>
      <c r="G13" s="114">
        <v>10048</v>
      </c>
      <c r="H13" s="114">
        <v>9919</v>
      </c>
      <c r="I13" s="114">
        <v>9994</v>
      </c>
      <c r="J13" s="140">
        <v>9883</v>
      </c>
      <c r="K13" s="114">
        <v>-413</v>
      </c>
      <c r="L13" s="116">
        <v>-4.1788930486694325</v>
      </c>
    </row>
    <row r="14" spans="1:17" s="110" customFormat="1" ht="22.5" customHeight="1" x14ac:dyDescent="0.2">
      <c r="A14" s="604" t="s">
        <v>186</v>
      </c>
      <c r="B14" s="605"/>
      <c r="C14" s="605"/>
      <c r="D14" s="606"/>
      <c r="E14" s="113">
        <v>9.7182425978987581</v>
      </c>
      <c r="F14" s="115">
        <v>1628</v>
      </c>
      <c r="G14" s="114">
        <v>1692</v>
      </c>
      <c r="H14" s="114">
        <v>1633</v>
      </c>
      <c r="I14" s="114">
        <v>1616</v>
      </c>
      <c r="J14" s="140">
        <v>1536</v>
      </c>
      <c r="K14" s="114">
        <v>92</v>
      </c>
      <c r="L14" s="116">
        <v>5.989583333333333</v>
      </c>
    </row>
    <row r="15" spans="1:17" s="110" customFormat="1" ht="15" customHeight="1" x14ac:dyDescent="0.2">
      <c r="A15" s="120"/>
      <c r="B15" s="119"/>
      <c r="C15" s="258" t="s">
        <v>106</v>
      </c>
      <c r="E15" s="113">
        <v>46.375921375921379</v>
      </c>
      <c r="F15" s="115">
        <v>755</v>
      </c>
      <c r="G15" s="114">
        <v>766</v>
      </c>
      <c r="H15" s="114">
        <v>736</v>
      </c>
      <c r="I15" s="114">
        <v>741</v>
      </c>
      <c r="J15" s="140">
        <v>699</v>
      </c>
      <c r="K15" s="114">
        <v>56</v>
      </c>
      <c r="L15" s="116">
        <v>8.0114449213161656</v>
      </c>
    </row>
    <row r="16" spans="1:17" s="110" customFormat="1" ht="15" customHeight="1" x14ac:dyDescent="0.2">
      <c r="A16" s="120"/>
      <c r="B16" s="119"/>
      <c r="C16" s="258" t="s">
        <v>107</v>
      </c>
      <c r="E16" s="113">
        <v>53.624078624078621</v>
      </c>
      <c r="F16" s="115">
        <v>873</v>
      </c>
      <c r="G16" s="114">
        <v>926</v>
      </c>
      <c r="H16" s="114">
        <v>897</v>
      </c>
      <c r="I16" s="114">
        <v>875</v>
      </c>
      <c r="J16" s="140">
        <v>837</v>
      </c>
      <c r="K16" s="114">
        <v>36</v>
      </c>
      <c r="L16" s="116">
        <v>4.301075268817204</v>
      </c>
    </row>
    <row r="17" spans="1:12" s="110" customFormat="1" ht="15" customHeight="1" x14ac:dyDescent="0.2">
      <c r="A17" s="120"/>
      <c r="B17" s="121" t="s">
        <v>109</v>
      </c>
      <c r="C17" s="258"/>
      <c r="E17" s="113">
        <v>34.270534861509077</v>
      </c>
      <c r="F17" s="115">
        <v>5741</v>
      </c>
      <c r="G17" s="114">
        <v>6104</v>
      </c>
      <c r="H17" s="114">
        <v>5988</v>
      </c>
      <c r="I17" s="114">
        <v>6053</v>
      </c>
      <c r="J17" s="140">
        <v>6080</v>
      </c>
      <c r="K17" s="114">
        <v>-339</v>
      </c>
      <c r="L17" s="116">
        <v>-5.5756578947368425</v>
      </c>
    </row>
    <row r="18" spans="1:12" s="110" customFormat="1" ht="15" customHeight="1" x14ac:dyDescent="0.2">
      <c r="A18" s="120"/>
      <c r="B18" s="119"/>
      <c r="C18" s="258" t="s">
        <v>106</v>
      </c>
      <c r="E18" s="113">
        <v>37.223480229925102</v>
      </c>
      <c r="F18" s="115">
        <v>2137</v>
      </c>
      <c r="G18" s="114">
        <v>2234</v>
      </c>
      <c r="H18" s="114">
        <v>2169</v>
      </c>
      <c r="I18" s="114">
        <v>2156</v>
      </c>
      <c r="J18" s="140">
        <v>2214</v>
      </c>
      <c r="K18" s="114">
        <v>-77</v>
      </c>
      <c r="L18" s="116">
        <v>-3.4778681120144537</v>
      </c>
    </row>
    <row r="19" spans="1:12" s="110" customFormat="1" ht="15" customHeight="1" x14ac:dyDescent="0.2">
      <c r="A19" s="120"/>
      <c r="B19" s="119"/>
      <c r="C19" s="258" t="s">
        <v>107</v>
      </c>
      <c r="E19" s="113">
        <v>62.776519770074898</v>
      </c>
      <c r="F19" s="115">
        <v>3604</v>
      </c>
      <c r="G19" s="114">
        <v>3870</v>
      </c>
      <c r="H19" s="114">
        <v>3819</v>
      </c>
      <c r="I19" s="114">
        <v>3897</v>
      </c>
      <c r="J19" s="140">
        <v>3866</v>
      </c>
      <c r="K19" s="114">
        <v>-262</v>
      </c>
      <c r="L19" s="116">
        <v>-6.7770305225038801</v>
      </c>
    </row>
    <row r="20" spans="1:12" s="110" customFormat="1" ht="15" customHeight="1" x14ac:dyDescent="0.2">
      <c r="A20" s="120"/>
      <c r="B20" s="121" t="s">
        <v>110</v>
      </c>
      <c r="C20" s="258"/>
      <c r="E20" s="113">
        <v>23.50764087870105</v>
      </c>
      <c r="F20" s="115">
        <v>3938</v>
      </c>
      <c r="G20" s="114">
        <v>4094</v>
      </c>
      <c r="H20" s="114">
        <v>4104</v>
      </c>
      <c r="I20" s="114">
        <v>4205</v>
      </c>
      <c r="J20" s="140">
        <v>4310</v>
      </c>
      <c r="K20" s="114">
        <v>-372</v>
      </c>
      <c r="L20" s="116">
        <v>-8.6310904872389784</v>
      </c>
    </row>
    <row r="21" spans="1:12" s="110" customFormat="1" ht="15" customHeight="1" x14ac:dyDescent="0.2">
      <c r="A21" s="120"/>
      <c r="B21" s="119"/>
      <c r="C21" s="258" t="s">
        <v>106</v>
      </c>
      <c r="E21" s="113">
        <v>37.125444388014223</v>
      </c>
      <c r="F21" s="115">
        <v>1462</v>
      </c>
      <c r="G21" s="114">
        <v>1508</v>
      </c>
      <c r="H21" s="114">
        <v>1526</v>
      </c>
      <c r="I21" s="114">
        <v>1553</v>
      </c>
      <c r="J21" s="140">
        <v>1628</v>
      </c>
      <c r="K21" s="114">
        <v>-166</v>
      </c>
      <c r="L21" s="116">
        <v>-10.196560196560197</v>
      </c>
    </row>
    <row r="22" spans="1:12" s="110" customFormat="1" ht="15" customHeight="1" x14ac:dyDescent="0.2">
      <c r="A22" s="120"/>
      <c r="B22" s="119"/>
      <c r="C22" s="258" t="s">
        <v>107</v>
      </c>
      <c r="E22" s="113">
        <v>62.874555611985777</v>
      </c>
      <c r="F22" s="115">
        <v>2476</v>
      </c>
      <c r="G22" s="114">
        <v>2586</v>
      </c>
      <c r="H22" s="114">
        <v>2578</v>
      </c>
      <c r="I22" s="114">
        <v>2652</v>
      </c>
      <c r="J22" s="140">
        <v>2682</v>
      </c>
      <c r="K22" s="114">
        <v>-206</v>
      </c>
      <c r="L22" s="116">
        <v>-7.680835197613721</v>
      </c>
    </row>
    <row r="23" spans="1:12" s="110" customFormat="1" ht="15" customHeight="1" x14ac:dyDescent="0.2">
      <c r="A23" s="120"/>
      <c r="B23" s="121" t="s">
        <v>111</v>
      </c>
      <c r="C23" s="258"/>
      <c r="E23" s="113">
        <v>32.503581661891118</v>
      </c>
      <c r="F23" s="115">
        <v>5445</v>
      </c>
      <c r="G23" s="114">
        <v>5712</v>
      </c>
      <c r="H23" s="114">
        <v>5662</v>
      </c>
      <c r="I23" s="114">
        <v>5586</v>
      </c>
      <c r="J23" s="140">
        <v>5425</v>
      </c>
      <c r="K23" s="114">
        <v>20</v>
      </c>
      <c r="L23" s="116">
        <v>0.3686635944700461</v>
      </c>
    </row>
    <row r="24" spans="1:12" s="110" customFormat="1" ht="15" customHeight="1" x14ac:dyDescent="0.2">
      <c r="A24" s="120"/>
      <c r="B24" s="119"/>
      <c r="C24" s="258" t="s">
        <v>106</v>
      </c>
      <c r="E24" s="113">
        <v>53.774104683195596</v>
      </c>
      <c r="F24" s="115">
        <v>2928</v>
      </c>
      <c r="G24" s="114">
        <v>3046</v>
      </c>
      <c r="H24" s="114">
        <v>3037</v>
      </c>
      <c r="I24" s="114">
        <v>3016</v>
      </c>
      <c r="J24" s="140">
        <v>2927</v>
      </c>
      <c r="K24" s="114">
        <v>1</v>
      </c>
      <c r="L24" s="116">
        <v>3.4164673727365903E-2</v>
      </c>
    </row>
    <row r="25" spans="1:12" s="110" customFormat="1" ht="15" customHeight="1" x14ac:dyDescent="0.2">
      <c r="A25" s="120"/>
      <c r="B25" s="119"/>
      <c r="C25" s="258" t="s">
        <v>107</v>
      </c>
      <c r="E25" s="113">
        <v>46.225895316804404</v>
      </c>
      <c r="F25" s="115">
        <v>2517</v>
      </c>
      <c r="G25" s="114">
        <v>2666</v>
      </c>
      <c r="H25" s="114">
        <v>2625</v>
      </c>
      <c r="I25" s="114">
        <v>2570</v>
      </c>
      <c r="J25" s="140">
        <v>2498</v>
      </c>
      <c r="K25" s="114">
        <v>19</v>
      </c>
      <c r="L25" s="116">
        <v>0.76060848678943149</v>
      </c>
    </row>
    <row r="26" spans="1:12" s="110" customFormat="1" ht="15" customHeight="1" x14ac:dyDescent="0.2">
      <c r="A26" s="120"/>
      <c r="C26" s="121" t="s">
        <v>187</v>
      </c>
      <c r="D26" s="110" t="s">
        <v>188</v>
      </c>
      <c r="E26" s="113">
        <v>3.7070200573065901</v>
      </c>
      <c r="F26" s="115">
        <v>621</v>
      </c>
      <c r="G26" s="114">
        <v>667</v>
      </c>
      <c r="H26" s="114">
        <v>660</v>
      </c>
      <c r="I26" s="114">
        <v>572</v>
      </c>
      <c r="J26" s="140">
        <v>551</v>
      </c>
      <c r="K26" s="114">
        <v>70</v>
      </c>
      <c r="L26" s="116">
        <v>12.704174228675136</v>
      </c>
    </row>
    <row r="27" spans="1:12" s="110" customFormat="1" ht="15" customHeight="1" x14ac:dyDescent="0.2">
      <c r="A27" s="120"/>
      <c r="B27" s="119"/>
      <c r="D27" s="259" t="s">
        <v>106</v>
      </c>
      <c r="E27" s="113">
        <v>48.792270531400966</v>
      </c>
      <c r="F27" s="115">
        <v>303</v>
      </c>
      <c r="G27" s="114">
        <v>325</v>
      </c>
      <c r="H27" s="114">
        <v>315</v>
      </c>
      <c r="I27" s="114">
        <v>288</v>
      </c>
      <c r="J27" s="140">
        <v>260</v>
      </c>
      <c r="K27" s="114">
        <v>43</v>
      </c>
      <c r="L27" s="116">
        <v>16.53846153846154</v>
      </c>
    </row>
    <row r="28" spans="1:12" s="110" customFormat="1" ht="15" customHeight="1" x14ac:dyDescent="0.2">
      <c r="A28" s="120"/>
      <c r="B28" s="119"/>
      <c r="D28" s="259" t="s">
        <v>107</v>
      </c>
      <c r="E28" s="113">
        <v>51.207729468599034</v>
      </c>
      <c r="F28" s="115">
        <v>318</v>
      </c>
      <c r="G28" s="114">
        <v>342</v>
      </c>
      <c r="H28" s="114">
        <v>345</v>
      </c>
      <c r="I28" s="114">
        <v>284</v>
      </c>
      <c r="J28" s="140">
        <v>291</v>
      </c>
      <c r="K28" s="114">
        <v>27</v>
      </c>
      <c r="L28" s="116">
        <v>9.2783505154639183</v>
      </c>
    </row>
    <row r="29" spans="1:12" s="110" customFormat="1" ht="24" customHeight="1" x14ac:dyDescent="0.2">
      <c r="A29" s="604" t="s">
        <v>189</v>
      </c>
      <c r="B29" s="605"/>
      <c r="C29" s="605"/>
      <c r="D29" s="606"/>
      <c r="E29" s="113">
        <v>97.277936962750715</v>
      </c>
      <c r="F29" s="115">
        <v>16296</v>
      </c>
      <c r="G29" s="114">
        <v>17057</v>
      </c>
      <c r="H29" s="114">
        <v>16881</v>
      </c>
      <c r="I29" s="114">
        <v>16970</v>
      </c>
      <c r="J29" s="140">
        <v>16863</v>
      </c>
      <c r="K29" s="114">
        <v>-567</v>
      </c>
      <c r="L29" s="116">
        <v>-3.3623910336239105</v>
      </c>
    </row>
    <row r="30" spans="1:12" s="110" customFormat="1" ht="15" customHeight="1" x14ac:dyDescent="0.2">
      <c r="A30" s="120"/>
      <c r="B30" s="119"/>
      <c r="C30" s="258" t="s">
        <v>106</v>
      </c>
      <c r="E30" s="113">
        <v>43.348060873834072</v>
      </c>
      <c r="F30" s="115">
        <v>7064</v>
      </c>
      <c r="G30" s="114">
        <v>7309</v>
      </c>
      <c r="H30" s="114">
        <v>7249</v>
      </c>
      <c r="I30" s="114">
        <v>7253</v>
      </c>
      <c r="J30" s="140">
        <v>7264</v>
      </c>
      <c r="K30" s="114">
        <v>-200</v>
      </c>
      <c r="L30" s="116">
        <v>-2.7533039647577091</v>
      </c>
    </row>
    <row r="31" spans="1:12" s="110" customFormat="1" ht="15" customHeight="1" x14ac:dyDescent="0.2">
      <c r="A31" s="120"/>
      <c r="B31" s="119"/>
      <c r="C31" s="258" t="s">
        <v>107</v>
      </c>
      <c r="E31" s="113">
        <v>56.651939126165928</v>
      </c>
      <c r="F31" s="115">
        <v>9232</v>
      </c>
      <c r="G31" s="114">
        <v>9748</v>
      </c>
      <c r="H31" s="114">
        <v>9632</v>
      </c>
      <c r="I31" s="114">
        <v>9717</v>
      </c>
      <c r="J31" s="140">
        <v>9599</v>
      </c>
      <c r="K31" s="114">
        <v>-367</v>
      </c>
      <c r="L31" s="116">
        <v>-3.8233149286383998</v>
      </c>
    </row>
    <row r="32" spans="1:12" s="110" customFormat="1" ht="15" customHeight="1" x14ac:dyDescent="0.2">
      <c r="A32" s="120"/>
      <c r="B32" s="119" t="s">
        <v>117</v>
      </c>
      <c r="C32" s="258"/>
      <c r="E32" s="113">
        <v>2.6743075453677174</v>
      </c>
      <c r="F32" s="114">
        <v>448</v>
      </c>
      <c r="G32" s="114">
        <v>536</v>
      </c>
      <c r="H32" s="114">
        <v>497</v>
      </c>
      <c r="I32" s="114">
        <v>482</v>
      </c>
      <c r="J32" s="140">
        <v>480</v>
      </c>
      <c r="K32" s="114">
        <v>-32</v>
      </c>
      <c r="L32" s="116">
        <v>-6.666666666666667</v>
      </c>
    </row>
    <row r="33" spans="1:12" s="110" customFormat="1" ht="15" customHeight="1" x14ac:dyDescent="0.2">
      <c r="A33" s="120"/>
      <c r="B33" s="119"/>
      <c r="C33" s="258" t="s">
        <v>106</v>
      </c>
      <c r="E33" s="113">
        <v>47.991071428571431</v>
      </c>
      <c r="F33" s="114">
        <v>215</v>
      </c>
      <c r="G33" s="114">
        <v>242</v>
      </c>
      <c r="H33" s="114">
        <v>216</v>
      </c>
      <c r="I33" s="114">
        <v>209</v>
      </c>
      <c r="J33" s="140">
        <v>200</v>
      </c>
      <c r="K33" s="114">
        <v>15</v>
      </c>
      <c r="L33" s="116">
        <v>7.5</v>
      </c>
    </row>
    <row r="34" spans="1:12" s="110" customFormat="1" ht="15" customHeight="1" x14ac:dyDescent="0.2">
      <c r="A34" s="120"/>
      <c r="B34" s="119"/>
      <c r="C34" s="258" t="s">
        <v>107</v>
      </c>
      <c r="E34" s="113">
        <v>52.008928571428569</v>
      </c>
      <c r="F34" s="114">
        <v>233</v>
      </c>
      <c r="G34" s="114">
        <v>294</v>
      </c>
      <c r="H34" s="114">
        <v>281</v>
      </c>
      <c r="I34" s="114">
        <v>273</v>
      </c>
      <c r="J34" s="140">
        <v>280</v>
      </c>
      <c r="K34" s="114">
        <v>-47</v>
      </c>
      <c r="L34" s="116">
        <v>-16.785714285714285</v>
      </c>
    </row>
    <row r="35" spans="1:12" s="110" customFormat="1" ht="24" customHeight="1" x14ac:dyDescent="0.2">
      <c r="A35" s="604" t="s">
        <v>192</v>
      </c>
      <c r="B35" s="605"/>
      <c r="C35" s="605"/>
      <c r="D35" s="606"/>
      <c r="E35" s="113">
        <v>8.3512416427889207</v>
      </c>
      <c r="F35" s="114">
        <v>1399</v>
      </c>
      <c r="G35" s="114">
        <v>1417</v>
      </c>
      <c r="H35" s="114">
        <v>1363</v>
      </c>
      <c r="I35" s="114">
        <v>1408</v>
      </c>
      <c r="J35" s="114">
        <v>1333</v>
      </c>
      <c r="K35" s="318">
        <v>66</v>
      </c>
      <c r="L35" s="319">
        <v>4.9512378094523628</v>
      </c>
    </row>
    <row r="36" spans="1:12" s="110" customFormat="1" ht="15" customHeight="1" x14ac:dyDescent="0.2">
      <c r="A36" s="120"/>
      <c r="B36" s="119"/>
      <c r="C36" s="258" t="s">
        <v>106</v>
      </c>
      <c r="E36" s="113">
        <v>44.531808434596137</v>
      </c>
      <c r="F36" s="114">
        <v>623</v>
      </c>
      <c r="G36" s="114">
        <v>616</v>
      </c>
      <c r="H36" s="114">
        <v>604</v>
      </c>
      <c r="I36" s="114">
        <v>628</v>
      </c>
      <c r="J36" s="114">
        <v>593</v>
      </c>
      <c r="K36" s="318">
        <v>30</v>
      </c>
      <c r="L36" s="116">
        <v>5.0590219224283306</v>
      </c>
    </row>
    <row r="37" spans="1:12" s="110" customFormat="1" ht="15" customHeight="1" x14ac:dyDescent="0.2">
      <c r="A37" s="120"/>
      <c r="B37" s="119"/>
      <c r="C37" s="258" t="s">
        <v>107</v>
      </c>
      <c r="E37" s="113">
        <v>55.468191565403863</v>
      </c>
      <c r="F37" s="114">
        <v>776</v>
      </c>
      <c r="G37" s="114">
        <v>801</v>
      </c>
      <c r="H37" s="114">
        <v>759</v>
      </c>
      <c r="I37" s="114">
        <v>780</v>
      </c>
      <c r="J37" s="140">
        <v>740</v>
      </c>
      <c r="K37" s="114">
        <v>36</v>
      </c>
      <c r="L37" s="116">
        <v>4.8648648648648649</v>
      </c>
    </row>
    <row r="38" spans="1:12" s="110" customFormat="1" ht="15" customHeight="1" x14ac:dyDescent="0.2">
      <c r="A38" s="120"/>
      <c r="B38" s="119" t="s">
        <v>329</v>
      </c>
      <c r="C38" s="258"/>
      <c r="E38" s="113">
        <v>73.877745940783186</v>
      </c>
      <c r="F38" s="114">
        <v>12376</v>
      </c>
      <c r="G38" s="114">
        <v>13028</v>
      </c>
      <c r="H38" s="114">
        <v>12834</v>
      </c>
      <c r="I38" s="114">
        <v>12854</v>
      </c>
      <c r="J38" s="140">
        <v>12824</v>
      </c>
      <c r="K38" s="114">
        <v>-448</v>
      </c>
      <c r="L38" s="116">
        <v>-3.4934497816593888</v>
      </c>
    </row>
    <row r="39" spans="1:12" s="110" customFormat="1" ht="15" customHeight="1" x14ac:dyDescent="0.2">
      <c r="A39" s="120"/>
      <c r="B39" s="119"/>
      <c r="C39" s="258" t="s">
        <v>106</v>
      </c>
      <c r="E39" s="113">
        <v>42.663219133807367</v>
      </c>
      <c r="F39" s="115">
        <v>5280</v>
      </c>
      <c r="G39" s="114">
        <v>5488</v>
      </c>
      <c r="H39" s="114">
        <v>5403</v>
      </c>
      <c r="I39" s="114">
        <v>5392</v>
      </c>
      <c r="J39" s="140">
        <v>5418</v>
      </c>
      <c r="K39" s="114">
        <v>-138</v>
      </c>
      <c r="L39" s="116">
        <v>-2.5470653377630121</v>
      </c>
    </row>
    <row r="40" spans="1:12" s="110" customFormat="1" ht="15" customHeight="1" x14ac:dyDescent="0.2">
      <c r="A40" s="120"/>
      <c r="B40" s="119"/>
      <c r="C40" s="258" t="s">
        <v>107</v>
      </c>
      <c r="E40" s="113">
        <v>57.336780866192633</v>
      </c>
      <c r="F40" s="115">
        <v>7096</v>
      </c>
      <c r="G40" s="114">
        <v>7540</v>
      </c>
      <c r="H40" s="114">
        <v>7431</v>
      </c>
      <c r="I40" s="114">
        <v>7462</v>
      </c>
      <c r="J40" s="140">
        <v>7406</v>
      </c>
      <c r="K40" s="114">
        <v>-310</v>
      </c>
      <c r="L40" s="116">
        <v>-4.18579530110721</v>
      </c>
    </row>
    <row r="41" spans="1:12" s="110" customFormat="1" ht="15" customHeight="1" x14ac:dyDescent="0.2">
      <c r="A41" s="120"/>
      <c r="B41" s="320" t="s">
        <v>516</v>
      </c>
      <c r="C41" s="258"/>
      <c r="E41" s="113">
        <v>7.802053486150907</v>
      </c>
      <c r="F41" s="115">
        <v>1307</v>
      </c>
      <c r="G41" s="114">
        <v>1341</v>
      </c>
      <c r="H41" s="114">
        <v>1350</v>
      </c>
      <c r="I41" s="114">
        <v>1339</v>
      </c>
      <c r="J41" s="140">
        <v>1332</v>
      </c>
      <c r="K41" s="114">
        <v>-25</v>
      </c>
      <c r="L41" s="116">
        <v>-1.8768768768768769</v>
      </c>
    </row>
    <row r="42" spans="1:12" s="110" customFormat="1" ht="15" customHeight="1" x14ac:dyDescent="0.2">
      <c r="A42" s="120"/>
      <c r="B42" s="119"/>
      <c r="C42" s="268" t="s">
        <v>106</v>
      </c>
      <c r="D42" s="182"/>
      <c r="E42" s="113">
        <v>49.808722264728388</v>
      </c>
      <c r="F42" s="115">
        <v>651</v>
      </c>
      <c r="G42" s="114">
        <v>667</v>
      </c>
      <c r="H42" s="114">
        <v>670</v>
      </c>
      <c r="I42" s="114">
        <v>655</v>
      </c>
      <c r="J42" s="140">
        <v>671</v>
      </c>
      <c r="K42" s="114">
        <v>-20</v>
      </c>
      <c r="L42" s="116">
        <v>-2.9806259314456036</v>
      </c>
    </row>
    <row r="43" spans="1:12" s="110" customFormat="1" ht="15" customHeight="1" x14ac:dyDescent="0.2">
      <c r="A43" s="120"/>
      <c r="B43" s="119"/>
      <c r="C43" s="268" t="s">
        <v>107</v>
      </c>
      <c r="D43" s="182"/>
      <c r="E43" s="113">
        <v>50.191277735271612</v>
      </c>
      <c r="F43" s="115">
        <v>656</v>
      </c>
      <c r="G43" s="114">
        <v>674</v>
      </c>
      <c r="H43" s="114">
        <v>680</v>
      </c>
      <c r="I43" s="114">
        <v>684</v>
      </c>
      <c r="J43" s="140">
        <v>661</v>
      </c>
      <c r="K43" s="114">
        <v>-5</v>
      </c>
      <c r="L43" s="116">
        <v>-0.75642965204236001</v>
      </c>
    </row>
    <row r="44" spans="1:12" s="110" customFormat="1" ht="15" customHeight="1" x14ac:dyDescent="0.2">
      <c r="A44" s="120"/>
      <c r="B44" s="119" t="s">
        <v>205</v>
      </c>
      <c r="C44" s="268"/>
      <c r="D44" s="182"/>
      <c r="E44" s="113">
        <v>9.9689589302769814</v>
      </c>
      <c r="F44" s="115">
        <v>1670</v>
      </c>
      <c r="G44" s="114">
        <v>1816</v>
      </c>
      <c r="H44" s="114">
        <v>1840</v>
      </c>
      <c r="I44" s="114">
        <v>1859</v>
      </c>
      <c r="J44" s="140">
        <v>1862</v>
      </c>
      <c r="K44" s="114">
        <v>-192</v>
      </c>
      <c r="L44" s="116">
        <v>-10.311493018259936</v>
      </c>
    </row>
    <row r="45" spans="1:12" s="110" customFormat="1" ht="15" customHeight="1" x14ac:dyDescent="0.2">
      <c r="A45" s="120"/>
      <c r="B45" s="119"/>
      <c r="C45" s="268" t="s">
        <v>106</v>
      </c>
      <c r="D45" s="182"/>
      <c r="E45" s="113">
        <v>43.592814371257482</v>
      </c>
      <c r="F45" s="115">
        <v>728</v>
      </c>
      <c r="G45" s="114">
        <v>783</v>
      </c>
      <c r="H45" s="114">
        <v>791</v>
      </c>
      <c r="I45" s="114">
        <v>791</v>
      </c>
      <c r="J45" s="140">
        <v>786</v>
      </c>
      <c r="K45" s="114">
        <v>-58</v>
      </c>
      <c r="L45" s="116">
        <v>-7.3791348600508906</v>
      </c>
    </row>
    <row r="46" spans="1:12" s="110" customFormat="1" ht="15" customHeight="1" x14ac:dyDescent="0.2">
      <c r="A46" s="123"/>
      <c r="B46" s="124"/>
      <c r="C46" s="260" t="s">
        <v>107</v>
      </c>
      <c r="D46" s="261"/>
      <c r="E46" s="125">
        <v>56.407185628742518</v>
      </c>
      <c r="F46" s="143">
        <v>942</v>
      </c>
      <c r="G46" s="144">
        <v>1033</v>
      </c>
      <c r="H46" s="144">
        <v>1049</v>
      </c>
      <c r="I46" s="144">
        <v>1068</v>
      </c>
      <c r="J46" s="145">
        <v>1076</v>
      </c>
      <c r="K46" s="144">
        <v>-134</v>
      </c>
      <c r="L46" s="146">
        <v>-12.453531598513012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16752</v>
      </c>
      <c r="E11" s="114">
        <v>17602</v>
      </c>
      <c r="F11" s="114">
        <v>17387</v>
      </c>
      <c r="G11" s="114">
        <v>17460</v>
      </c>
      <c r="H11" s="140">
        <v>17351</v>
      </c>
      <c r="I11" s="115">
        <v>-599</v>
      </c>
      <c r="J11" s="116">
        <v>-3.4522505907440495</v>
      </c>
    </row>
    <row r="12" spans="1:15" s="110" customFormat="1" ht="24.95" customHeight="1" x14ac:dyDescent="0.2">
      <c r="A12" s="193" t="s">
        <v>132</v>
      </c>
      <c r="B12" s="194" t="s">
        <v>133</v>
      </c>
      <c r="C12" s="113">
        <v>1.5580229226361031</v>
      </c>
      <c r="D12" s="115">
        <v>261</v>
      </c>
      <c r="E12" s="114">
        <v>267</v>
      </c>
      <c r="F12" s="114">
        <v>269</v>
      </c>
      <c r="G12" s="114">
        <v>269</v>
      </c>
      <c r="H12" s="140">
        <v>261</v>
      </c>
      <c r="I12" s="115">
        <v>0</v>
      </c>
      <c r="J12" s="116">
        <v>0</v>
      </c>
    </row>
    <row r="13" spans="1:15" s="110" customFormat="1" ht="24.95" customHeight="1" x14ac:dyDescent="0.2">
      <c r="A13" s="193" t="s">
        <v>134</v>
      </c>
      <c r="B13" s="199" t="s">
        <v>214</v>
      </c>
      <c r="C13" s="113">
        <v>1.0207736389684814</v>
      </c>
      <c r="D13" s="115">
        <v>171</v>
      </c>
      <c r="E13" s="114">
        <v>182</v>
      </c>
      <c r="F13" s="114">
        <v>174</v>
      </c>
      <c r="G13" s="114">
        <v>181</v>
      </c>
      <c r="H13" s="140">
        <v>170</v>
      </c>
      <c r="I13" s="115">
        <v>1</v>
      </c>
      <c r="J13" s="116">
        <v>0.58823529411764708</v>
      </c>
    </row>
    <row r="14" spans="1:15" s="287" customFormat="1" ht="24.95" customHeight="1" x14ac:dyDescent="0.2">
      <c r="A14" s="193" t="s">
        <v>215</v>
      </c>
      <c r="B14" s="199" t="s">
        <v>137</v>
      </c>
      <c r="C14" s="113">
        <v>13.914756446991404</v>
      </c>
      <c r="D14" s="115">
        <v>2331</v>
      </c>
      <c r="E14" s="114">
        <v>2399</v>
      </c>
      <c r="F14" s="114">
        <v>2427</v>
      </c>
      <c r="G14" s="114">
        <v>2462</v>
      </c>
      <c r="H14" s="140">
        <v>2489</v>
      </c>
      <c r="I14" s="115">
        <v>-158</v>
      </c>
      <c r="J14" s="116">
        <v>-6.3479308959421452</v>
      </c>
      <c r="K14" s="110"/>
      <c r="L14" s="110"/>
      <c r="M14" s="110"/>
      <c r="N14" s="110"/>
      <c r="O14" s="110"/>
    </row>
    <row r="15" spans="1:15" s="110" customFormat="1" ht="24.95" customHeight="1" x14ac:dyDescent="0.2">
      <c r="A15" s="193" t="s">
        <v>216</v>
      </c>
      <c r="B15" s="199" t="s">
        <v>217</v>
      </c>
      <c r="C15" s="113">
        <v>4.5009551098376317</v>
      </c>
      <c r="D15" s="115">
        <v>754</v>
      </c>
      <c r="E15" s="114">
        <v>802</v>
      </c>
      <c r="F15" s="114">
        <v>813</v>
      </c>
      <c r="G15" s="114">
        <v>795</v>
      </c>
      <c r="H15" s="140">
        <v>792</v>
      </c>
      <c r="I15" s="115">
        <v>-38</v>
      </c>
      <c r="J15" s="116">
        <v>-4.7979797979797976</v>
      </c>
    </row>
    <row r="16" spans="1:15" s="287" customFormat="1" ht="24.95" customHeight="1" x14ac:dyDescent="0.2">
      <c r="A16" s="193" t="s">
        <v>218</v>
      </c>
      <c r="B16" s="199" t="s">
        <v>141</v>
      </c>
      <c r="C16" s="113">
        <v>7.264804202483286</v>
      </c>
      <c r="D16" s="115">
        <v>1217</v>
      </c>
      <c r="E16" s="114">
        <v>1225</v>
      </c>
      <c r="F16" s="114">
        <v>1251</v>
      </c>
      <c r="G16" s="114">
        <v>1304</v>
      </c>
      <c r="H16" s="140">
        <v>1320</v>
      </c>
      <c r="I16" s="115">
        <v>-103</v>
      </c>
      <c r="J16" s="116">
        <v>-7.8030303030303028</v>
      </c>
      <c r="K16" s="110"/>
      <c r="L16" s="110"/>
      <c r="M16" s="110"/>
      <c r="N16" s="110"/>
      <c r="O16" s="110"/>
    </row>
    <row r="17" spans="1:15" s="110" customFormat="1" ht="24.95" customHeight="1" x14ac:dyDescent="0.2">
      <c r="A17" s="193" t="s">
        <v>142</v>
      </c>
      <c r="B17" s="199" t="s">
        <v>220</v>
      </c>
      <c r="C17" s="113">
        <v>2.1489971346704873</v>
      </c>
      <c r="D17" s="115">
        <v>360</v>
      </c>
      <c r="E17" s="114">
        <v>372</v>
      </c>
      <c r="F17" s="114">
        <v>363</v>
      </c>
      <c r="G17" s="114">
        <v>363</v>
      </c>
      <c r="H17" s="140">
        <v>377</v>
      </c>
      <c r="I17" s="115">
        <v>-17</v>
      </c>
      <c r="J17" s="116">
        <v>-4.5092838196286475</v>
      </c>
    </row>
    <row r="18" spans="1:15" s="287" customFormat="1" ht="24.95" customHeight="1" x14ac:dyDescent="0.2">
      <c r="A18" s="201" t="s">
        <v>144</v>
      </c>
      <c r="B18" s="202" t="s">
        <v>145</v>
      </c>
      <c r="C18" s="113">
        <v>7.7781757402101244</v>
      </c>
      <c r="D18" s="115">
        <v>1303</v>
      </c>
      <c r="E18" s="114">
        <v>1270</v>
      </c>
      <c r="F18" s="114">
        <v>1286</v>
      </c>
      <c r="G18" s="114">
        <v>1279</v>
      </c>
      <c r="H18" s="140">
        <v>1292</v>
      </c>
      <c r="I18" s="115">
        <v>11</v>
      </c>
      <c r="J18" s="116">
        <v>0.85139318885448911</v>
      </c>
      <c r="K18" s="110"/>
      <c r="L18" s="110"/>
      <c r="M18" s="110"/>
      <c r="N18" s="110"/>
      <c r="O18" s="110"/>
    </row>
    <row r="19" spans="1:15" s="110" customFormat="1" ht="24.95" customHeight="1" x14ac:dyDescent="0.2">
      <c r="A19" s="193" t="s">
        <v>146</v>
      </c>
      <c r="B19" s="199" t="s">
        <v>147</v>
      </c>
      <c r="C19" s="113">
        <v>22.152578796561606</v>
      </c>
      <c r="D19" s="115">
        <v>3711</v>
      </c>
      <c r="E19" s="114">
        <v>3802</v>
      </c>
      <c r="F19" s="114">
        <v>3752</v>
      </c>
      <c r="G19" s="114">
        <v>3749</v>
      </c>
      <c r="H19" s="140">
        <v>3720</v>
      </c>
      <c r="I19" s="115">
        <v>-9</v>
      </c>
      <c r="J19" s="116">
        <v>-0.24193548387096775</v>
      </c>
    </row>
    <row r="20" spans="1:15" s="287" customFormat="1" ht="24.95" customHeight="1" x14ac:dyDescent="0.2">
      <c r="A20" s="193" t="s">
        <v>148</v>
      </c>
      <c r="B20" s="199" t="s">
        <v>149</v>
      </c>
      <c r="C20" s="113">
        <v>4.9904489016236866</v>
      </c>
      <c r="D20" s="115">
        <v>836</v>
      </c>
      <c r="E20" s="114">
        <v>854</v>
      </c>
      <c r="F20" s="114">
        <v>855</v>
      </c>
      <c r="G20" s="114">
        <v>852</v>
      </c>
      <c r="H20" s="140">
        <v>825</v>
      </c>
      <c r="I20" s="115">
        <v>11</v>
      </c>
      <c r="J20" s="116">
        <v>1.3333333333333333</v>
      </c>
      <c r="K20" s="110"/>
      <c r="L20" s="110"/>
      <c r="M20" s="110"/>
      <c r="N20" s="110"/>
      <c r="O20" s="110"/>
    </row>
    <row r="21" spans="1:15" s="110" customFormat="1" ht="24.95" customHeight="1" x14ac:dyDescent="0.2">
      <c r="A21" s="201" t="s">
        <v>150</v>
      </c>
      <c r="B21" s="202" t="s">
        <v>151</v>
      </c>
      <c r="C21" s="113">
        <v>10.124164278892072</v>
      </c>
      <c r="D21" s="115">
        <v>1696</v>
      </c>
      <c r="E21" s="114">
        <v>2109</v>
      </c>
      <c r="F21" s="114">
        <v>2010</v>
      </c>
      <c r="G21" s="114">
        <v>2054</v>
      </c>
      <c r="H21" s="140">
        <v>2025</v>
      </c>
      <c r="I21" s="115">
        <v>-329</v>
      </c>
      <c r="J21" s="116">
        <v>-16.246913580246915</v>
      </c>
    </row>
    <row r="22" spans="1:15" s="110" customFormat="1" ht="24.95" customHeight="1" x14ac:dyDescent="0.2">
      <c r="A22" s="201" t="s">
        <v>152</v>
      </c>
      <c r="B22" s="199" t="s">
        <v>153</v>
      </c>
      <c r="C22" s="113">
        <v>1.1341929321872015</v>
      </c>
      <c r="D22" s="115">
        <v>190</v>
      </c>
      <c r="E22" s="114">
        <v>208</v>
      </c>
      <c r="F22" s="114">
        <v>188</v>
      </c>
      <c r="G22" s="114">
        <v>173</v>
      </c>
      <c r="H22" s="140">
        <v>181</v>
      </c>
      <c r="I22" s="115">
        <v>9</v>
      </c>
      <c r="J22" s="116">
        <v>4.972375690607735</v>
      </c>
    </row>
    <row r="23" spans="1:15" s="110" customFormat="1" ht="24.95" customHeight="1" x14ac:dyDescent="0.2">
      <c r="A23" s="193" t="s">
        <v>154</v>
      </c>
      <c r="B23" s="199" t="s">
        <v>155</v>
      </c>
      <c r="C23" s="113">
        <v>0.99092645654250244</v>
      </c>
      <c r="D23" s="115">
        <v>166</v>
      </c>
      <c r="E23" s="114">
        <v>169</v>
      </c>
      <c r="F23" s="114">
        <v>167</v>
      </c>
      <c r="G23" s="114">
        <v>166</v>
      </c>
      <c r="H23" s="140">
        <v>164</v>
      </c>
      <c r="I23" s="115">
        <v>2</v>
      </c>
      <c r="J23" s="116">
        <v>1.2195121951219512</v>
      </c>
    </row>
    <row r="24" spans="1:15" s="110" customFormat="1" ht="24.95" customHeight="1" x14ac:dyDescent="0.2">
      <c r="A24" s="193" t="s">
        <v>156</v>
      </c>
      <c r="B24" s="199" t="s">
        <v>221</v>
      </c>
      <c r="C24" s="113">
        <v>6.7096466093600764</v>
      </c>
      <c r="D24" s="115">
        <v>1124</v>
      </c>
      <c r="E24" s="114">
        <v>1115</v>
      </c>
      <c r="F24" s="114">
        <v>1132</v>
      </c>
      <c r="G24" s="114">
        <v>1124</v>
      </c>
      <c r="H24" s="140">
        <v>1107</v>
      </c>
      <c r="I24" s="115">
        <v>17</v>
      </c>
      <c r="J24" s="116">
        <v>1.5356820234869015</v>
      </c>
    </row>
    <row r="25" spans="1:15" s="110" customFormat="1" ht="24.95" customHeight="1" x14ac:dyDescent="0.2">
      <c r="A25" s="193" t="s">
        <v>222</v>
      </c>
      <c r="B25" s="204" t="s">
        <v>159</v>
      </c>
      <c r="C25" s="113">
        <v>6.9842406876790832</v>
      </c>
      <c r="D25" s="115">
        <v>1170</v>
      </c>
      <c r="E25" s="114">
        <v>1304</v>
      </c>
      <c r="F25" s="114">
        <v>1309</v>
      </c>
      <c r="G25" s="114">
        <v>1302</v>
      </c>
      <c r="H25" s="140">
        <v>1299</v>
      </c>
      <c r="I25" s="115">
        <v>-129</v>
      </c>
      <c r="J25" s="116">
        <v>-9.9307159353348737</v>
      </c>
    </row>
    <row r="26" spans="1:15" s="110" customFormat="1" ht="24.95" customHeight="1" x14ac:dyDescent="0.2">
      <c r="A26" s="201">
        <v>782.78300000000002</v>
      </c>
      <c r="B26" s="203" t="s">
        <v>160</v>
      </c>
      <c r="C26" s="113">
        <v>0.11341929321872016</v>
      </c>
      <c r="D26" s="115">
        <v>19</v>
      </c>
      <c r="E26" s="114">
        <v>18</v>
      </c>
      <c r="F26" s="114">
        <v>8</v>
      </c>
      <c r="G26" s="114">
        <v>7</v>
      </c>
      <c r="H26" s="140">
        <v>16</v>
      </c>
      <c r="I26" s="115">
        <v>3</v>
      </c>
      <c r="J26" s="116">
        <v>18.75</v>
      </c>
    </row>
    <row r="27" spans="1:15" s="110" customFormat="1" ht="24.95" customHeight="1" x14ac:dyDescent="0.2">
      <c r="A27" s="193" t="s">
        <v>161</v>
      </c>
      <c r="B27" s="199" t="s">
        <v>162</v>
      </c>
      <c r="C27" s="113">
        <v>2.1549665711556827</v>
      </c>
      <c r="D27" s="115">
        <v>361</v>
      </c>
      <c r="E27" s="114">
        <v>407</v>
      </c>
      <c r="F27" s="114">
        <v>393</v>
      </c>
      <c r="G27" s="114">
        <v>389</v>
      </c>
      <c r="H27" s="140">
        <v>372</v>
      </c>
      <c r="I27" s="115">
        <v>-11</v>
      </c>
      <c r="J27" s="116">
        <v>-2.956989247311828</v>
      </c>
    </row>
    <row r="28" spans="1:15" s="110" customFormat="1" ht="24.95" customHeight="1" x14ac:dyDescent="0.2">
      <c r="A28" s="193" t="s">
        <v>163</v>
      </c>
      <c r="B28" s="199" t="s">
        <v>164</v>
      </c>
      <c r="C28" s="113">
        <v>1.3431232091690544</v>
      </c>
      <c r="D28" s="115">
        <v>225</v>
      </c>
      <c r="E28" s="114">
        <v>219</v>
      </c>
      <c r="F28" s="114">
        <v>208</v>
      </c>
      <c r="G28" s="114">
        <v>229</v>
      </c>
      <c r="H28" s="140">
        <v>238</v>
      </c>
      <c r="I28" s="115">
        <v>-13</v>
      </c>
      <c r="J28" s="116">
        <v>-5.46218487394958</v>
      </c>
    </row>
    <row r="29" spans="1:15" s="110" customFormat="1" ht="24.95" customHeight="1" x14ac:dyDescent="0.2">
      <c r="A29" s="193">
        <v>86</v>
      </c>
      <c r="B29" s="199" t="s">
        <v>165</v>
      </c>
      <c r="C29" s="113">
        <v>7.1991404011461322</v>
      </c>
      <c r="D29" s="115">
        <v>1206</v>
      </c>
      <c r="E29" s="114">
        <v>1195</v>
      </c>
      <c r="F29" s="114">
        <v>1159</v>
      </c>
      <c r="G29" s="114">
        <v>1163</v>
      </c>
      <c r="H29" s="140">
        <v>1123</v>
      </c>
      <c r="I29" s="115">
        <v>83</v>
      </c>
      <c r="J29" s="116">
        <v>7.3909171861086378</v>
      </c>
    </row>
    <row r="30" spans="1:15" s="110" customFormat="1" ht="24.95" customHeight="1" x14ac:dyDescent="0.2">
      <c r="A30" s="193">
        <v>87.88</v>
      </c>
      <c r="B30" s="204" t="s">
        <v>166</v>
      </c>
      <c r="C30" s="113">
        <v>3.3190066857688634</v>
      </c>
      <c r="D30" s="115">
        <v>556</v>
      </c>
      <c r="E30" s="114">
        <v>539</v>
      </c>
      <c r="F30" s="114">
        <v>543</v>
      </c>
      <c r="G30" s="114">
        <v>570</v>
      </c>
      <c r="H30" s="140">
        <v>571</v>
      </c>
      <c r="I30" s="115">
        <v>-15</v>
      </c>
      <c r="J30" s="116">
        <v>-2.6269702276707529</v>
      </c>
    </row>
    <row r="31" spans="1:15" s="110" customFormat="1" ht="24.95" customHeight="1" x14ac:dyDescent="0.2">
      <c r="A31" s="193" t="s">
        <v>167</v>
      </c>
      <c r="B31" s="199" t="s">
        <v>168</v>
      </c>
      <c r="C31" s="113">
        <v>8.5124164278892067</v>
      </c>
      <c r="D31" s="115">
        <v>1426</v>
      </c>
      <c r="E31" s="114">
        <v>1545</v>
      </c>
      <c r="F31" s="114">
        <v>1507</v>
      </c>
      <c r="G31" s="114">
        <v>1491</v>
      </c>
      <c r="H31" s="140">
        <v>1498</v>
      </c>
      <c r="I31" s="115">
        <v>-72</v>
      </c>
      <c r="J31" s="116">
        <v>-4.8064085447263016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1.5580229226361031</v>
      </c>
      <c r="D34" s="115">
        <v>261</v>
      </c>
      <c r="E34" s="114">
        <v>267</v>
      </c>
      <c r="F34" s="114">
        <v>269</v>
      </c>
      <c r="G34" s="114">
        <v>269</v>
      </c>
      <c r="H34" s="140">
        <v>261</v>
      </c>
      <c r="I34" s="115">
        <v>0</v>
      </c>
      <c r="J34" s="116">
        <v>0</v>
      </c>
    </row>
    <row r="35" spans="1:10" s="110" customFormat="1" ht="24.95" customHeight="1" x14ac:dyDescent="0.2">
      <c r="A35" s="292" t="s">
        <v>171</v>
      </c>
      <c r="B35" s="293" t="s">
        <v>172</v>
      </c>
      <c r="C35" s="113">
        <v>22.71370582617001</v>
      </c>
      <c r="D35" s="115">
        <v>3805</v>
      </c>
      <c r="E35" s="114">
        <v>3851</v>
      </c>
      <c r="F35" s="114">
        <v>3887</v>
      </c>
      <c r="G35" s="114">
        <v>3922</v>
      </c>
      <c r="H35" s="140">
        <v>3951</v>
      </c>
      <c r="I35" s="115">
        <v>-146</v>
      </c>
      <c r="J35" s="116">
        <v>-3.6952670210073397</v>
      </c>
    </row>
    <row r="36" spans="1:10" s="110" customFormat="1" ht="24.95" customHeight="1" x14ac:dyDescent="0.2">
      <c r="A36" s="294" t="s">
        <v>173</v>
      </c>
      <c r="B36" s="295" t="s">
        <v>174</v>
      </c>
      <c r="C36" s="125">
        <v>75.728271251193888</v>
      </c>
      <c r="D36" s="143">
        <v>12686</v>
      </c>
      <c r="E36" s="144">
        <v>13484</v>
      </c>
      <c r="F36" s="144">
        <v>13231</v>
      </c>
      <c r="G36" s="144">
        <v>13269</v>
      </c>
      <c r="H36" s="145">
        <v>13139</v>
      </c>
      <c r="I36" s="143">
        <v>-453</v>
      </c>
      <c r="J36" s="146">
        <v>-3.4477509703934852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16752</v>
      </c>
      <c r="F11" s="264">
        <v>17602</v>
      </c>
      <c r="G11" s="264">
        <v>17387</v>
      </c>
      <c r="H11" s="264">
        <v>17460</v>
      </c>
      <c r="I11" s="265">
        <v>17351</v>
      </c>
      <c r="J11" s="263">
        <v>-599</v>
      </c>
      <c r="K11" s="266">
        <v>-3.4522505907440495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38.443170964660936</v>
      </c>
      <c r="E13" s="115">
        <v>6440</v>
      </c>
      <c r="F13" s="114">
        <v>6820</v>
      </c>
      <c r="G13" s="114">
        <v>6732</v>
      </c>
      <c r="H13" s="114">
        <v>6771</v>
      </c>
      <c r="I13" s="140">
        <v>6678</v>
      </c>
      <c r="J13" s="115">
        <v>-238</v>
      </c>
      <c r="K13" s="116">
        <v>-3.5639412997903563</v>
      </c>
    </row>
    <row r="14" spans="1:15" ht="15.95" customHeight="1" x14ac:dyDescent="0.2">
      <c r="A14" s="306" t="s">
        <v>230</v>
      </c>
      <c r="B14" s="307"/>
      <c r="C14" s="308"/>
      <c r="D14" s="113">
        <v>49.49856733524355</v>
      </c>
      <c r="E14" s="115">
        <v>8292</v>
      </c>
      <c r="F14" s="114">
        <v>8696</v>
      </c>
      <c r="G14" s="114">
        <v>8569</v>
      </c>
      <c r="H14" s="114">
        <v>8591</v>
      </c>
      <c r="I14" s="140">
        <v>8603</v>
      </c>
      <c r="J14" s="115">
        <v>-311</v>
      </c>
      <c r="K14" s="116">
        <v>-3.6150180169708239</v>
      </c>
    </row>
    <row r="15" spans="1:15" ht="15.95" customHeight="1" x14ac:dyDescent="0.2">
      <c r="A15" s="306" t="s">
        <v>231</v>
      </c>
      <c r="B15" s="307"/>
      <c r="C15" s="308"/>
      <c r="D15" s="113">
        <v>6.7991881566380137</v>
      </c>
      <c r="E15" s="115">
        <v>1139</v>
      </c>
      <c r="F15" s="114">
        <v>1160</v>
      </c>
      <c r="G15" s="114">
        <v>1167</v>
      </c>
      <c r="H15" s="114">
        <v>1150</v>
      </c>
      <c r="I15" s="140">
        <v>1146</v>
      </c>
      <c r="J15" s="115">
        <v>-7</v>
      </c>
      <c r="K15" s="116">
        <v>-0.61082024432809778</v>
      </c>
    </row>
    <row r="16" spans="1:15" ht="15.95" customHeight="1" x14ac:dyDescent="0.2">
      <c r="A16" s="306" t="s">
        <v>232</v>
      </c>
      <c r="B16" s="307"/>
      <c r="C16" s="308"/>
      <c r="D16" s="113">
        <v>3.2652817574021014</v>
      </c>
      <c r="E16" s="115">
        <v>547</v>
      </c>
      <c r="F16" s="114">
        <v>556</v>
      </c>
      <c r="G16" s="114">
        <v>546</v>
      </c>
      <c r="H16" s="114">
        <v>572</v>
      </c>
      <c r="I16" s="140">
        <v>572</v>
      </c>
      <c r="J16" s="115">
        <v>-25</v>
      </c>
      <c r="K16" s="116">
        <v>-4.3706293706293708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1.3073065902578798</v>
      </c>
      <c r="E18" s="115">
        <v>219</v>
      </c>
      <c r="F18" s="114">
        <v>210</v>
      </c>
      <c r="G18" s="114">
        <v>218</v>
      </c>
      <c r="H18" s="114">
        <v>215</v>
      </c>
      <c r="I18" s="140">
        <v>208</v>
      </c>
      <c r="J18" s="115">
        <v>11</v>
      </c>
      <c r="K18" s="116">
        <v>5.2884615384615383</v>
      </c>
    </row>
    <row r="19" spans="1:11" ht="14.1" customHeight="1" x14ac:dyDescent="0.2">
      <c r="A19" s="306" t="s">
        <v>235</v>
      </c>
      <c r="B19" s="307" t="s">
        <v>236</v>
      </c>
      <c r="C19" s="308"/>
      <c r="D19" s="113">
        <v>0.66260744985673348</v>
      </c>
      <c r="E19" s="115">
        <v>111</v>
      </c>
      <c r="F19" s="114">
        <v>108</v>
      </c>
      <c r="G19" s="114">
        <v>120</v>
      </c>
      <c r="H19" s="114">
        <v>119</v>
      </c>
      <c r="I19" s="140">
        <v>109</v>
      </c>
      <c r="J19" s="115">
        <v>2</v>
      </c>
      <c r="K19" s="116">
        <v>1.834862385321101</v>
      </c>
    </row>
    <row r="20" spans="1:11" ht="14.1" customHeight="1" x14ac:dyDescent="0.2">
      <c r="A20" s="306">
        <v>12</v>
      </c>
      <c r="B20" s="307" t="s">
        <v>237</v>
      </c>
      <c r="C20" s="308"/>
      <c r="D20" s="113">
        <v>0.94317096466093597</v>
      </c>
      <c r="E20" s="115">
        <v>158</v>
      </c>
      <c r="F20" s="114">
        <v>173</v>
      </c>
      <c r="G20" s="114">
        <v>170</v>
      </c>
      <c r="H20" s="114">
        <v>172</v>
      </c>
      <c r="I20" s="140">
        <v>150</v>
      </c>
      <c r="J20" s="115">
        <v>8</v>
      </c>
      <c r="K20" s="116">
        <v>5.333333333333333</v>
      </c>
    </row>
    <row r="21" spans="1:11" ht="14.1" customHeight="1" x14ac:dyDescent="0.2">
      <c r="A21" s="306">
        <v>21</v>
      </c>
      <c r="B21" s="307" t="s">
        <v>238</v>
      </c>
      <c r="C21" s="308"/>
      <c r="D21" s="113">
        <v>0.17311365807067813</v>
      </c>
      <c r="E21" s="115">
        <v>29</v>
      </c>
      <c r="F21" s="114">
        <v>32</v>
      </c>
      <c r="G21" s="114">
        <v>26</v>
      </c>
      <c r="H21" s="114">
        <v>29</v>
      </c>
      <c r="I21" s="140">
        <v>34</v>
      </c>
      <c r="J21" s="115">
        <v>-5</v>
      </c>
      <c r="K21" s="116">
        <v>-14.705882352941176</v>
      </c>
    </row>
    <row r="22" spans="1:11" ht="14.1" customHeight="1" x14ac:dyDescent="0.2">
      <c r="A22" s="306">
        <v>22</v>
      </c>
      <c r="B22" s="307" t="s">
        <v>239</v>
      </c>
      <c r="C22" s="308"/>
      <c r="D22" s="113">
        <v>1.3073065902578798</v>
      </c>
      <c r="E22" s="115">
        <v>219</v>
      </c>
      <c r="F22" s="114">
        <v>221</v>
      </c>
      <c r="G22" s="114">
        <v>231</v>
      </c>
      <c r="H22" s="114">
        <v>232</v>
      </c>
      <c r="I22" s="140">
        <v>227</v>
      </c>
      <c r="J22" s="115">
        <v>-8</v>
      </c>
      <c r="K22" s="116">
        <v>-3.5242290748898677</v>
      </c>
    </row>
    <row r="23" spans="1:11" ht="14.1" customHeight="1" x14ac:dyDescent="0.2">
      <c r="A23" s="306">
        <v>23</v>
      </c>
      <c r="B23" s="307" t="s">
        <v>240</v>
      </c>
      <c r="C23" s="308"/>
      <c r="D23" s="113">
        <v>0.41189111747851004</v>
      </c>
      <c r="E23" s="115">
        <v>69</v>
      </c>
      <c r="F23" s="114">
        <v>66</v>
      </c>
      <c r="G23" s="114">
        <v>76</v>
      </c>
      <c r="H23" s="114">
        <v>73</v>
      </c>
      <c r="I23" s="140">
        <v>69</v>
      </c>
      <c r="J23" s="115">
        <v>0</v>
      </c>
      <c r="K23" s="116">
        <v>0</v>
      </c>
    </row>
    <row r="24" spans="1:11" ht="14.1" customHeight="1" x14ac:dyDescent="0.2">
      <c r="A24" s="306">
        <v>24</v>
      </c>
      <c r="B24" s="307" t="s">
        <v>241</v>
      </c>
      <c r="C24" s="308"/>
      <c r="D24" s="113">
        <v>2.1191499522445083</v>
      </c>
      <c r="E24" s="115">
        <v>355</v>
      </c>
      <c r="F24" s="114">
        <v>359</v>
      </c>
      <c r="G24" s="114">
        <v>375</v>
      </c>
      <c r="H24" s="114">
        <v>403</v>
      </c>
      <c r="I24" s="140">
        <v>410</v>
      </c>
      <c r="J24" s="115">
        <v>-55</v>
      </c>
      <c r="K24" s="116">
        <v>-13.414634146341463</v>
      </c>
    </row>
    <row r="25" spans="1:11" ht="14.1" customHeight="1" x14ac:dyDescent="0.2">
      <c r="A25" s="306">
        <v>25</v>
      </c>
      <c r="B25" s="307" t="s">
        <v>242</v>
      </c>
      <c r="C25" s="308"/>
      <c r="D25" s="113">
        <v>2.1967526265520534</v>
      </c>
      <c r="E25" s="115">
        <v>368</v>
      </c>
      <c r="F25" s="114">
        <v>395</v>
      </c>
      <c r="G25" s="114">
        <v>396</v>
      </c>
      <c r="H25" s="114">
        <v>399</v>
      </c>
      <c r="I25" s="140">
        <v>400</v>
      </c>
      <c r="J25" s="115">
        <v>-32</v>
      </c>
      <c r="K25" s="116">
        <v>-8</v>
      </c>
    </row>
    <row r="26" spans="1:11" ht="14.1" customHeight="1" x14ac:dyDescent="0.2">
      <c r="A26" s="306">
        <v>26</v>
      </c>
      <c r="B26" s="307" t="s">
        <v>243</v>
      </c>
      <c r="C26" s="308"/>
      <c r="D26" s="113">
        <v>1.3968481375358166</v>
      </c>
      <c r="E26" s="115">
        <v>234</v>
      </c>
      <c r="F26" s="114">
        <v>248</v>
      </c>
      <c r="G26" s="114">
        <v>241</v>
      </c>
      <c r="H26" s="114">
        <v>250</v>
      </c>
      <c r="I26" s="140">
        <v>265</v>
      </c>
      <c r="J26" s="115">
        <v>-31</v>
      </c>
      <c r="K26" s="116">
        <v>-11.69811320754717</v>
      </c>
    </row>
    <row r="27" spans="1:11" ht="14.1" customHeight="1" x14ac:dyDescent="0.2">
      <c r="A27" s="306">
        <v>27</v>
      </c>
      <c r="B27" s="307" t="s">
        <v>244</v>
      </c>
      <c r="C27" s="308"/>
      <c r="D27" s="113">
        <v>0.78199617956064948</v>
      </c>
      <c r="E27" s="115">
        <v>131</v>
      </c>
      <c r="F27" s="114">
        <v>133</v>
      </c>
      <c r="G27" s="114">
        <v>132</v>
      </c>
      <c r="H27" s="114">
        <v>131</v>
      </c>
      <c r="I27" s="140">
        <v>133</v>
      </c>
      <c r="J27" s="115">
        <v>-2</v>
      </c>
      <c r="K27" s="116">
        <v>-1.5037593984962405</v>
      </c>
    </row>
    <row r="28" spans="1:11" ht="14.1" customHeight="1" x14ac:dyDescent="0.2">
      <c r="A28" s="306">
        <v>28</v>
      </c>
      <c r="B28" s="307" t="s">
        <v>245</v>
      </c>
      <c r="C28" s="308"/>
      <c r="D28" s="113">
        <v>0.64469914040114618</v>
      </c>
      <c r="E28" s="115">
        <v>108</v>
      </c>
      <c r="F28" s="114">
        <v>118</v>
      </c>
      <c r="G28" s="114">
        <v>130</v>
      </c>
      <c r="H28" s="114">
        <v>133</v>
      </c>
      <c r="I28" s="140">
        <v>133</v>
      </c>
      <c r="J28" s="115">
        <v>-25</v>
      </c>
      <c r="K28" s="116">
        <v>-18.796992481203006</v>
      </c>
    </row>
    <row r="29" spans="1:11" ht="14.1" customHeight="1" x14ac:dyDescent="0.2">
      <c r="A29" s="306">
        <v>29</v>
      </c>
      <c r="B29" s="307" t="s">
        <v>246</v>
      </c>
      <c r="C29" s="308"/>
      <c r="D29" s="113">
        <v>4.1069723018147091</v>
      </c>
      <c r="E29" s="115">
        <v>688</v>
      </c>
      <c r="F29" s="114">
        <v>792</v>
      </c>
      <c r="G29" s="114">
        <v>759</v>
      </c>
      <c r="H29" s="114">
        <v>758</v>
      </c>
      <c r="I29" s="140">
        <v>763</v>
      </c>
      <c r="J29" s="115">
        <v>-75</v>
      </c>
      <c r="K29" s="116">
        <v>-9.8296199213630402</v>
      </c>
    </row>
    <row r="30" spans="1:11" ht="14.1" customHeight="1" x14ac:dyDescent="0.2">
      <c r="A30" s="306" t="s">
        <v>247</v>
      </c>
      <c r="B30" s="307" t="s">
        <v>248</v>
      </c>
      <c r="C30" s="308"/>
      <c r="D30" s="113">
        <v>0.77602674307545372</v>
      </c>
      <c r="E30" s="115">
        <v>130</v>
      </c>
      <c r="F30" s="114">
        <v>137</v>
      </c>
      <c r="G30" s="114">
        <v>137</v>
      </c>
      <c r="H30" s="114">
        <v>142</v>
      </c>
      <c r="I30" s="140">
        <v>131</v>
      </c>
      <c r="J30" s="115">
        <v>-1</v>
      </c>
      <c r="K30" s="116">
        <v>-0.76335877862595425</v>
      </c>
    </row>
    <row r="31" spans="1:11" ht="14.1" customHeight="1" x14ac:dyDescent="0.2">
      <c r="A31" s="306" t="s">
        <v>249</v>
      </c>
      <c r="B31" s="307" t="s">
        <v>250</v>
      </c>
      <c r="C31" s="308"/>
      <c r="D31" s="113">
        <v>3.3070678127984716</v>
      </c>
      <c r="E31" s="115">
        <v>554</v>
      </c>
      <c r="F31" s="114">
        <v>651</v>
      </c>
      <c r="G31" s="114">
        <v>617</v>
      </c>
      <c r="H31" s="114">
        <v>612</v>
      </c>
      <c r="I31" s="140">
        <v>629</v>
      </c>
      <c r="J31" s="115">
        <v>-75</v>
      </c>
      <c r="K31" s="116">
        <v>-11.923688394276629</v>
      </c>
    </row>
    <row r="32" spans="1:11" ht="14.1" customHeight="1" x14ac:dyDescent="0.2">
      <c r="A32" s="306">
        <v>31</v>
      </c>
      <c r="B32" s="307" t="s">
        <v>251</v>
      </c>
      <c r="C32" s="308"/>
      <c r="D32" s="113">
        <v>0.35219675262655203</v>
      </c>
      <c r="E32" s="115">
        <v>59</v>
      </c>
      <c r="F32" s="114">
        <v>61</v>
      </c>
      <c r="G32" s="114">
        <v>60</v>
      </c>
      <c r="H32" s="114">
        <v>64</v>
      </c>
      <c r="I32" s="140">
        <v>59</v>
      </c>
      <c r="J32" s="115">
        <v>0</v>
      </c>
      <c r="K32" s="116">
        <v>0</v>
      </c>
    </row>
    <row r="33" spans="1:11" ht="14.1" customHeight="1" x14ac:dyDescent="0.2">
      <c r="A33" s="306">
        <v>32</v>
      </c>
      <c r="B33" s="307" t="s">
        <v>252</v>
      </c>
      <c r="C33" s="308"/>
      <c r="D33" s="113">
        <v>1.2297039159503342</v>
      </c>
      <c r="E33" s="115">
        <v>206</v>
      </c>
      <c r="F33" s="114">
        <v>195</v>
      </c>
      <c r="G33" s="114">
        <v>206</v>
      </c>
      <c r="H33" s="114">
        <v>204</v>
      </c>
      <c r="I33" s="140">
        <v>201</v>
      </c>
      <c r="J33" s="115">
        <v>5</v>
      </c>
      <c r="K33" s="116">
        <v>2.4875621890547261</v>
      </c>
    </row>
    <row r="34" spans="1:11" ht="14.1" customHeight="1" x14ac:dyDescent="0.2">
      <c r="A34" s="306">
        <v>33</v>
      </c>
      <c r="B34" s="307" t="s">
        <v>253</v>
      </c>
      <c r="C34" s="308"/>
      <c r="D34" s="113">
        <v>0.82975167144221584</v>
      </c>
      <c r="E34" s="115">
        <v>139</v>
      </c>
      <c r="F34" s="114">
        <v>124</v>
      </c>
      <c r="G34" s="114">
        <v>124</v>
      </c>
      <c r="H34" s="114">
        <v>120</v>
      </c>
      <c r="I34" s="140">
        <v>130</v>
      </c>
      <c r="J34" s="115">
        <v>9</v>
      </c>
      <c r="K34" s="116">
        <v>6.9230769230769234</v>
      </c>
    </row>
    <row r="35" spans="1:11" ht="14.1" customHeight="1" x14ac:dyDescent="0.2">
      <c r="A35" s="306">
        <v>34</v>
      </c>
      <c r="B35" s="307" t="s">
        <v>254</v>
      </c>
      <c r="C35" s="308"/>
      <c r="D35" s="113">
        <v>6.7872492836676219</v>
      </c>
      <c r="E35" s="115">
        <v>1137</v>
      </c>
      <c r="F35" s="114">
        <v>1165</v>
      </c>
      <c r="G35" s="114">
        <v>1149</v>
      </c>
      <c r="H35" s="114">
        <v>1166</v>
      </c>
      <c r="I35" s="140">
        <v>1162</v>
      </c>
      <c r="J35" s="115">
        <v>-25</v>
      </c>
      <c r="K35" s="116">
        <v>-2.1514629948364887</v>
      </c>
    </row>
    <row r="36" spans="1:11" ht="14.1" customHeight="1" x14ac:dyDescent="0.2">
      <c r="A36" s="306">
        <v>41</v>
      </c>
      <c r="B36" s="307" t="s">
        <v>255</v>
      </c>
      <c r="C36" s="308"/>
      <c r="D36" s="113">
        <v>0.17908309455587393</v>
      </c>
      <c r="E36" s="115">
        <v>30</v>
      </c>
      <c r="F36" s="114">
        <v>26</v>
      </c>
      <c r="G36" s="114">
        <v>28</v>
      </c>
      <c r="H36" s="114">
        <v>30</v>
      </c>
      <c r="I36" s="140">
        <v>28</v>
      </c>
      <c r="J36" s="115">
        <v>2</v>
      </c>
      <c r="K36" s="116">
        <v>7.1428571428571432</v>
      </c>
    </row>
    <row r="37" spans="1:11" ht="14.1" customHeight="1" x14ac:dyDescent="0.2">
      <c r="A37" s="306">
        <v>42</v>
      </c>
      <c r="B37" s="307" t="s">
        <v>256</v>
      </c>
      <c r="C37" s="308"/>
      <c r="D37" s="113" t="s">
        <v>514</v>
      </c>
      <c r="E37" s="115" t="s">
        <v>514</v>
      </c>
      <c r="F37" s="114" t="s">
        <v>514</v>
      </c>
      <c r="G37" s="114" t="s">
        <v>514</v>
      </c>
      <c r="H37" s="114" t="s">
        <v>514</v>
      </c>
      <c r="I37" s="140">
        <v>7</v>
      </c>
      <c r="J37" s="115" t="s">
        <v>514</v>
      </c>
      <c r="K37" s="116" t="s">
        <v>514</v>
      </c>
    </row>
    <row r="38" spans="1:11" ht="14.1" customHeight="1" x14ac:dyDescent="0.2">
      <c r="A38" s="306">
        <v>43</v>
      </c>
      <c r="B38" s="307" t="s">
        <v>257</v>
      </c>
      <c r="C38" s="308"/>
      <c r="D38" s="113">
        <v>0.26862464183381091</v>
      </c>
      <c r="E38" s="115">
        <v>45</v>
      </c>
      <c r="F38" s="114">
        <v>45</v>
      </c>
      <c r="G38" s="114">
        <v>40</v>
      </c>
      <c r="H38" s="114">
        <v>38</v>
      </c>
      <c r="I38" s="140">
        <v>41</v>
      </c>
      <c r="J38" s="115">
        <v>4</v>
      </c>
      <c r="K38" s="116">
        <v>9.7560975609756095</v>
      </c>
    </row>
    <row r="39" spans="1:11" ht="14.1" customHeight="1" x14ac:dyDescent="0.2">
      <c r="A39" s="306">
        <v>51</v>
      </c>
      <c r="B39" s="307" t="s">
        <v>258</v>
      </c>
      <c r="C39" s="308"/>
      <c r="D39" s="113">
        <v>9.8794173829990442</v>
      </c>
      <c r="E39" s="115">
        <v>1655</v>
      </c>
      <c r="F39" s="114">
        <v>1703</v>
      </c>
      <c r="G39" s="114">
        <v>1716</v>
      </c>
      <c r="H39" s="114">
        <v>1702</v>
      </c>
      <c r="I39" s="140">
        <v>1681</v>
      </c>
      <c r="J39" s="115">
        <v>-26</v>
      </c>
      <c r="K39" s="116">
        <v>-1.5466983938132064</v>
      </c>
    </row>
    <row r="40" spans="1:11" ht="14.1" customHeight="1" x14ac:dyDescent="0.2">
      <c r="A40" s="306" t="s">
        <v>259</v>
      </c>
      <c r="B40" s="307" t="s">
        <v>260</v>
      </c>
      <c r="C40" s="308"/>
      <c r="D40" s="113">
        <v>9.5272206303724936</v>
      </c>
      <c r="E40" s="115">
        <v>1596</v>
      </c>
      <c r="F40" s="114">
        <v>1645</v>
      </c>
      <c r="G40" s="114">
        <v>1648</v>
      </c>
      <c r="H40" s="114">
        <v>1635</v>
      </c>
      <c r="I40" s="140">
        <v>1625</v>
      </c>
      <c r="J40" s="115">
        <v>-29</v>
      </c>
      <c r="K40" s="116">
        <v>-1.7846153846153847</v>
      </c>
    </row>
    <row r="41" spans="1:11" ht="14.1" customHeight="1" x14ac:dyDescent="0.2">
      <c r="A41" s="306"/>
      <c r="B41" s="307" t="s">
        <v>261</v>
      </c>
      <c r="C41" s="308"/>
      <c r="D41" s="113">
        <v>2.1728748806112703</v>
      </c>
      <c r="E41" s="115">
        <v>364</v>
      </c>
      <c r="F41" s="114">
        <v>395</v>
      </c>
      <c r="G41" s="114">
        <v>388</v>
      </c>
      <c r="H41" s="114">
        <v>397</v>
      </c>
      <c r="I41" s="140">
        <v>388</v>
      </c>
      <c r="J41" s="115">
        <v>-24</v>
      </c>
      <c r="K41" s="116">
        <v>-6.1855670103092786</v>
      </c>
    </row>
    <row r="42" spans="1:11" ht="14.1" customHeight="1" x14ac:dyDescent="0.2">
      <c r="A42" s="306">
        <v>52</v>
      </c>
      <c r="B42" s="307" t="s">
        <v>262</v>
      </c>
      <c r="C42" s="308"/>
      <c r="D42" s="113">
        <v>5.0262655205348619</v>
      </c>
      <c r="E42" s="115">
        <v>842</v>
      </c>
      <c r="F42" s="114">
        <v>868</v>
      </c>
      <c r="G42" s="114">
        <v>849</v>
      </c>
      <c r="H42" s="114">
        <v>857</v>
      </c>
      <c r="I42" s="140">
        <v>884</v>
      </c>
      <c r="J42" s="115">
        <v>-42</v>
      </c>
      <c r="K42" s="116">
        <v>-4.751131221719457</v>
      </c>
    </row>
    <row r="43" spans="1:11" ht="14.1" customHeight="1" x14ac:dyDescent="0.2">
      <c r="A43" s="306" t="s">
        <v>263</v>
      </c>
      <c r="B43" s="307" t="s">
        <v>264</v>
      </c>
      <c r="C43" s="308"/>
      <c r="D43" s="113">
        <v>4.7397325692454633</v>
      </c>
      <c r="E43" s="115">
        <v>794</v>
      </c>
      <c r="F43" s="114">
        <v>823</v>
      </c>
      <c r="G43" s="114">
        <v>796</v>
      </c>
      <c r="H43" s="114">
        <v>805</v>
      </c>
      <c r="I43" s="140">
        <v>828</v>
      </c>
      <c r="J43" s="115">
        <v>-34</v>
      </c>
      <c r="K43" s="116">
        <v>-4.1062801932367146</v>
      </c>
    </row>
    <row r="44" spans="1:11" ht="14.1" customHeight="1" x14ac:dyDescent="0.2">
      <c r="A44" s="306">
        <v>53</v>
      </c>
      <c r="B44" s="307" t="s">
        <v>265</v>
      </c>
      <c r="C44" s="308"/>
      <c r="D44" s="113">
        <v>1.6953199617956065</v>
      </c>
      <c r="E44" s="115">
        <v>284</v>
      </c>
      <c r="F44" s="114">
        <v>343</v>
      </c>
      <c r="G44" s="114">
        <v>352</v>
      </c>
      <c r="H44" s="114">
        <v>337</v>
      </c>
      <c r="I44" s="140">
        <v>322</v>
      </c>
      <c r="J44" s="115">
        <v>-38</v>
      </c>
      <c r="K44" s="116">
        <v>-11.801242236024844</v>
      </c>
    </row>
    <row r="45" spans="1:11" ht="14.1" customHeight="1" x14ac:dyDescent="0.2">
      <c r="A45" s="306" t="s">
        <v>266</v>
      </c>
      <c r="B45" s="307" t="s">
        <v>267</v>
      </c>
      <c r="C45" s="308"/>
      <c r="D45" s="113">
        <v>1.6714422158548232</v>
      </c>
      <c r="E45" s="115">
        <v>280</v>
      </c>
      <c r="F45" s="114">
        <v>339</v>
      </c>
      <c r="G45" s="114">
        <v>348</v>
      </c>
      <c r="H45" s="114">
        <v>333</v>
      </c>
      <c r="I45" s="140">
        <v>318</v>
      </c>
      <c r="J45" s="115">
        <v>-38</v>
      </c>
      <c r="K45" s="116">
        <v>-11.949685534591195</v>
      </c>
    </row>
    <row r="46" spans="1:11" ht="14.1" customHeight="1" x14ac:dyDescent="0.2">
      <c r="A46" s="306">
        <v>54</v>
      </c>
      <c r="B46" s="307" t="s">
        <v>268</v>
      </c>
      <c r="C46" s="308"/>
      <c r="D46" s="113">
        <v>11.067335243553009</v>
      </c>
      <c r="E46" s="115">
        <v>1854</v>
      </c>
      <c r="F46" s="114">
        <v>1933</v>
      </c>
      <c r="G46" s="114">
        <v>1926</v>
      </c>
      <c r="H46" s="114">
        <v>1945</v>
      </c>
      <c r="I46" s="140">
        <v>1950</v>
      </c>
      <c r="J46" s="115">
        <v>-96</v>
      </c>
      <c r="K46" s="116">
        <v>-4.9230769230769234</v>
      </c>
    </row>
    <row r="47" spans="1:11" ht="14.1" customHeight="1" x14ac:dyDescent="0.2">
      <c r="A47" s="306">
        <v>61</v>
      </c>
      <c r="B47" s="307" t="s">
        <v>269</v>
      </c>
      <c r="C47" s="308"/>
      <c r="D47" s="113">
        <v>1.241642788920726</v>
      </c>
      <c r="E47" s="115">
        <v>208</v>
      </c>
      <c r="F47" s="114">
        <v>211</v>
      </c>
      <c r="G47" s="114">
        <v>199</v>
      </c>
      <c r="H47" s="114">
        <v>189</v>
      </c>
      <c r="I47" s="140">
        <v>197</v>
      </c>
      <c r="J47" s="115">
        <v>11</v>
      </c>
      <c r="K47" s="116">
        <v>5.5837563451776653</v>
      </c>
    </row>
    <row r="48" spans="1:11" ht="14.1" customHeight="1" x14ac:dyDescent="0.2">
      <c r="A48" s="306">
        <v>62</v>
      </c>
      <c r="B48" s="307" t="s">
        <v>270</v>
      </c>
      <c r="C48" s="308"/>
      <c r="D48" s="113">
        <v>9.9331423113658079</v>
      </c>
      <c r="E48" s="115">
        <v>1664</v>
      </c>
      <c r="F48" s="114">
        <v>1807</v>
      </c>
      <c r="G48" s="114">
        <v>1714</v>
      </c>
      <c r="H48" s="114">
        <v>1724</v>
      </c>
      <c r="I48" s="140">
        <v>1670</v>
      </c>
      <c r="J48" s="115">
        <v>-6</v>
      </c>
      <c r="K48" s="116">
        <v>-0.3592814371257485</v>
      </c>
    </row>
    <row r="49" spans="1:11" ht="14.1" customHeight="1" x14ac:dyDescent="0.2">
      <c r="A49" s="306">
        <v>63</v>
      </c>
      <c r="B49" s="307" t="s">
        <v>271</v>
      </c>
      <c r="C49" s="308"/>
      <c r="D49" s="113">
        <v>7.3543457497612224</v>
      </c>
      <c r="E49" s="115">
        <v>1232</v>
      </c>
      <c r="F49" s="114">
        <v>1501</v>
      </c>
      <c r="G49" s="114">
        <v>1443</v>
      </c>
      <c r="H49" s="114">
        <v>1463</v>
      </c>
      <c r="I49" s="140">
        <v>1465</v>
      </c>
      <c r="J49" s="115">
        <v>-233</v>
      </c>
      <c r="K49" s="116">
        <v>-15.904436860068259</v>
      </c>
    </row>
    <row r="50" spans="1:11" ht="14.1" customHeight="1" x14ac:dyDescent="0.2">
      <c r="A50" s="306" t="s">
        <v>272</v>
      </c>
      <c r="B50" s="307" t="s">
        <v>273</v>
      </c>
      <c r="C50" s="308"/>
      <c r="D50" s="113">
        <v>0.55515759312320911</v>
      </c>
      <c r="E50" s="115">
        <v>93</v>
      </c>
      <c r="F50" s="114">
        <v>120</v>
      </c>
      <c r="G50" s="114">
        <v>110</v>
      </c>
      <c r="H50" s="114">
        <v>113</v>
      </c>
      <c r="I50" s="140">
        <v>138</v>
      </c>
      <c r="J50" s="115">
        <v>-45</v>
      </c>
      <c r="K50" s="116">
        <v>-32.608695652173914</v>
      </c>
    </row>
    <row r="51" spans="1:11" ht="14.1" customHeight="1" x14ac:dyDescent="0.2">
      <c r="A51" s="306" t="s">
        <v>274</v>
      </c>
      <c r="B51" s="307" t="s">
        <v>275</v>
      </c>
      <c r="C51" s="308"/>
      <c r="D51" s="113">
        <v>6.4290830945558737</v>
      </c>
      <c r="E51" s="115">
        <v>1077</v>
      </c>
      <c r="F51" s="114">
        <v>1290</v>
      </c>
      <c r="G51" s="114">
        <v>1263</v>
      </c>
      <c r="H51" s="114">
        <v>1274</v>
      </c>
      <c r="I51" s="140">
        <v>1254</v>
      </c>
      <c r="J51" s="115">
        <v>-177</v>
      </c>
      <c r="K51" s="116">
        <v>-14.114832535885167</v>
      </c>
    </row>
    <row r="52" spans="1:11" ht="14.1" customHeight="1" x14ac:dyDescent="0.2">
      <c r="A52" s="306">
        <v>71</v>
      </c>
      <c r="B52" s="307" t="s">
        <v>276</v>
      </c>
      <c r="C52" s="308"/>
      <c r="D52" s="113">
        <v>14.404250238777459</v>
      </c>
      <c r="E52" s="115">
        <v>2413</v>
      </c>
      <c r="F52" s="114">
        <v>2407</v>
      </c>
      <c r="G52" s="114">
        <v>2381</v>
      </c>
      <c r="H52" s="114">
        <v>2359</v>
      </c>
      <c r="I52" s="140">
        <v>2358</v>
      </c>
      <c r="J52" s="115">
        <v>55</v>
      </c>
      <c r="K52" s="116">
        <v>2.3324851569126377</v>
      </c>
    </row>
    <row r="53" spans="1:11" ht="14.1" customHeight="1" x14ac:dyDescent="0.2">
      <c r="A53" s="306" t="s">
        <v>277</v>
      </c>
      <c r="B53" s="307" t="s">
        <v>278</v>
      </c>
      <c r="C53" s="308"/>
      <c r="D53" s="113">
        <v>1.53414517669532</v>
      </c>
      <c r="E53" s="115">
        <v>257</v>
      </c>
      <c r="F53" s="114">
        <v>246</v>
      </c>
      <c r="G53" s="114">
        <v>250</v>
      </c>
      <c r="H53" s="114">
        <v>250</v>
      </c>
      <c r="I53" s="140">
        <v>254</v>
      </c>
      <c r="J53" s="115">
        <v>3</v>
      </c>
      <c r="K53" s="116">
        <v>1.1811023622047243</v>
      </c>
    </row>
    <row r="54" spans="1:11" ht="14.1" customHeight="1" x14ac:dyDescent="0.2">
      <c r="A54" s="306" t="s">
        <v>279</v>
      </c>
      <c r="B54" s="307" t="s">
        <v>280</v>
      </c>
      <c r="C54" s="308"/>
      <c r="D54" s="113">
        <v>11.998567335243553</v>
      </c>
      <c r="E54" s="115">
        <v>2010</v>
      </c>
      <c r="F54" s="114">
        <v>2019</v>
      </c>
      <c r="G54" s="114">
        <v>1989</v>
      </c>
      <c r="H54" s="114">
        <v>1966</v>
      </c>
      <c r="I54" s="140">
        <v>1955</v>
      </c>
      <c r="J54" s="115">
        <v>55</v>
      </c>
      <c r="K54" s="116">
        <v>2.8132992327365729</v>
      </c>
    </row>
    <row r="55" spans="1:11" ht="14.1" customHeight="1" x14ac:dyDescent="0.2">
      <c r="A55" s="306">
        <v>72</v>
      </c>
      <c r="B55" s="307" t="s">
        <v>281</v>
      </c>
      <c r="C55" s="308"/>
      <c r="D55" s="113">
        <v>1.737106017191977</v>
      </c>
      <c r="E55" s="115">
        <v>291</v>
      </c>
      <c r="F55" s="114">
        <v>289</v>
      </c>
      <c r="G55" s="114">
        <v>285</v>
      </c>
      <c r="H55" s="114">
        <v>288</v>
      </c>
      <c r="I55" s="140">
        <v>281</v>
      </c>
      <c r="J55" s="115">
        <v>10</v>
      </c>
      <c r="K55" s="116">
        <v>3.5587188612099645</v>
      </c>
    </row>
    <row r="56" spans="1:11" ht="14.1" customHeight="1" x14ac:dyDescent="0.2">
      <c r="A56" s="306" t="s">
        <v>282</v>
      </c>
      <c r="B56" s="307" t="s">
        <v>283</v>
      </c>
      <c r="C56" s="308"/>
      <c r="D56" s="113">
        <v>0.13132760267430754</v>
      </c>
      <c r="E56" s="115">
        <v>22</v>
      </c>
      <c r="F56" s="114">
        <v>21</v>
      </c>
      <c r="G56" s="114">
        <v>19</v>
      </c>
      <c r="H56" s="114">
        <v>19</v>
      </c>
      <c r="I56" s="140">
        <v>19</v>
      </c>
      <c r="J56" s="115">
        <v>3</v>
      </c>
      <c r="K56" s="116">
        <v>15.789473684210526</v>
      </c>
    </row>
    <row r="57" spans="1:11" ht="14.1" customHeight="1" x14ac:dyDescent="0.2">
      <c r="A57" s="306" t="s">
        <v>284</v>
      </c>
      <c r="B57" s="307" t="s">
        <v>285</v>
      </c>
      <c r="C57" s="308"/>
      <c r="D57" s="113">
        <v>1.2714899713467049</v>
      </c>
      <c r="E57" s="115">
        <v>213</v>
      </c>
      <c r="F57" s="114">
        <v>215</v>
      </c>
      <c r="G57" s="114">
        <v>215</v>
      </c>
      <c r="H57" s="114">
        <v>216</v>
      </c>
      <c r="I57" s="140">
        <v>209</v>
      </c>
      <c r="J57" s="115">
        <v>4</v>
      </c>
      <c r="K57" s="116">
        <v>1.9138755980861244</v>
      </c>
    </row>
    <row r="58" spans="1:11" ht="14.1" customHeight="1" x14ac:dyDescent="0.2">
      <c r="A58" s="306">
        <v>73</v>
      </c>
      <c r="B58" s="307" t="s">
        <v>286</v>
      </c>
      <c r="C58" s="308"/>
      <c r="D58" s="113">
        <v>1.1461318051575931</v>
      </c>
      <c r="E58" s="115">
        <v>192</v>
      </c>
      <c r="F58" s="114">
        <v>207</v>
      </c>
      <c r="G58" s="114">
        <v>201</v>
      </c>
      <c r="H58" s="114">
        <v>192</v>
      </c>
      <c r="I58" s="140">
        <v>187</v>
      </c>
      <c r="J58" s="115">
        <v>5</v>
      </c>
      <c r="K58" s="116">
        <v>2.6737967914438503</v>
      </c>
    </row>
    <row r="59" spans="1:11" ht="14.1" customHeight="1" x14ac:dyDescent="0.2">
      <c r="A59" s="306" t="s">
        <v>287</v>
      </c>
      <c r="B59" s="307" t="s">
        <v>288</v>
      </c>
      <c r="C59" s="308"/>
      <c r="D59" s="113">
        <v>0.95510983763132762</v>
      </c>
      <c r="E59" s="115">
        <v>160</v>
      </c>
      <c r="F59" s="114">
        <v>174</v>
      </c>
      <c r="G59" s="114">
        <v>168</v>
      </c>
      <c r="H59" s="114">
        <v>157</v>
      </c>
      <c r="I59" s="140">
        <v>150</v>
      </c>
      <c r="J59" s="115">
        <v>10</v>
      </c>
      <c r="K59" s="116">
        <v>6.666666666666667</v>
      </c>
    </row>
    <row r="60" spans="1:11" ht="14.1" customHeight="1" x14ac:dyDescent="0.2">
      <c r="A60" s="306">
        <v>81</v>
      </c>
      <c r="B60" s="307" t="s">
        <v>289</v>
      </c>
      <c r="C60" s="308"/>
      <c r="D60" s="113">
        <v>3.1697707736389686</v>
      </c>
      <c r="E60" s="115">
        <v>531</v>
      </c>
      <c r="F60" s="114">
        <v>544</v>
      </c>
      <c r="G60" s="114">
        <v>545</v>
      </c>
      <c r="H60" s="114">
        <v>538</v>
      </c>
      <c r="I60" s="140">
        <v>519</v>
      </c>
      <c r="J60" s="115">
        <v>12</v>
      </c>
      <c r="K60" s="116">
        <v>2.3121387283236996</v>
      </c>
    </row>
    <row r="61" spans="1:11" ht="14.1" customHeight="1" x14ac:dyDescent="0.2">
      <c r="A61" s="306" t="s">
        <v>290</v>
      </c>
      <c r="B61" s="307" t="s">
        <v>291</v>
      </c>
      <c r="C61" s="308"/>
      <c r="D61" s="113">
        <v>1.1341929321872015</v>
      </c>
      <c r="E61" s="115">
        <v>190</v>
      </c>
      <c r="F61" s="114">
        <v>182</v>
      </c>
      <c r="G61" s="114">
        <v>183</v>
      </c>
      <c r="H61" s="114">
        <v>177</v>
      </c>
      <c r="I61" s="140">
        <v>168</v>
      </c>
      <c r="J61" s="115">
        <v>22</v>
      </c>
      <c r="K61" s="116">
        <v>13.095238095238095</v>
      </c>
    </row>
    <row r="62" spans="1:11" ht="14.1" customHeight="1" x14ac:dyDescent="0.2">
      <c r="A62" s="306" t="s">
        <v>292</v>
      </c>
      <c r="B62" s="307" t="s">
        <v>293</v>
      </c>
      <c r="C62" s="308"/>
      <c r="D62" s="113">
        <v>0.84169054441260749</v>
      </c>
      <c r="E62" s="115">
        <v>141</v>
      </c>
      <c r="F62" s="114">
        <v>150</v>
      </c>
      <c r="G62" s="114">
        <v>157</v>
      </c>
      <c r="H62" s="114">
        <v>155</v>
      </c>
      <c r="I62" s="140">
        <v>142</v>
      </c>
      <c r="J62" s="115">
        <v>-1</v>
      </c>
      <c r="K62" s="116">
        <v>-0.70422535211267601</v>
      </c>
    </row>
    <row r="63" spans="1:11" ht="14.1" customHeight="1" x14ac:dyDescent="0.2">
      <c r="A63" s="306"/>
      <c r="B63" s="307" t="s">
        <v>294</v>
      </c>
      <c r="C63" s="308"/>
      <c r="D63" s="113">
        <v>0.6984240687679083</v>
      </c>
      <c r="E63" s="115">
        <v>117</v>
      </c>
      <c r="F63" s="114">
        <v>123</v>
      </c>
      <c r="G63" s="114">
        <v>125</v>
      </c>
      <c r="H63" s="114">
        <v>122</v>
      </c>
      <c r="I63" s="140">
        <v>119</v>
      </c>
      <c r="J63" s="115">
        <v>-2</v>
      </c>
      <c r="K63" s="116">
        <v>-1.680672268907563</v>
      </c>
    </row>
    <row r="64" spans="1:11" ht="14.1" customHeight="1" x14ac:dyDescent="0.2">
      <c r="A64" s="306" t="s">
        <v>295</v>
      </c>
      <c r="B64" s="307" t="s">
        <v>296</v>
      </c>
      <c r="C64" s="308"/>
      <c r="D64" s="113">
        <v>0.13729703915950334</v>
      </c>
      <c r="E64" s="115">
        <v>23</v>
      </c>
      <c r="F64" s="114">
        <v>27</v>
      </c>
      <c r="G64" s="114">
        <v>27</v>
      </c>
      <c r="H64" s="114">
        <v>23</v>
      </c>
      <c r="I64" s="140">
        <v>21</v>
      </c>
      <c r="J64" s="115">
        <v>2</v>
      </c>
      <c r="K64" s="116">
        <v>9.5238095238095237</v>
      </c>
    </row>
    <row r="65" spans="1:11" ht="14.1" customHeight="1" x14ac:dyDescent="0.2">
      <c r="A65" s="306" t="s">
        <v>297</v>
      </c>
      <c r="B65" s="307" t="s">
        <v>298</v>
      </c>
      <c r="C65" s="308"/>
      <c r="D65" s="113">
        <v>0.66857688634192936</v>
      </c>
      <c r="E65" s="115">
        <v>112</v>
      </c>
      <c r="F65" s="114">
        <v>121</v>
      </c>
      <c r="G65" s="114">
        <v>116</v>
      </c>
      <c r="H65" s="114">
        <v>126</v>
      </c>
      <c r="I65" s="140">
        <v>130</v>
      </c>
      <c r="J65" s="115">
        <v>-18</v>
      </c>
      <c r="K65" s="116">
        <v>-13.846153846153847</v>
      </c>
    </row>
    <row r="66" spans="1:11" ht="14.1" customHeight="1" x14ac:dyDescent="0.2">
      <c r="A66" s="306">
        <v>82</v>
      </c>
      <c r="B66" s="307" t="s">
        <v>299</v>
      </c>
      <c r="C66" s="308"/>
      <c r="D66" s="113">
        <v>1.8266475644699141</v>
      </c>
      <c r="E66" s="115">
        <v>306</v>
      </c>
      <c r="F66" s="114">
        <v>294</v>
      </c>
      <c r="G66" s="114">
        <v>293</v>
      </c>
      <c r="H66" s="114">
        <v>304</v>
      </c>
      <c r="I66" s="140">
        <v>292</v>
      </c>
      <c r="J66" s="115">
        <v>14</v>
      </c>
      <c r="K66" s="116">
        <v>4.7945205479452051</v>
      </c>
    </row>
    <row r="67" spans="1:11" ht="14.1" customHeight="1" x14ac:dyDescent="0.2">
      <c r="A67" s="306" t="s">
        <v>300</v>
      </c>
      <c r="B67" s="307" t="s">
        <v>301</v>
      </c>
      <c r="C67" s="308"/>
      <c r="D67" s="113">
        <v>0.74617956064947466</v>
      </c>
      <c r="E67" s="115">
        <v>125</v>
      </c>
      <c r="F67" s="114">
        <v>114</v>
      </c>
      <c r="G67" s="114">
        <v>112</v>
      </c>
      <c r="H67" s="114">
        <v>119</v>
      </c>
      <c r="I67" s="140">
        <v>114</v>
      </c>
      <c r="J67" s="115">
        <v>11</v>
      </c>
      <c r="K67" s="116">
        <v>9.6491228070175445</v>
      </c>
    </row>
    <row r="68" spans="1:11" ht="14.1" customHeight="1" x14ac:dyDescent="0.2">
      <c r="A68" s="306" t="s">
        <v>302</v>
      </c>
      <c r="B68" s="307" t="s">
        <v>303</v>
      </c>
      <c r="C68" s="308"/>
      <c r="D68" s="113">
        <v>0.43576886341929322</v>
      </c>
      <c r="E68" s="115">
        <v>73</v>
      </c>
      <c r="F68" s="114">
        <v>78</v>
      </c>
      <c r="G68" s="114">
        <v>78</v>
      </c>
      <c r="H68" s="114">
        <v>79</v>
      </c>
      <c r="I68" s="140">
        <v>84</v>
      </c>
      <c r="J68" s="115">
        <v>-11</v>
      </c>
      <c r="K68" s="116">
        <v>-13.095238095238095</v>
      </c>
    </row>
    <row r="69" spans="1:11" ht="14.1" customHeight="1" x14ac:dyDescent="0.2">
      <c r="A69" s="306">
        <v>83</v>
      </c>
      <c r="B69" s="307" t="s">
        <v>304</v>
      </c>
      <c r="C69" s="308"/>
      <c r="D69" s="113">
        <v>1.9937917860553964</v>
      </c>
      <c r="E69" s="115">
        <v>334</v>
      </c>
      <c r="F69" s="114">
        <v>326</v>
      </c>
      <c r="G69" s="114">
        <v>329</v>
      </c>
      <c r="H69" s="114">
        <v>340</v>
      </c>
      <c r="I69" s="140">
        <v>338</v>
      </c>
      <c r="J69" s="115">
        <v>-4</v>
      </c>
      <c r="K69" s="116">
        <v>-1.1834319526627219</v>
      </c>
    </row>
    <row r="70" spans="1:11" ht="14.1" customHeight="1" x14ac:dyDescent="0.2">
      <c r="A70" s="306" t="s">
        <v>305</v>
      </c>
      <c r="B70" s="307" t="s">
        <v>306</v>
      </c>
      <c r="C70" s="308"/>
      <c r="D70" s="113">
        <v>1.002865329512894</v>
      </c>
      <c r="E70" s="115">
        <v>168</v>
      </c>
      <c r="F70" s="114">
        <v>159</v>
      </c>
      <c r="G70" s="114">
        <v>161</v>
      </c>
      <c r="H70" s="114">
        <v>169</v>
      </c>
      <c r="I70" s="140">
        <v>169</v>
      </c>
      <c r="J70" s="115">
        <v>-1</v>
      </c>
      <c r="K70" s="116">
        <v>-0.59171597633136097</v>
      </c>
    </row>
    <row r="71" spans="1:11" ht="14.1" customHeight="1" x14ac:dyDescent="0.2">
      <c r="A71" s="306"/>
      <c r="B71" s="307" t="s">
        <v>307</v>
      </c>
      <c r="C71" s="308"/>
      <c r="D71" s="113">
        <v>0.62679083094555876</v>
      </c>
      <c r="E71" s="115">
        <v>105</v>
      </c>
      <c r="F71" s="114">
        <v>101</v>
      </c>
      <c r="G71" s="114">
        <v>103</v>
      </c>
      <c r="H71" s="114">
        <v>108</v>
      </c>
      <c r="I71" s="140">
        <v>105</v>
      </c>
      <c r="J71" s="115">
        <v>0</v>
      </c>
      <c r="K71" s="116">
        <v>0</v>
      </c>
    </row>
    <row r="72" spans="1:11" ht="14.1" customHeight="1" x14ac:dyDescent="0.2">
      <c r="A72" s="306">
        <v>84</v>
      </c>
      <c r="B72" s="307" t="s">
        <v>308</v>
      </c>
      <c r="C72" s="308"/>
      <c r="D72" s="113">
        <v>1.092406876790831</v>
      </c>
      <c r="E72" s="115">
        <v>183</v>
      </c>
      <c r="F72" s="114">
        <v>185</v>
      </c>
      <c r="G72" s="114">
        <v>172</v>
      </c>
      <c r="H72" s="114">
        <v>186</v>
      </c>
      <c r="I72" s="140">
        <v>186</v>
      </c>
      <c r="J72" s="115">
        <v>-3</v>
      </c>
      <c r="K72" s="116">
        <v>-1.6129032258064515</v>
      </c>
    </row>
    <row r="73" spans="1:11" ht="14.1" customHeight="1" x14ac:dyDescent="0.2">
      <c r="A73" s="306" t="s">
        <v>309</v>
      </c>
      <c r="B73" s="307" t="s">
        <v>310</v>
      </c>
      <c r="C73" s="308"/>
      <c r="D73" s="113">
        <v>0.14923591212989493</v>
      </c>
      <c r="E73" s="115">
        <v>25</v>
      </c>
      <c r="F73" s="114">
        <v>20</v>
      </c>
      <c r="G73" s="114">
        <v>22</v>
      </c>
      <c r="H73" s="114">
        <v>28</v>
      </c>
      <c r="I73" s="140">
        <v>28</v>
      </c>
      <c r="J73" s="115">
        <v>-3</v>
      </c>
      <c r="K73" s="116">
        <v>-10.714285714285714</v>
      </c>
    </row>
    <row r="74" spans="1:11" ht="14.1" customHeight="1" x14ac:dyDescent="0.2">
      <c r="A74" s="306" t="s">
        <v>311</v>
      </c>
      <c r="B74" s="307" t="s">
        <v>312</v>
      </c>
      <c r="C74" s="308"/>
      <c r="D74" s="113">
        <v>5.3724928366762174E-2</v>
      </c>
      <c r="E74" s="115">
        <v>9</v>
      </c>
      <c r="F74" s="114">
        <v>12</v>
      </c>
      <c r="G74" s="114">
        <v>12</v>
      </c>
      <c r="H74" s="114">
        <v>18</v>
      </c>
      <c r="I74" s="140">
        <v>18</v>
      </c>
      <c r="J74" s="115">
        <v>-9</v>
      </c>
      <c r="K74" s="116">
        <v>-50</v>
      </c>
    </row>
    <row r="75" spans="1:11" ht="14.1" customHeight="1" x14ac:dyDescent="0.2">
      <c r="A75" s="306" t="s">
        <v>313</v>
      </c>
      <c r="B75" s="307" t="s">
        <v>314</v>
      </c>
      <c r="C75" s="308"/>
      <c r="D75" s="113">
        <v>2.9847182425978988E-2</v>
      </c>
      <c r="E75" s="115">
        <v>5</v>
      </c>
      <c r="F75" s="114">
        <v>13</v>
      </c>
      <c r="G75" s="114">
        <v>5</v>
      </c>
      <c r="H75" s="114">
        <v>13</v>
      </c>
      <c r="I75" s="140">
        <v>12</v>
      </c>
      <c r="J75" s="115">
        <v>-7</v>
      </c>
      <c r="K75" s="116">
        <v>-58.333333333333336</v>
      </c>
    </row>
    <row r="76" spans="1:11" ht="14.1" customHeight="1" x14ac:dyDescent="0.2">
      <c r="A76" s="306">
        <v>91</v>
      </c>
      <c r="B76" s="307" t="s">
        <v>315</v>
      </c>
      <c r="C76" s="308"/>
      <c r="D76" s="113">
        <v>4.775549188156638E-2</v>
      </c>
      <c r="E76" s="115">
        <v>8</v>
      </c>
      <c r="F76" s="114">
        <v>8</v>
      </c>
      <c r="G76" s="114">
        <v>9</v>
      </c>
      <c r="H76" s="114">
        <v>12</v>
      </c>
      <c r="I76" s="140">
        <v>12</v>
      </c>
      <c r="J76" s="115">
        <v>-4</v>
      </c>
      <c r="K76" s="116">
        <v>-33.333333333333336</v>
      </c>
    </row>
    <row r="77" spans="1:11" ht="14.1" customHeight="1" x14ac:dyDescent="0.2">
      <c r="A77" s="306">
        <v>92</v>
      </c>
      <c r="B77" s="307" t="s">
        <v>316</v>
      </c>
      <c r="C77" s="308"/>
      <c r="D77" s="113">
        <v>0.26862464183381091</v>
      </c>
      <c r="E77" s="115">
        <v>45</v>
      </c>
      <c r="F77" s="114">
        <v>40</v>
      </c>
      <c r="G77" s="114">
        <v>43</v>
      </c>
      <c r="H77" s="114">
        <v>42</v>
      </c>
      <c r="I77" s="140">
        <v>43</v>
      </c>
      <c r="J77" s="115">
        <v>2</v>
      </c>
      <c r="K77" s="116">
        <v>4.6511627906976747</v>
      </c>
    </row>
    <row r="78" spans="1:11" ht="14.1" customHeight="1" x14ac:dyDescent="0.2">
      <c r="A78" s="306">
        <v>93</v>
      </c>
      <c r="B78" s="307" t="s">
        <v>317</v>
      </c>
      <c r="C78" s="308"/>
      <c r="D78" s="113">
        <v>0.53127984718242593</v>
      </c>
      <c r="E78" s="115">
        <v>89</v>
      </c>
      <c r="F78" s="114">
        <v>82</v>
      </c>
      <c r="G78" s="114">
        <v>73</v>
      </c>
      <c r="H78" s="114">
        <v>73</v>
      </c>
      <c r="I78" s="140">
        <v>80</v>
      </c>
      <c r="J78" s="115">
        <v>9</v>
      </c>
      <c r="K78" s="116">
        <v>11.25</v>
      </c>
    </row>
    <row r="79" spans="1:11" ht="14.1" customHeight="1" x14ac:dyDescent="0.2">
      <c r="A79" s="306">
        <v>94</v>
      </c>
      <c r="B79" s="307" t="s">
        <v>318</v>
      </c>
      <c r="C79" s="308"/>
      <c r="D79" s="113">
        <v>0.5193409742120344</v>
      </c>
      <c r="E79" s="115">
        <v>87</v>
      </c>
      <c r="F79" s="114">
        <v>115</v>
      </c>
      <c r="G79" s="114">
        <v>116</v>
      </c>
      <c r="H79" s="114">
        <v>109</v>
      </c>
      <c r="I79" s="140">
        <v>114</v>
      </c>
      <c r="J79" s="115">
        <v>-27</v>
      </c>
      <c r="K79" s="116">
        <v>-23.684210526315791</v>
      </c>
    </row>
    <row r="80" spans="1:11" ht="14.1" customHeight="1" x14ac:dyDescent="0.2">
      <c r="A80" s="306" t="s">
        <v>319</v>
      </c>
      <c r="B80" s="307" t="s">
        <v>320</v>
      </c>
      <c r="C80" s="308"/>
      <c r="D80" s="113" t="s">
        <v>514</v>
      </c>
      <c r="E80" s="115" t="s">
        <v>514</v>
      </c>
      <c r="F80" s="114" t="s">
        <v>514</v>
      </c>
      <c r="G80" s="114" t="s">
        <v>514</v>
      </c>
      <c r="H80" s="114" t="s">
        <v>514</v>
      </c>
      <c r="I80" s="140">
        <v>0</v>
      </c>
      <c r="J80" s="115" t="s">
        <v>514</v>
      </c>
      <c r="K80" s="116" t="s">
        <v>514</v>
      </c>
    </row>
    <row r="81" spans="1:11" ht="14.1" customHeight="1" x14ac:dyDescent="0.2">
      <c r="A81" s="310" t="s">
        <v>321</v>
      </c>
      <c r="B81" s="311" t="s">
        <v>334</v>
      </c>
      <c r="C81" s="312"/>
      <c r="D81" s="125">
        <v>1.9937917860553964</v>
      </c>
      <c r="E81" s="143">
        <v>334</v>
      </c>
      <c r="F81" s="144">
        <v>370</v>
      </c>
      <c r="G81" s="144">
        <v>373</v>
      </c>
      <c r="H81" s="144">
        <v>376</v>
      </c>
      <c r="I81" s="145">
        <v>352</v>
      </c>
      <c r="J81" s="143">
        <v>-18</v>
      </c>
      <c r="K81" s="146">
        <v>-5.1136363636363633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6549</v>
      </c>
      <c r="G12" s="536">
        <v>4660</v>
      </c>
      <c r="H12" s="536">
        <v>8121</v>
      </c>
      <c r="I12" s="536">
        <v>5779</v>
      </c>
      <c r="J12" s="537">
        <v>7073</v>
      </c>
      <c r="K12" s="538">
        <v>-524</v>
      </c>
      <c r="L12" s="349">
        <v>-7.4084546868372687</v>
      </c>
    </row>
    <row r="13" spans="1:17" s="110" customFormat="1" ht="15" customHeight="1" x14ac:dyDescent="0.2">
      <c r="A13" s="350" t="s">
        <v>345</v>
      </c>
      <c r="B13" s="351" t="s">
        <v>346</v>
      </c>
      <c r="C13" s="347"/>
      <c r="D13" s="347"/>
      <c r="E13" s="348"/>
      <c r="F13" s="536">
        <v>3621</v>
      </c>
      <c r="G13" s="536">
        <v>2212</v>
      </c>
      <c r="H13" s="536">
        <v>4213</v>
      </c>
      <c r="I13" s="536">
        <v>3205</v>
      </c>
      <c r="J13" s="537">
        <v>4080</v>
      </c>
      <c r="K13" s="538">
        <v>-459</v>
      </c>
      <c r="L13" s="349">
        <v>-11.25</v>
      </c>
    </row>
    <row r="14" spans="1:17" s="110" customFormat="1" ht="22.5" customHeight="1" x14ac:dyDescent="0.2">
      <c r="A14" s="350"/>
      <c r="B14" s="351" t="s">
        <v>347</v>
      </c>
      <c r="C14" s="347"/>
      <c r="D14" s="347"/>
      <c r="E14" s="348"/>
      <c r="F14" s="536">
        <v>2928</v>
      </c>
      <c r="G14" s="536">
        <v>2448</v>
      </c>
      <c r="H14" s="536">
        <v>3908</v>
      </c>
      <c r="I14" s="536">
        <v>2574</v>
      </c>
      <c r="J14" s="537">
        <v>2993</v>
      </c>
      <c r="K14" s="538">
        <v>-65</v>
      </c>
      <c r="L14" s="349">
        <v>-2.1717340461075842</v>
      </c>
    </row>
    <row r="15" spans="1:17" s="110" customFormat="1" ht="15" customHeight="1" x14ac:dyDescent="0.2">
      <c r="A15" s="350" t="s">
        <v>348</v>
      </c>
      <c r="B15" s="351" t="s">
        <v>108</v>
      </c>
      <c r="C15" s="347"/>
      <c r="D15" s="347"/>
      <c r="E15" s="348"/>
      <c r="F15" s="536">
        <v>1088</v>
      </c>
      <c r="G15" s="536">
        <v>911</v>
      </c>
      <c r="H15" s="536">
        <v>3217</v>
      </c>
      <c r="I15" s="536">
        <v>797</v>
      </c>
      <c r="J15" s="537">
        <v>1086</v>
      </c>
      <c r="K15" s="538">
        <v>2</v>
      </c>
      <c r="L15" s="349">
        <v>0.18416206261510129</v>
      </c>
    </row>
    <row r="16" spans="1:17" s="110" customFormat="1" ht="15" customHeight="1" x14ac:dyDescent="0.2">
      <c r="A16" s="350"/>
      <c r="B16" s="351" t="s">
        <v>109</v>
      </c>
      <c r="C16" s="347"/>
      <c r="D16" s="347"/>
      <c r="E16" s="348"/>
      <c r="F16" s="536">
        <v>4449</v>
      </c>
      <c r="G16" s="536">
        <v>3053</v>
      </c>
      <c r="H16" s="536">
        <v>4147</v>
      </c>
      <c r="I16" s="536">
        <v>4019</v>
      </c>
      <c r="J16" s="537">
        <v>4818</v>
      </c>
      <c r="K16" s="538">
        <v>-369</v>
      </c>
      <c r="L16" s="349">
        <v>-7.6587795765877962</v>
      </c>
    </row>
    <row r="17" spans="1:12" s="110" customFormat="1" ht="15" customHeight="1" x14ac:dyDescent="0.2">
      <c r="A17" s="350"/>
      <c r="B17" s="351" t="s">
        <v>110</v>
      </c>
      <c r="C17" s="347"/>
      <c r="D17" s="347"/>
      <c r="E17" s="348"/>
      <c r="F17" s="536">
        <v>901</v>
      </c>
      <c r="G17" s="536">
        <v>609</v>
      </c>
      <c r="H17" s="536">
        <v>664</v>
      </c>
      <c r="I17" s="536">
        <v>875</v>
      </c>
      <c r="J17" s="537">
        <v>1062</v>
      </c>
      <c r="K17" s="538">
        <v>-161</v>
      </c>
      <c r="L17" s="349">
        <v>-15.160075329566855</v>
      </c>
    </row>
    <row r="18" spans="1:12" s="110" customFormat="1" ht="15" customHeight="1" x14ac:dyDescent="0.2">
      <c r="A18" s="350"/>
      <c r="B18" s="351" t="s">
        <v>111</v>
      </c>
      <c r="C18" s="347"/>
      <c r="D18" s="347"/>
      <c r="E18" s="348"/>
      <c r="F18" s="536">
        <v>111</v>
      </c>
      <c r="G18" s="536">
        <v>87</v>
      </c>
      <c r="H18" s="536">
        <v>93</v>
      </c>
      <c r="I18" s="536">
        <v>88</v>
      </c>
      <c r="J18" s="537">
        <v>107</v>
      </c>
      <c r="K18" s="538">
        <v>4</v>
      </c>
      <c r="L18" s="349">
        <v>3.7383177570093458</v>
      </c>
    </row>
    <row r="19" spans="1:12" s="110" customFormat="1" ht="15" customHeight="1" x14ac:dyDescent="0.2">
      <c r="A19" s="118" t="s">
        <v>113</v>
      </c>
      <c r="B19" s="119" t="s">
        <v>181</v>
      </c>
      <c r="C19" s="347"/>
      <c r="D19" s="347"/>
      <c r="E19" s="348"/>
      <c r="F19" s="536">
        <v>4057</v>
      </c>
      <c r="G19" s="536">
        <v>2673</v>
      </c>
      <c r="H19" s="536">
        <v>5522</v>
      </c>
      <c r="I19" s="536">
        <v>3568</v>
      </c>
      <c r="J19" s="537">
        <v>4630</v>
      </c>
      <c r="K19" s="538">
        <v>-573</v>
      </c>
      <c r="L19" s="349">
        <v>-12.375809935205183</v>
      </c>
    </row>
    <row r="20" spans="1:12" s="110" customFormat="1" ht="15" customHeight="1" x14ac:dyDescent="0.2">
      <c r="A20" s="118"/>
      <c r="B20" s="119" t="s">
        <v>182</v>
      </c>
      <c r="C20" s="347"/>
      <c r="D20" s="347"/>
      <c r="E20" s="348"/>
      <c r="F20" s="536">
        <v>2492</v>
      </c>
      <c r="G20" s="536">
        <v>1987</v>
      </c>
      <c r="H20" s="536">
        <v>2599</v>
      </c>
      <c r="I20" s="536">
        <v>2211</v>
      </c>
      <c r="J20" s="537">
        <v>2443</v>
      </c>
      <c r="K20" s="538">
        <v>49</v>
      </c>
      <c r="L20" s="349">
        <v>2.005730659025788</v>
      </c>
    </row>
    <row r="21" spans="1:12" s="110" customFormat="1" ht="15" customHeight="1" x14ac:dyDescent="0.2">
      <c r="A21" s="118" t="s">
        <v>113</v>
      </c>
      <c r="B21" s="119" t="s">
        <v>116</v>
      </c>
      <c r="C21" s="347"/>
      <c r="D21" s="347"/>
      <c r="E21" s="348"/>
      <c r="F21" s="536">
        <v>5753</v>
      </c>
      <c r="G21" s="536">
        <v>3981</v>
      </c>
      <c r="H21" s="536">
        <v>7272</v>
      </c>
      <c r="I21" s="536">
        <v>5027</v>
      </c>
      <c r="J21" s="537">
        <v>6250</v>
      </c>
      <c r="K21" s="538">
        <v>-497</v>
      </c>
      <c r="L21" s="349">
        <v>-7.952</v>
      </c>
    </row>
    <row r="22" spans="1:12" s="110" customFormat="1" ht="15" customHeight="1" x14ac:dyDescent="0.2">
      <c r="A22" s="118"/>
      <c r="B22" s="119" t="s">
        <v>117</v>
      </c>
      <c r="C22" s="347"/>
      <c r="D22" s="347"/>
      <c r="E22" s="348"/>
      <c r="F22" s="536">
        <v>795</v>
      </c>
      <c r="G22" s="536">
        <v>677</v>
      </c>
      <c r="H22" s="536">
        <v>847</v>
      </c>
      <c r="I22" s="536">
        <v>751</v>
      </c>
      <c r="J22" s="537">
        <v>822</v>
      </c>
      <c r="K22" s="538">
        <v>-27</v>
      </c>
      <c r="L22" s="349">
        <v>-3.2846715328467155</v>
      </c>
    </row>
    <row r="23" spans="1:12" s="110" customFormat="1" ht="15" customHeight="1" x14ac:dyDescent="0.2">
      <c r="A23" s="352" t="s">
        <v>348</v>
      </c>
      <c r="B23" s="353" t="s">
        <v>193</v>
      </c>
      <c r="C23" s="354"/>
      <c r="D23" s="354"/>
      <c r="E23" s="355"/>
      <c r="F23" s="539">
        <v>132</v>
      </c>
      <c r="G23" s="539">
        <v>213</v>
      </c>
      <c r="H23" s="539">
        <v>1580</v>
      </c>
      <c r="I23" s="539">
        <v>68</v>
      </c>
      <c r="J23" s="540">
        <v>148</v>
      </c>
      <c r="K23" s="541">
        <v>-16</v>
      </c>
      <c r="L23" s="356">
        <v>-10.810810810810811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25.5</v>
      </c>
      <c r="G25" s="542">
        <v>32.799999999999997</v>
      </c>
      <c r="H25" s="542">
        <v>31.4</v>
      </c>
      <c r="I25" s="542">
        <v>27.4</v>
      </c>
      <c r="J25" s="542">
        <v>25.6</v>
      </c>
      <c r="K25" s="543" t="s">
        <v>350</v>
      </c>
      <c r="L25" s="364">
        <v>-0.10000000000000142</v>
      </c>
    </row>
    <row r="26" spans="1:12" s="110" customFormat="1" ht="15" customHeight="1" x14ac:dyDescent="0.2">
      <c r="A26" s="365" t="s">
        <v>105</v>
      </c>
      <c r="B26" s="366" t="s">
        <v>346</v>
      </c>
      <c r="C26" s="362"/>
      <c r="D26" s="362"/>
      <c r="E26" s="363"/>
      <c r="F26" s="542">
        <v>23.6</v>
      </c>
      <c r="G26" s="542">
        <v>30.7</v>
      </c>
      <c r="H26" s="542">
        <v>28.2</v>
      </c>
      <c r="I26" s="542">
        <v>24.5</v>
      </c>
      <c r="J26" s="544">
        <v>23.4</v>
      </c>
      <c r="K26" s="543" t="s">
        <v>350</v>
      </c>
      <c r="L26" s="364">
        <v>0.20000000000000284</v>
      </c>
    </row>
    <row r="27" spans="1:12" s="110" customFormat="1" ht="15" customHeight="1" x14ac:dyDescent="0.2">
      <c r="A27" s="365"/>
      <c r="B27" s="366" t="s">
        <v>347</v>
      </c>
      <c r="C27" s="362"/>
      <c r="D27" s="362"/>
      <c r="E27" s="363"/>
      <c r="F27" s="542">
        <v>27.8</v>
      </c>
      <c r="G27" s="542">
        <v>34.700000000000003</v>
      </c>
      <c r="H27" s="542">
        <v>34.700000000000003</v>
      </c>
      <c r="I27" s="542">
        <v>31</v>
      </c>
      <c r="J27" s="542">
        <v>28.6</v>
      </c>
      <c r="K27" s="543" t="s">
        <v>350</v>
      </c>
      <c r="L27" s="364">
        <v>-0.80000000000000071</v>
      </c>
    </row>
    <row r="28" spans="1:12" s="110" customFormat="1" ht="15" customHeight="1" x14ac:dyDescent="0.2">
      <c r="A28" s="365" t="s">
        <v>113</v>
      </c>
      <c r="B28" s="366" t="s">
        <v>108</v>
      </c>
      <c r="C28" s="362"/>
      <c r="D28" s="362"/>
      <c r="E28" s="363"/>
      <c r="F28" s="542">
        <v>35.5</v>
      </c>
      <c r="G28" s="542">
        <v>40.200000000000003</v>
      </c>
      <c r="H28" s="542">
        <v>43.4</v>
      </c>
      <c r="I28" s="542">
        <v>40.799999999999997</v>
      </c>
      <c r="J28" s="542">
        <v>36.799999999999997</v>
      </c>
      <c r="K28" s="543" t="s">
        <v>350</v>
      </c>
      <c r="L28" s="364">
        <v>-1.2999999999999972</v>
      </c>
    </row>
    <row r="29" spans="1:12" s="110" customFormat="1" ht="11.25" x14ac:dyDescent="0.2">
      <c r="A29" s="365"/>
      <c r="B29" s="366" t="s">
        <v>109</v>
      </c>
      <c r="C29" s="362"/>
      <c r="D29" s="362"/>
      <c r="E29" s="363"/>
      <c r="F29" s="542">
        <v>23.5</v>
      </c>
      <c r="G29" s="542">
        <v>31</v>
      </c>
      <c r="H29" s="542">
        <v>27.8</v>
      </c>
      <c r="I29" s="542">
        <v>25.3</v>
      </c>
      <c r="J29" s="544">
        <v>24.4</v>
      </c>
      <c r="K29" s="543" t="s">
        <v>350</v>
      </c>
      <c r="L29" s="364">
        <v>-0.89999999999999858</v>
      </c>
    </row>
    <row r="30" spans="1:12" s="110" customFormat="1" ht="15" customHeight="1" x14ac:dyDescent="0.2">
      <c r="A30" s="365"/>
      <c r="B30" s="366" t="s">
        <v>110</v>
      </c>
      <c r="C30" s="362"/>
      <c r="D30" s="362"/>
      <c r="E30" s="363"/>
      <c r="F30" s="542">
        <v>23.7</v>
      </c>
      <c r="G30" s="542">
        <v>32.200000000000003</v>
      </c>
      <c r="H30" s="542">
        <v>27.8</v>
      </c>
      <c r="I30" s="542">
        <v>25.7</v>
      </c>
      <c r="J30" s="542">
        <v>20.7</v>
      </c>
      <c r="K30" s="543" t="s">
        <v>350</v>
      </c>
      <c r="L30" s="364">
        <v>3</v>
      </c>
    </row>
    <row r="31" spans="1:12" s="110" customFormat="1" ht="15" customHeight="1" x14ac:dyDescent="0.2">
      <c r="A31" s="365"/>
      <c r="B31" s="366" t="s">
        <v>111</v>
      </c>
      <c r="C31" s="362"/>
      <c r="D31" s="362"/>
      <c r="E31" s="363"/>
      <c r="F31" s="542">
        <v>34.200000000000003</v>
      </c>
      <c r="G31" s="542">
        <v>44.2</v>
      </c>
      <c r="H31" s="542">
        <v>32.299999999999997</v>
      </c>
      <c r="I31" s="542">
        <v>27.6</v>
      </c>
      <c r="J31" s="542">
        <v>28</v>
      </c>
      <c r="K31" s="543" t="s">
        <v>350</v>
      </c>
      <c r="L31" s="364">
        <v>6.2000000000000028</v>
      </c>
    </row>
    <row r="32" spans="1:12" s="110" customFormat="1" ht="15" customHeight="1" x14ac:dyDescent="0.2">
      <c r="A32" s="367" t="s">
        <v>113</v>
      </c>
      <c r="B32" s="368" t="s">
        <v>181</v>
      </c>
      <c r="C32" s="362"/>
      <c r="D32" s="362"/>
      <c r="E32" s="363"/>
      <c r="F32" s="542">
        <v>22.2</v>
      </c>
      <c r="G32" s="542">
        <v>28</v>
      </c>
      <c r="H32" s="542">
        <v>26.1</v>
      </c>
      <c r="I32" s="542">
        <v>22.1</v>
      </c>
      <c r="J32" s="544">
        <v>22.1</v>
      </c>
      <c r="K32" s="543" t="s">
        <v>350</v>
      </c>
      <c r="L32" s="364">
        <v>9.9999999999997868E-2</v>
      </c>
    </row>
    <row r="33" spans="1:12" s="110" customFormat="1" ht="15" customHeight="1" x14ac:dyDescent="0.2">
      <c r="A33" s="367"/>
      <c r="B33" s="368" t="s">
        <v>182</v>
      </c>
      <c r="C33" s="362"/>
      <c r="D33" s="362"/>
      <c r="E33" s="363"/>
      <c r="F33" s="542">
        <v>30.7</v>
      </c>
      <c r="G33" s="542">
        <v>38.799999999999997</v>
      </c>
      <c r="H33" s="542">
        <v>39.299999999999997</v>
      </c>
      <c r="I33" s="542">
        <v>35.799999999999997</v>
      </c>
      <c r="J33" s="542">
        <v>32.1</v>
      </c>
      <c r="K33" s="543" t="s">
        <v>350</v>
      </c>
      <c r="L33" s="364">
        <v>-1.4000000000000021</v>
      </c>
    </row>
    <row r="34" spans="1:12" s="369" customFormat="1" ht="15" customHeight="1" x14ac:dyDescent="0.2">
      <c r="A34" s="367" t="s">
        <v>113</v>
      </c>
      <c r="B34" s="368" t="s">
        <v>116</v>
      </c>
      <c r="C34" s="362"/>
      <c r="D34" s="362"/>
      <c r="E34" s="363"/>
      <c r="F34" s="542">
        <v>24.4</v>
      </c>
      <c r="G34" s="542">
        <v>33.200000000000003</v>
      </c>
      <c r="H34" s="542">
        <v>31.9</v>
      </c>
      <c r="I34" s="542">
        <v>27.1</v>
      </c>
      <c r="J34" s="542">
        <v>24.6</v>
      </c>
      <c r="K34" s="543" t="s">
        <v>350</v>
      </c>
      <c r="L34" s="364">
        <v>-0.20000000000000284</v>
      </c>
    </row>
    <row r="35" spans="1:12" s="369" customFormat="1" ht="11.25" x14ac:dyDescent="0.2">
      <c r="A35" s="370"/>
      <c r="B35" s="371" t="s">
        <v>117</v>
      </c>
      <c r="C35" s="372"/>
      <c r="D35" s="372"/>
      <c r="E35" s="373"/>
      <c r="F35" s="545">
        <v>33.200000000000003</v>
      </c>
      <c r="G35" s="545">
        <v>30.8</v>
      </c>
      <c r="H35" s="545">
        <v>28.2</v>
      </c>
      <c r="I35" s="545">
        <v>29.3</v>
      </c>
      <c r="J35" s="546">
        <v>33.200000000000003</v>
      </c>
      <c r="K35" s="547" t="s">
        <v>350</v>
      </c>
      <c r="L35" s="374">
        <v>0</v>
      </c>
    </row>
    <row r="36" spans="1:12" s="369" customFormat="1" ht="15.95" customHeight="1" x14ac:dyDescent="0.2">
      <c r="A36" s="375" t="s">
        <v>351</v>
      </c>
      <c r="B36" s="376"/>
      <c r="C36" s="377"/>
      <c r="D36" s="376"/>
      <c r="E36" s="378"/>
      <c r="F36" s="548">
        <v>6354</v>
      </c>
      <c r="G36" s="548">
        <v>4358</v>
      </c>
      <c r="H36" s="548">
        <v>6217</v>
      </c>
      <c r="I36" s="548">
        <v>5636</v>
      </c>
      <c r="J36" s="548">
        <v>6857</v>
      </c>
      <c r="K36" s="549">
        <v>-503</v>
      </c>
      <c r="L36" s="380">
        <v>-7.3355694910310634</v>
      </c>
    </row>
    <row r="37" spans="1:12" s="369" customFormat="1" ht="15.95" customHeight="1" x14ac:dyDescent="0.2">
      <c r="A37" s="381"/>
      <c r="B37" s="382" t="s">
        <v>113</v>
      </c>
      <c r="C37" s="382" t="s">
        <v>352</v>
      </c>
      <c r="D37" s="382"/>
      <c r="E37" s="383"/>
      <c r="F37" s="548">
        <v>1619</v>
      </c>
      <c r="G37" s="548">
        <v>1430</v>
      </c>
      <c r="H37" s="548">
        <v>1954</v>
      </c>
      <c r="I37" s="548">
        <v>1542</v>
      </c>
      <c r="J37" s="548">
        <v>1755</v>
      </c>
      <c r="K37" s="549">
        <v>-136</v>
      </c>
      <c r="L37" s="380">
        <v>-7.749287749287749</v>
      </c>
    </row>
    <row r="38" spans="1:12" s="369" customFormat="1" ht="15.95" customHeight="1" x14ac:dyDescent="0.2">
      <c r="A38" s="381"/>
      <c r="B38" s="384" t="s">
        <v>105</v>
      </c>
      <c r="C38" s="384" t="s">
        <v>106</v>
      </c>
      <c r="D38" s="385"/>
      <c r="E38" s="383"/>
      <c r="F38" s="548">
        <v>3512</v>
      </c>
      <c r="G38" s="548">
        <v>2056</v>
      </c>
      <c r="H38" s="548">
        <v>3118</v>
      </c>
      <c r="I38" s="548">
        <v>3139</v>
      </c>
      <c r="J38" s="550">
        <v>3960</v>
      </c>
      <c r="K38" s="549">
        <v>-448</v>
      </c>
      <c r="L38" s="380">
        <v>-11.313131313131313</v>
      </c>
    </row>
    <row r="39" spans="1:12" s="369" customFormat="1" ht="15.95" customHeight="1" x14ac:dyDescent="0.2">
      <c r="A39" s="381"/>
      <c r="B39" s="385"/>
      <c r="C39" s="382" t="s">
        <v>353</v>
      </c>
      <c r="D39" s="385"/>
      <c r="E39" s="383"/>
      <c r="F39" s="548">
        <v>828</v>
      </c>
      <c r="G39" s="548">
        <v>632</v>
      </c>
      <c r="H39" s="548">
        <v>880</v>
      </c>
      <c r="I39" s="548">
        <v>768</v>
      </c>
      <c r="J39" s="548">
        <v>927</v>
      </c>
      <c r="K39" s="549">
        <v>-99</v>
      </c>
      <c r="L39" s="380">
        <v>-10.679611650485437</v>
      </c>
    </row>
    <row r="40" spans="1:12" s="369" customFormat="1" ht="15.95" customHeight="1" x14ac:dyDescent="0.2">
      <c r="A40" s="381"/>
      <c r="B40" s="384"/>
      <c r="C40" s="384" t="s">
        <v>107</v>
      </c>
      <c r="D40" s="385"/>
      <c r="E40" s="383"/>
      <c r="F40" s="548">
        <v>2842</v>
      </c>
      <c r="G40" s="548">
        <v>2302</v>
      </c>
      <c r="H40" s="548">
        <v>3099</v>
      </c>
      <c r="I40" s="548">
        <v>2497</v>
      </c>
      <c r="J40" s="548">
        <v>2897</v>
      </c>
      <c r="K40" s="549">
        <v>-55</v>
      </c>
      <c r="L40" s="380">
        <v>-1.8985157059026578</v>
      </c>
    </row>
    <row r="41" spans="1:12" s="369" customFormat="1" ht="24" customHeight="1" x14ac:dyDescent="0.2">
      <c r="A41" s="381"/>
      <c r="B41" s="385"/>
      <c r="C41" s="382" t="s">
        <v>353</v>
      </c>
      <c r="D41" s="385"/>
      <c r="E41" s="383"/>
      <c r="F41" s="548">
        <v>791</v>
      </c>
      <c r="G41" s="548">
        <v>798</v>
      </c>
      <c r="H41" s="548">
        <v>1074</v>
      </c>
      <c r="I41" s="548">
        <v>774</v>
      </c>
      <c r="J41" s="550">
        <v>828</v>
      </c>
      <c r="K41" s="549">
        <v>-37</v>
      </c>
      <c r="L41" s="380">
        <v>-4.4685990338164254</v>
      </c>
    </row>
    <row r="42" spans="1:12" s="110" customFormat="1" ht="15" customHeight="1" x14ac:dyDescent="0.2">
      <c r="A42" s="381"/>
      <c r="B42" s="384" t="s">
        <v>113</v>
      </c>
      <c r="C42" s="384" t="s">
        <v>354</v>
      </c>
      <c r="D42" s="385"/>
      <c r="E42" s="383"/>
      <c r="F42" s="548">
        <v>942</v>
      </c>
      <c r="G42" s="548">
        <v>662</v>
      </c>
      <c r="H42" s="548">
        <v>1427</v>
      </c>
      <c r="I42" s="548">
        <v>710</v>
      </c>
      <c r="J42" s="548">
        <v>923</v>
      </c>
      <c r="K42" s="549">
        <v>19</v>
      </c>
      <c r="L42" s="380">
        <v>2.058504875406284</v>
      </c>
    </row>
    <row r="43" spans="1:12" s="110" customFormat="1" ht="15" customHeight="1" x14ac:dyDescent="0.2">
      <c r="A43" s="381"/>
      <c r="B43" s="385"/>
      <c r="C43" s="382" t="s">
        <v>353</v>
      </c>
      <c r="D43" s="385"/>
      <c r="E43" s="383"/>
      <c r="F43" s="548">
        <v>334</v>
      </c>
      <c r="G43" s="548">
        <v>266</v>
      </c>
      <c r="H43" s="548">
        <v>620</v>
      </c>
      <c r="I43" s="548">
        <v>290</v>
      </c>
      <c r="J43" s="548">
        <v>340</v>
      </c>
      <c r="K43" s="549">
        <v>-6</v>
      </c>
      <c r="L43" s="380">
        <v>-1.7647058823529411</v>
      </c>
    </row>
    <row r="44" spans="1:12" s="110" customFormat="1" ht="15" customHeight="1" x14ac:dyDescent="0.2">
      <c r="A44" s="381"/>
      <c r="B44" s="384"/>
      <c r="C44" s="366" t="s">
        <v>109</v>
      </c>
      <c r="D44" s="385"/>
      <c r="E44" s="383"/>
      <c r="F44" s="548">
        <v>4412</v>
      </c>
      <c r="G44" s="548">
        <v>3007</v>
      </c>
      <c r="H44" s="548">
        <v>4045</v>
      </c>
      <c r="I44" s="548">
        <v>3980</v>
      </c>
      <c r="J44" s="550">
        <v>4778</v>
      </c>
      <c r="K44" s="549">
        <v>-366</v>
      </c>
      <c r="L44" s="380">
        <v>-7.6601088321473423</v>
      </c>
    </row>
    <row r="45" spans="1:12" s="110" customFormat="1" ht="15" customHeight="1" x14ac:dyDescent="0.2">
      <c r="A45" s="381"/>
      <c r="B45" s="385"/>
      <c r="C45" s="382" t="s">
        <v>353</v>
      </c>
      <c r="D45" s="385"/>
      <c r="E45" s="383"/>
      <c r="F45" s="548">
        <v>1036</v>
      </c>
      <c r="G45" s="548">
        <v>932</v>
      </c>
      <c r="H45" s="548">
        <v>1123</v>
      </c>
      <c r="I45" s="548">
        <v>1007</v>
      </c>
      <c r="J45" s="548">
        <v>1168</v>
      </c>
      <c r="K45" s="549">
        <v>-132</v>
      </c>
      <c r="L45" s="380">
        <v>-11.301369863013699</v>
      </c>
    </row>
    <row r="46" spans="1:12" s="110" customFormat="1" ht="15" customHeight="1" x14ac:dyDescent="0.2">
      <c r="A46" s="381"/>
      <c r="B46" s="384"/>
      <c r="C46" s="366" t="s">
        <v>110</v>
      </c>
      <c r="D46" s="385"/>
      <c r="E46" s="383"/>
      <c r="F46" s="548">
        <v>889</v>
      </c>
      <c r="G46" s="548">
        <v>603</v>
      </c>
      <c r="H46" s="548">
        <v>652</v>
      </c>
      <c r="I46" s="548">
        <v>859</v>
      </c>
      <c r="J46" s="548">
        <v>1049</v>
      </c>
      <c r="K46" s="549">
        <v>-160</v>
      </c>
      <c r="L46" s="380">
        <v>-15.252621544327932</v>
      </c>
    </row>
    <row r="47" spans="1:12" s="110" customFormat="1" ht="15" customHeight="1" x14ac:dyDescent="0.2">
      <c r="A47" s="381"/>
      <c r="B47" s="385"/>
      <c r="C47" s="382" t="s">
        <v>353</v>
      </c>
      <c r="D47" s="385"/>
      <c r="E47" s="383"/>
      <c r="F47" s="548">
        <v>211</v>
      </c>
      <c r="G47" s="548">
        <v>194</v>
      </c>
      <c r="H47" s="548">
        <v>181</v>
      </c>
      <c r="I47" s="548">
        <v>221</v>
      </c>
      <c r="J47" s="550">
        <v>217</v>
      </c>
      <c r="K47" s="549">
        <v>-6</v>
      </c>
      <c r="L47" s="380">
        <v>-2.7649769585253456</v>
      </c>
    </row>
    <row r="48" spans="1:12" s="110" customFormat="1" ht="15" customHeight="1" x14ac:dyDescent="0.2">
      <c r="A48" s="381"/>
      <c r="B48" s="385"/>
      <c r="C48" s="366" t="s">
        <v>111</v>
      </c>
      <c r="D48" s="386"/>
      <c r="E48" s="387"/>
      <c r="F48" s="548">
        <v>111</v>
      </c>
      <c r="G48" s="548">
        <v>86</v>
      </c>
      <c r="H48" s="548">
        <v>93</v>
      </c>
      <c r="I48" s="548">
        <v>87</v>
      </c>
      <c r="J48" s="548">
        <v>107</v>
      </c>
      <c r="K48" s="549">
        <v>4</v>
      </c>
      <c r="L48" s="380">
        <v>3.7383177570093458</v>
      </c>
    </row>
    <row r="49" spans="1:12" s="110" customFormat="1" ht="15" customHeight="1" x14ac:dyDescent="0.2">
      <c r="A49" s="381"/>
      <c r="B49" s="385"/>
      <c r="C49" s="382" t="s">
        <v>353</v>
      </c>
      <c r="D49" s="385"/>
      <c r="E49" s="383"/>
      <c r="F49" s="548">
        <v>38</v>
      </c>
      <c r="G49" s="548">
        <v>38</v>
      </c>
      <c r="H49" s="548">
        <v>30</v>
      </c>
      <c r="I49" s="548">
        <v>24</v>
      </c>
      <c r="J49" s="548">
        <v>30</v>
      </c>
      <c r="K49" s="549">
        <v>8</v>
      </c>
      <c r="L49" s="380">
        <v>26.666666666666668</v>
      </c>
    </row>
    <row r="50" spans="1:12" s="110" customFormat="1" ht="15" customHeight="1" x14ac:dyDescent="0.2">
      <c r="A50" s="381"/>
      <c r="B50" s="384" t="s">
        <v>113</v>
      </c>
      <c r="C50" s="382" t="s">
        <v>181</v>
      </c>
      <c r="D50" s="385"/>
      <c r="E50" s="383"/>
      <c r="F50" s="548">
        <v>3901</v>
      </c>
      <c r="G50" s="548">
        <v>2409</v>
      </c>
      <c r="H50" s="548">
        <v>3696</v>
      </c>
      <c r="I50" s="548">
        <v>3476</v>
      </c>
      <c r="J50" s="550">
        <v>4454</v>
      </c>
      <c r="K50" s="549">
        <v>-553</v>
      </c>
      <c r="L50" s="380">
        <v>-12.415806017063314</v>
      </c>
    </row>
    <row r="51" spans="1:12" s="110" customFormat="1" ht="15" customHeight="1" x14ac:dyDescent="0.2">
      <c r="A51" s="381"/>
      <c r="B51" s="385"/>
      <c r="C51" s="382" t="s">
        <v>353</v>
      </c>
      <c r="D51" s="385"/>
      <c r="E51" s="383"/>
      <c r="F51" s="548">
        <v>867</v>
      </c>
      <c r="G51" s="548">
        <v>674</v>
      </c>
      <c r="H51" s="548">
        <v>964</v>
      </c>
      <c r="I51" s="548">
        <v>768</v>
      </c>
      <c r="J51" s="548">
        <v>984</v>
      </c>
      <c r="K51" s="549">
        <v>-117</v>
      </c>
      <c r="L51" s="380">
        <v>-11.890243902439025</v>
      </c>
    </row>
    <row r="52" spans="1:12" s="110" customFormat="1" ht="15" customHeight="1" x14ac:dyDescent="0.2">
      <c r="A52" s="381"/>
      <c r="B52" s="384"/>
      <c r="C52" s="382" t="s">
        <v>182</v>
      </c>
      <c r="D52" s="385"/>
      <c r="E52" s="383"/>
      <c r="F52" s="548">
        <v>2453</v>
      </c>
      <c r="G52" s="548">
        <v>1949</v>
      </c>
      <c r="H52" s="548">
        <v>2521</v>
      </c>
      <c r="I52" s="548">
        <v>2160</v>
      </c>
      <c r="J52" s="548">
        <v>2403</v>
      </c>
      <c r="K52" s="549">
        <v>50</v>
      </c>
      <c r="L52" s="380">
        <v>2.0807324178110695</v>
      </c>
    </row>
    <row r="53" spans="1:12" s="269" customFormat="1" ht="11.25" customHeight="1" x14ac:dyDescent="0.2">
      <c r="A53" s="381"/>
      <c r="B53" s="385"/>
      <c r="C53" s="382" t="s">
        <v>353</v>
      </c>
      <c r="D53" s="385"/>
      <c r="E53" s="383"/>
      <c r="F53" s="548">
        <v>752</v>
      </c>
      <c r="G53" s="548">
        <v>756</v>
      </c>
      <c r="H53" s="548">
        <v>990</v>
      </c>
      <c r="I53" s="548">
        <v>774</v>
      </c>
      <c r="J53" s="550">
        <v>771</v>
      </c>
      <c r="K53" s="549">
        <v>-19</v>
      </c>
      <c r="L53" s="380">
        <v>-2.4643320363164722</v>
      </c>
    </row>
    <row r="54" spans="1:12" s="151" customFormat="1" ht="12.75" customHeight="1" x14ac:dyDescent="0.2">
      <c r="A54" s="381"/>
      <c r="B54" s="384" t="s">
        <v>113</v>
      </c>
      <c r="C54" s="384" t="s">
        <v>116</v>
      </c>
      <c r="D54" s="385"/>
      <c r="E54" s="383"/>
      <c r="F54" s="548">
        <v>5579</v>
      </c>
      <c r="G54" s="548">
        <v>3697</v>
      </c>
      <c r="H54" s="548">
        <v>5430</v>
      </c>
      <c r="I54" s="548">
        <v>4895</v>
      </c>
      <c r="J54" s="548">
        <v>6064</v>
      </c>
      <c r="K54" s="549">
        <v>-485</v>
      </c>
      <c r="L54" s="380">
        <v>-7.9980211081794197</v>
      </c>
    </row>
    <row r="55" spans="1:12" ht="11.25" x14ac:dyDescent="0.2">
      <c r="A55" s="381"/>
      <c r="B55" s="385"/>
      <c r="C55" s="382" t="s">
        <v>353</v>
      </c>
      <c r="D55" s="385"/>
      <c r="E55" s="383"/>
      <c r="F55" s="548">
        <v>1361</v>
      </c>
      <c r="G55" s="548">
        <v>1226</v>
      </c>
      <c r="H55" s="548">
        <v>1731</v>
      </c>
      <c r="I55" s="548">
        <v>1325</v>
      </c>
      <c r="J55" s="548">
        <v>1492</v>
      </c>
      <c r="K55" s="549">
        <v>-131</v>
      </c>
      <c r="L55" s="380">
        <v>-8.7801608579088466</v>
      </c>
    </row>
    <row r="56" spans="1:12" ht="14.25" customHeight="1" x14ac:dyDescent="0.2">
      <c r="A56" s="381"/>
      <c r="B56" s="385"/>
      <c r="C56" s="384" t="s">
        <v>117</v>
      </c>
      <c r="D56" s="385"/>
      <c r="E56" s="383"/>
      <c r="F56" s="548">
        <v>774</v>
      </c>
      <c r="G56" s="548">
        <v>660</v>
      </c>
      <c r="H56" s="548">
        <v>785</v>
      </c>
      <c r="I56" s="548">
        <v>740</v>
      </c>
      <c r="J56" s="548">
        <v>792</v>
      </c>
      <c r="K56" s="549">
        <v>-18</v>
      </c>
      <c r="L56" s="380">
        <v>-2.2727272727272729</v>
      </c>
    </row>
    <row r="57" spans="1:12" ht="18.75" customHeight="1" x14ac:dyDescent="0.2">
      <c r="A57" s="388"/>
      <c r="B57" s="389"/>
      <c r="C57" s="390" t="s">
        <v>353</v>
      </c>
      <c r="D57" s="389"/>
      <c r="E57" s="391"/>
      <c r="F57" s="551">
        <v>257</v>
      </c>
      <c r="G57" s="552">
        <v>203</v>
      </c>
      <c r="H57" s="552">
        <v>221</v>
      </c>
      <c r="I57" s="552">
        <v>217</v>
      </c>
      <c r="J57" s="552">
        <v>263</v>
      </c>
      <c r="K57" s="553">
        <f t="shared" ref="K57" si="0">IF(OR(F57=".",J57=".")=TRUE,".",IF(OR(F57="*",J57="*")=TRUE,"*",IF(AND(F57="-",J57="-")=TRUE,"-",IF(AND(ISNUMBER(J57),ISNUMBER(F57))=TRUE,IF(F57-J57=0,0,F57-J57),IF(ISNUMBER(F57)=TRUE,F57,-J57)))))</f>
        <v>-6</v>
      </c>
      <c r="L57" s="392">
        <f t="shared" ref="L57" si="1">IF(K57 =".",".",IF(K57 ="*","*",IF(K57="-","-",IF(K57=0,0,IF(OR(J57="-",J57=".",F57="-",F57=".")=TRUE,"X",IF(J57=0,"0,0",IF(ABS(K57*100/J57)&gt;250,".X",(K57*100/J57))))))))</f>
        <v>-2.2813688212927756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6549</v>
      </c>
      <c r="E11" s="114">
        <v>4660</v>
      </c>
      <c r="F11" s="114">
        <v>8121</v>
      </c>
      <c r="G11" s="114">
        <v>5779</v>
      </c>
      <c r="H11" s="140">
        <v>7073</v>
      </c>
      <c r="I11" s="115">
        <v>-524</v>
      </c>
      <c r="J11" s="116">
        <v>-7.4084546868372687</v>
      </c>
    </row>
    <row r="12" spans="1:15" s="110" customFormat="1" ht="24.95" customHeight="1" x14ac:dyDescent="0.2">
      <c r="A12" s="193" t="s">
        <v>132</v>
      </c>
      <c r="B12" s="194" t="s">
        <v>133</v>
      </c>
      <c r="C12" s="113">
        <v>2.04611391052069</v>
      </c>
      <c r="D12" s="115">
        <v>134</v>
      </c>
      <c r="E12" s="114">
        <v>48</v>
      </c>
      <c r="F12" s="114">
        <v>134</v>
      </c>
      <c r="G12" s="114">
        <v>116</v>
      </c>
      <c r="H12" s="140">
        <v>164</v>
      </c>
      <c r="I12" s="115">
        <v>-30</v>
      </c>
      <c r="J12" s="116">
        <v>-18.292682926829269</v>
      </c>
    </row>
    <row r="13" spans="1:15" s="110" customFormat="1" ht="24.95" customHeight="1" x14ac:dyDescent="0.2">
      <c r="A13" s="193" t="s">
        <v>134</v>
      </c>
      <c r="B13" s="199" t="s">
        <v>214</v>
      </c>
      <c r="C13" s="113">
        <v>0.53443273782256828</v>
      </c>
      <c r="D13" s="115">
        <v>35</v>
      </c>
      <c r="E13" s="114">
        <v>24</v>
      </c>
      <c r="F13" s="114">
        <v>59</v>
      </c>
      <c r="G13" s="114">
        <v>61</v>
      </c>
      <c r="H13" s="140">
        <v>112</v>
      </c>
      <c r="I13" s="115">
        <v>-77</v>
      </c>
      <c r="J13" s="116">
        <v>-68.75</v>
      </c>
    </row>
    <row r="14" spans="1:15" s="287" customFormat="1" ht="24.95" customHeight="1" x14ac:dyDescent="0.2">
      <c r="A14" s="193" t="s">
        <v>215</v>
      </c>
      <c r="B14" s="199" t="s">
        <v>137</v>
      </c>
      <c r="C14" s="113">
        <v>21.820125209955719</v>
      </c>
      <c r="D14" s="115">
        <v>1429</v>
      </c>
      <c r="E14" s="114">
        <v>1024</v>
      </c>
      <c r="F14" s="114">
        <v>1989</v>
      </c>
      <c r="G14" s="114">
        <v>1257</v>
      </c>
      <c r="H14" s="140">
        <v>1867</v>
      </c>
      <c r="I14" s="115">
        <v>-438</v>
      </c>
      <c r="J14" s="116">
        <v>-23.460096411355114</v>
      </c>
      <c r="K14" s="110"/>
      <c r="L14" s="110"/>
      <c r="M14" s="110"/>
      <c r="N14" s="110"/>
      <c r="O14" s="110"/>
    </row>
    <row r="15" spans="1:15" s="110" customFormat="1" ht="24.95" customHeight="1" x14ac:dyDescent="0.2">
      <c r="A15" s="193" t="s">
        <v>216</v>
      </c>
      <c r="B15" s="199" t="s">
        <v>217</v>
      </c>
      <c r="C15" s="113">
        <v>3.405100015269507</v>
      </c>
      <c r="D15" s="115">
        <v>223</v>
      </c>
      <c r="E15" s="114">
        <v>236</v>
      </c>
      <c r="F15" s="114">
        <v>442</v>
      </c>
      <c r="G15" s="114">
        <v>200</v>
      </c>
      <c r="H15" s="140">
        <v>315</v>
      </c>
      <c r="I15" s="115">
        <v>-92</v>
      </c>
      <c r="J15" s="116">
        <v>-29.206349206349206</v>
      </c>
    </row>
    <row r="16" spans="1:15" s="287" customFormat="1" ht="24.95" customHeight="1" x14ac:dyDescent="0.2">
      <c r="A16" s="193" t="s">
        <v>218</v>
      </c>
      <c r="B16" s="199" t="s">
        <v>141</v>
      </c>
      <c r="C16" s="113">
        <v>15.758131012368301</v>
      </c>
      <c r="D16" s="115">
        <v>1032</v>
      </c>
      <c r="E16" s="114">
        <v>666</v>
      </c>
      <c r="F16" s="114">
        <v>1320</v>
      </c>
      <c r="G16" s="114">
        <v>893</v>
      </c>
      <c r="H16" s="140">
        <v>1354</v>
      </c>
      <c r="I16" s="115">
        <v>-322</v>
      </c>
      <c r="J16" s="116">
        <v>-23.781388478581981</v>
      </c>
      <c r="K16" s="110"/>
      <c r="L16" s="110"/>
      <c r="M16" s="110"/>
      <c r="N16" s="110"/>
      <c r="O16" s="110"/>
    </row>
    <row r="17" spans="1:15" s="110" customFormat="1" ht="24.95" customHeight="1" x14ac:dyDescent="0.2">
      <c r="A17" s="193" t="s">
        <v>142</v>
      </c>
      <c r="B17" s="199" t="s">
        <v>220</v>
      </c>
      <c r="C17" s="113">
        <v>2.6568941823179113</v>
      </c>
      <c r="D17" s="115">
        <v>174</v>
      </c>
      <c r="E17" s="114">
        <v>122</v>
      </c>
      <c r="F17" s="114">
        <v>227</v>
      </c>
      <c r="G17" s="114">
        <v>164</v>
      </c>
      <c r="H17" s="140">
        <v>198</v>
      </c>
      <c r="I17" s="115">
        <v>-24</v>
      </c>
      <c r="J17" s="116">
        <v>-12.121212121212121</v>
      </c>
    </row>
    <row r="18" spans="1:15" s="287" customFormat="1" ht="24.95" customHeight="1" x14ac:dyDescent="0.2">
      <c r="A18" s="201" t="s">
        <v>144</v>
      </c>
      <c r="B18" s="202" t="s">
        <v>145</v>
      </c>
      <c r="C18" s="113">
        <v>12.856924721331501</v>
      </c>
      <c r="D18" s="115">
        <v>842</v>
      </c>
      <c r="E18" s="114">
        <v>264</v>
      </c>
      <c r="F18" s="114">
        <v>712</v>
      </c>
      <c r="G18" s="114">
        <v>747</v>
      </c>
      <c r="H18" s="140">
        <v>750</v>
      </c>
      <c r="I18" s="115">
        <v>92</v>
      </c>
      <c r="J18" s="116">
        <v>12.266666666666667</v>
      </c>
      <c r="K18" s="110"/>
      <c r="L18" s="110"/>
      <c r="M18" s="110"/>
      <c r="N18" s="110"/>
      <c r="O18" s="110"/>
    </row>
    <row r="19" spans="1:15" s="110" customFormat="1" ht="24.95" customHeight="1" x14ac:dyDescent="0.2">
      <c r="A19" s="193" t="s">
        <v>146</v>
      </c>
      <c r="B19" s="199" t="s">
        <v>147</v>
      </c>
      <c r="C19" s="113">
        <v>13.834173156207054</v>
      </c>
      <c r="D19" s="115">
        <v>906</v>
      </c>
      <c r="E19" s="114">
        <v>626</v>
      </c>
      <c r="F19" s="114">
        <v>905</v>
      </c>
      <c r="G19" s="114">
        <v>647</v>
      </c>
      <c r="H19" s="140">
        <v>734</v>
      </c>
      <c r="I19" s="115">
        <v>172</v>
      </c>
      <c r="J19" s="116">
        <v>23.43324250681199</v>
      </c>
    </row>
    <row r="20" spans="1:15" s="287" customFormat="1" ht="24.95" customHeight="1" x14ac:dyDescent="0.2">
      <c r="A20" s="193" t="s">
        <v>148</v>
      </c>
      <c r="B20" s="199" t="s">
        <v>149</v>
      </c>
      <c r="C20" s="113">
        <v>5.2985188578408922</v>
      </c>
      <c r="D20" s="115">
        <v>347</v>
      </c>
      <c r="E20" s="114">
        <v>265</v>
      </c>
      <c r="F20" s="114">
        <v>335</v>
      </c>
      <c r="G20" s="114">
        <v>279</v>
      </c>
      <c r="H20" s="140">
        <v>335</v>
      </c>
      <c r="I20" s="115">
        <v>12</v>
      </c>
      <c r="J20" s="116">
        <v>3.5820895522388061</v>
      </c>
      <c r="K20" s="110"/>
      <c r="L20" s="110"/>
      <c r="M20" s="110"/>
      <c r="N20" s="110"/>
      <c r="O20" s="110"/>
    </row>
    <row r="21" spans="1:15" s="110" customFormat="1" ht="24.95" customHeight="1" x14ac:dyDescent="0.2">
      <c r="A21" s="201" t="s">
        <v>150</v>
      </c>
      <c r="B21" s="202" t="s">
        <v>151</v>
      </c>
      <c r="C21" s="113">
        <v>6.3673843334860285</v>
      </c>
      <c r="D21" s="115">
        <v>417</v>
      </c>
      <c r="E21" s="114">
        <v>416</v>
      </c>
      <c r="F21" s="114">
        <v>460</v>
      </c>
      <c r="G21" s="114">
        <v>468</v>
      </c>
      <c r="H21" s="140">
        <v>369</v>
      </c>
      <c r="I21" s="115">
        <v>48</v>
      </c>
      <c r="J21" s="116">
        <v>13.008130081300813</v>
      </c>
    </row>
    <row r="22" spans="1:15" s="110" customFormat="1" ht="24.95" customHeight="1" x14ac:dyDescent="0.2">
      <c r="A22" s="201" t="s">
        <v>152</v>
      </c>
      <c r="B22" s="199" t="s">
        <v>153</v>
      </c>
      <c r="C22" s="113">
        <v>0.54970224461749884</v>
      </c>
      <c r="D22" s="115">
        <v>36</v>
      </c>
      <c r="E22" s="114">
        <v>10</v>
      </c>
      <c r="F22" s="114">
        <v>32</v>
      </c>
      <c r="G22" s="114">
        <v>29</v>
      </c>
      <c r="H22" s="140">
        <v>39</v>
      </c>
      <c r="I22" s="115">
        <v>-3</v>
      </c>
      <c r="J22" s="116">
        <v>-7.6923076923076925</v>
      </c>
    </row>
    <row r="23" spans="1:15" s="110" customFormat="1" ht="24.95" customHeight="1" x14ac:dyDescent="0.2">
      <c r="A23" s="193" t="s">
        <v>154</v>
      </c>
      <c r="B23" s="199" t="s">
        <v>155</v>
      </c>
      <c r="C23" s="113">
        <v>0.74820583295159571</v>
      </c>
      <c r="D23" s="115">
        <v>49</v>
      </c>
      <c r="E23" s="114">
        <v>28</v>
      </c>
      <c r="F23" s="114">
        <v>45</v>
      </c>
      <c r="G23" s="114">
        <v>27</v>
      </c>
      <c r="H23" s="140">
        <v>41</v>
      </c>
      <c r="I23" s="115">
        <v>8</v>
      </c>
      <c r="J23" s="116">
        <v>19.512195121951219</v>
      </c>
    </row>
    <row r="24" spans="1:15" s="110" customFormat="1" ht="24.95" customHeight="1" x14ac:dyDescent="0.2">
      <c r="A24" s="193" t="s">
        <v>156</v>
      </c>
      <c r="B24" s="199" t="s">
        <v>221</v>
      </c>
      <c r="C24" s="113">
        <v>2.7027027027027026</v>
      </c>
      <c r="D24" s="115">
        <v>177</v>
      </c>
      <c r="E24" s="114">
        <v>145</v>
      </c>
      <c r="F24" s="114">
        <v>159</v>
      </c>
      <c r="G24" s="114">
        <v>161</v>
      </c>
      <c r="H24" s="140">
        <v>166</v>
      </c>
      <c r="I24" s="115">
        <v>11</v>
      </c>
      <c r="J24" s="116">
        <v>6.6265060240963853</v>
      </c>
    </row>
    <row r="25" spans="1:15" s="110" customFormat="1" ht="24.95" customHeight="1" x14ac:dyDescent="0.2">
      <c r="A25" s="193" t="s">
        <v>222</v>
      </c>
      <c r="B25" s="204" t="s">
        <v>159</v>
      </c>
      <c r="C25" s="113">
        <v>5.6039089937395019</v>
      </c>
      <c r="D25" s="115">
        <v>367</v>
      </c>
      <c r="E25" s="114">
        <v>205</v>
      </c>
      <c r="F25" s="114">
        <v>323</v>
      </c>
      <c r="G25" s="114">
        <v>344</v>
      </c>
      <c r="H25" s="140">
        <v>318</v>
      </c>
      <c r="I25" s="115">
        <v>49</v>
      </c>
      <c r="J25" s="116">
        <v>15.408805031446541</v>
      </c>
    </row>
    <row r="26" spans="1:15" s="110" customFormat="1" ht="24.95" customHeight="1" x14ac:dyDescent="0.2">
      <c r="A26" s="201">
        <v>782.78300000000002</v>
      </c>
      <c r="B26" s="203" t="s">
        <v>160</v>
      </c>
      <c r="C26" s="113">
        <v>4.0616888074515192</v>
      </c>
      <c r="D26" s="115">
        <v>266</v>
      </c>
      <c r="E26" s="114">
        <v>238</v>
      </c>
      <c r="F26" s="114">
        <v>270</v>
      </c>
      <c r="G26" s="114">
        <v>291</v>
      </c>
      <c r="H26" s="140">
        <v>390</v>
      </c>
      <c r="I26" s="115">
        <v>-124</v>
      </c>
      <c r="J26" s="116">
        <v>-31.794871794871796</v>
      </c>
    </row>
    <row r="27" spans="1:15" s="110" customFormat="1" ht="24.95" customHeight="1" x14ac:dyDescent="0.2">
      <c r="A27" s="193" t="s">
        <v>161</v>
      </c>
      <c r="B27" s="199" t="s">
        <v>162</v>
      </c>
      <c r="C27" s="113">
        <v>2.733241716292564</v>
      </c>
      <c r="D27" s="115">
        <v>179</v>
      </c>
      <c r="E27" s="114">
        <v>193</v>
      </c>
      <c r="F27" s="114">
        <v>346</v>
      </c>
      <c r="G27" s="114">
        <v>206</v>
      </c>
      <c r="H27" s="140">
        <v>451</v>
      </c>
      <c r="I27" s="115">
        <v>-272</v>
      </c>
      <c r="J27" s="116">
        <v>-60.310421286031044</v>
      </c>
    </row>
    <row r="28" spans="1:15" s="110" customFormat="1" ht="24.95" customHeight="1" x14ac:dyDescent="0.2">
      <c r="A28" s="193" t="s">
        <v>163</v>
      </c>
      <c r="B28" s="199" t="s">
        <v>164</v>
      </c>
      <c r="C28" s="113">
        <v>1.8018018018018018</v>
      </c>
      <c r="D28" s="115">
        <v>118</v>
      </c>
      <c r="E28" s="114">
        <v>131</v>
      </c>
      <c r="F28" s="114">
        <v>399</v>
      </c>
      <c r="G28" s="114">
        <v>115</v>
      </c>
      <c r="H28" s="140">
        <v>129</v>
      </c>
      <c r="I28" s="115">
        <v>-11</v>
      </c>
      <c r="J28" s="116">
        <v>-8.5271317829457356</v>
      </c>
    </row>
    <row r="29" spans="1:15" s="110" customFormat="1" ht="24.95" customHeight="1" x14ac:dyDescent="0.2">
      <c r="A29" s="193">
        <v>86</v>
      </c>
      <c r="B29" s="199" t="s">
        <v>165</v>
      </c>
      <c r="C29" s="113">
        <v>6.0619941975874179</v>
      </c>
      <c r="D29" s="115">
        <v>397</v>
      </c>
      <c r="E29" s="114">
        <v>328</v>
      </c>
      <c r="F29" s="114">
        <v>713</v>
      </c>
      <c r="G29" s="114">
        <v>325</v>
      </c>
      <c r="H29" s="140">
        <v>351</v>
      </c>
      <c r="I29" s="115">
        <v>46</v>
      </c>
      <c r="J29" s="116">
        <v>13.105413105413106</v>
      </c>
    </row>
    <row r="30" spans="1:15" s="110" customFormat="1" ht="24.95" customHeight="1" x14ac:dyDescent="0.2">
      <c r="A30" s="193">
        <v>87.88</v>
      </c>
      <c r="B30" s="204" t="s">
        <v>166</v>
      </c>
      <c r="C30" s="113">
        <v>8.2455336692624837</v>
      </c>
      <c r="D30" s="115">
        <v>540</v>
      </c>
      <c r="E30" s="114">
        <v>535</v>
      </c>
      <c r="F30" s="114">
        <v>851</v>
      </c>
      <c r="G30" s="114">
        <v>484</v>
      </c>
      <c r="H30" s="140">
        <v>536</v>
      </c>
      <c r="I30" s="115">
        <v>4</v>
      </c>
      <c r="J30" s="116">
        <v>0.74626865671641796</v>
      </c>
    </row>
    <row r="31" spans="1:15" s="110" customFormat="1" ht="24.95" customHeight="1" x14ac:dyDescent="0.2">
      <c r="A31" s="193" t="s">
        <v>167</v>
      </c>
      <c r="B31" s="199" t="s">
        <v>168</v>
      </c>
      <c r="C31" s="113">
        <v>4.7335471064284622</v>
      </c>
      <c r="D31" s="115">
        <v>310</v>
      </c>
      <c r="E31" s="114">
        <v>180</v>
      </c>
      <c r="F31" s="114">
        <v>389</v>
      </c>
      <c r="G31" s="114">
        <v>222</v>
      </c>
      <c r="H31" s="140">
        <v>321</v>
      </c>
      <c r="I31" s="115">
        <v>-11</v>
      </c>
      <c r="J31" s="116">
        <v>-3.4267912772585669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2.04611391052069</v>
      </c>
      <c r="D34" s="115">
        <v>134</v>
      </c>
      <c r="E34" s="114">
        <v>48</v>
      </c>
      <c r="F34" s="114">
        <v>134</v>
      </c>
      <c r="G34" s="114">
        <v>116</v>
      </c>
      <c r="H34" s="140">
        <v>164</v>
      </c>
      <c r="I34" s="115">
        <v>-30</v>
      </c>
      <c r="J34" s="116">
        <v>-18.292682926829269</v>
      </c>
    </row>
    <row r="35" spans="1:10" s="110" customFormat="1" ht="24.95" customHeight="1" x14ac:dyDescent="0.2">
      <c r="A35" s="292" t="s">
        <v>171</v>
      </c>
      <c r="B35" s="293" t="s">
        <v>172</v>
      </c>
      <c r="C35" s="113">
        <v>35.211482669109785</v>
      </c>
      <c r="D35" s="115">
        <v>2306</v>
      </c>
      <c r="E35" s="114">
        <v>1312</v>
      </c>
      <c r="F35" s="114">
        <v>2760</v>
      </c>
      <c r="G35" s="114">
        <v>2065</v>
      </c>
      <c r="H35" s="140">
        <v>2729</v>
      </c>
      <c r="I35" s="115">
        <v>-423</v>
      </c>
      <c r="J35" s="116">
        <v>-15.500183217295712</v>
      </c>
    </row>
    <row r="36" spans="1:10" s="110" customFormat="1" ht="24.95" customHeight="1" x14ac:dyDescent="0.2">
      <c r="A36" s="294" t="s">
        <v>173</v>
      </c>
      <c r="B36" s="295" t="s">
        <v>174</v>
      </c>
      <c r="C36" s="125">
        <v>62.74240342036952</v>
      </c>
      <c r="D36" s="143">
        <v>4109</v>
      </c>
      <c r="E36" s="144">
        <v>3300</v>
      </c>
      <c r="F36" s="144">
        <v>5227</v>
      </c>
      <c r="G36" s="144">
        <v>3598</v>
      </c>
      <c r="H36" s="145">
        <v>4180</v>
      </c>
      <c r="I36" s="143">
        <v>-71</v>
      </c>
      <c r="J36" s="146">
        <v>-1.6985645933014355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6549</v>
      </c>
      <c r="F11" s="264">
        <v>4660</v>
      </c>
      <c r="G11" s="264">
        <v>8121</v>
      </c>
      <c r="H11" s="264">
        <v>5779</v>
      </c>
      <c r="I11" s="265">
        <v>7073</v>
      </c>
      <c r="J11" s="263">
        <v>-524</v>
      </c>
      <c r="K11" s="266">
        <v>-7.4084546868372687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19.957245380974193</v>
      </c>
      <c r="E13" s="115">
        <v>1307</v>
      </c>
      <c r="F13" s="114">
        <v>1126</v>
      </c>
      <c r="G13" s="114">
        <v>1693</v>
      </c>
      <c r="H13" s="114">
        <v>1512</v>
      </c>
      <c r="I13" s="140">
        <v>1396</v>
      </c>
      <c r="J13" s="115">
        <v>-89</v>
      </c>
      <c r="K13" s="116">
        <v>-6.3753581661891117</v>
      </c>
    </row>
    <row r="14" spans="1:15" ht="15.95" customHeight="1" x14ac:dyDescent="0.2">
      <c r="A14" s="306" t="s">
        <v>230</v>
      </c>
      <c r="B14" s="307"/>
      <c r="C14" s="308"/>
      <c r="D14" s="113">
        <v>64.528935715376392</v>
      </c>
      <c r="E14" s="115">
        <v>4226</v>
      </c>
      <c r="F14" s="114">
        <v>2792</v>
      </c>
      <c r="G14" s="114">
        <v>5311</v>
      </c>
      <c r="H14" s="114">
        <v>3500</v>
      </c>
      <c r="I14" s="140">
        <v>4540</v>
      </c>
      <c r="J14" s="115">
        <v>-314</v>
      </c>
      <c r="K14" s="116">
        <v>-6.9162995594713657</v>
      </c>
    </row>
    <row r="15" spans="1:15" ht="15.95" customHeight="1" x14ac:dyDescent="0.2">
      <c r="A15" s="306" t="s">
        <v>231</v>
      </c>
      <c r="B15" s="307"/>
      <c r="C15" s="308"/>
      <c r="D15" s="113">
        <v>7.8790655061841504</v>
      </c>
      <c r="E15" s="115">
        <v>516</v>
      </c>
      <c r="F15" s="114">
        <v>394</v>
      </c>
      <c r="G15" s="114">
        <v>573</v>
      </c>
      <c r="H15" s="114">
        <v>395</v>
      </c>
      <c r="I15" s="140">
        <v>625</v>
      </c>
      <c r="J15" s="115">
        <v>-109</v>
      </c>
      <c r="K15" s="116">
        <v>-17.440000000000001</v>
      </c>
    </row>
    <row r="16" spans="1:15" ht="15.95" customHeight="1" x14ac:dyDescent="0.2">
      <c r="A16" s="306" t="s">
        <v>232</v>
      </c>
      <c r="B16" s="307"/>
      <c r="C16" s="308"/>
      <c r="D16" s="113">
        <v>7.2530157275919986</v>
      </c>
      <c r="E16" s="115">
        <v>475</v>
      </c>
      <c r="F16" s="114">
        <v>329</v>
      </c>
      <c r="G16" s="114">
        <v>499</v>
      </c>
      <c r="H16" s="114">
        <v>360</v>
      </c>
      <c r="I16" s="140">
        <v>492</v>
      </c>
      <c r="J16" s="115">
        <v>-17</v>
      </c>
      <c r="K16" s="116">
        <v>-3.4552845528455283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1.5880287066727745</v>
      </c>
      <c r="E18" s="115">
        <v>104</v>
      </c>
      <c r="F18" s="114">
        <v>48</v>
      </c>
      <c r="G18" s="114">
        <v>189</v>
      </c>
      <c r="H18" s="114">
        <v>115</v>
      </c>
      <c r="I18" s="140">
        <v>341</v>
      </c>
      <c r="J18" s="115">
        <v>-237</v>
      </c>
      <c r="K18" s="116">
        <v>-69.501466275659823</v>
      </c>
    </row>
    <row r="19" spans="1:11" ht="14.1" customHeight="1" x14ac:dyDescent="0.2">
      <c r="A19" s="306" t="s">
        <v>235</v>
      </c>
      <c r="B19" s="307" t="s">
        <v>236</v>
      </c>
      <c r="C19" s="308"/>
      <c r="D19" s="113">
        <v>0.82455336692624825</v>
      </c>
      <c r="E19" s="115">
        <v>54</v>
      </c>
      <c r="F19" s="114">
        <v>17</v>
      </c>
      <c r="G19" s="114">
        <v>90</v>
      </c>
      <c r="H19" s="114">
        <v>46</v>
      </c>
      <c r="I19" s="140">
        <v>53</v>
      </c>
      <c r="J19" s="115">
        <v>1</v>
      </c>
      <c r="K19" s="116">
        <v>1.8867924528301887</v>
      </c>
    </row>
    <row r="20" spans="1:11" ht="14.1" customHeight="1" x14ac:dyDescent="0.2">
      <c r="A20" s="306">
        <v>12</v>
      </c>
      <c r="B20" s="307" t="s">
        <v>237</v>
      </c>
      <c r="C20" s="308"/>
      <c r="D20" s="113">
        <v>0.97724843487555357</v>
      </c>
      <c r="E20" s="115">
        <v>64</v>
      </c>
      <c r="F20" s="114">
        <v>26</v>
      </c>
      <c r="G20" s="114">
        <v>62</v>
      </c>
      <c r="H20" s="114">
        <v>100</v>
      </c>
      <c r="I20" s="140">
        <v>69</v>
      </c>
      <c r="J20" s="115">
        <v>-5</v>
      </c>
      <c r="K20" s="116">
        <v>-7.2463768115942031</v>
      </c>
    </row>
    <row r="21" spans="1:11" ht="14.1" customHeight="1" x14ac:dyDescent="0.2">
      <c r="A21" s="306">
        <v>21</v>
      </c>
      <c r="B21" s="307" t="s">
        <v>238</v>
      </c>
      <c r="C21" s="308"/>
      <c r="D21" s="113">
        <v>0.45808520384791573</v>
      </c>
      <c r="E21" s="115">
        <v>30</v>
      </c>
      <c r="F21" s="114">
        <v>11</v>
      </c>
      <c r="G21" s="114">
        <v>21</v>
      </c>
      <c r="H21" s="114">
        <v>35</v>
      </c>
      <c r="I21" s="140">
        <v>28</v>
      </c>
      <c r="J21" s="115">
        <v>2</v>
      </c>
      <c r="K21" s="116">
        <v>7.1428571428571432</v>
      </c>
    </row>
    <row r="22" spans="1:11" ht="14.1" customHeight="1" x14ac:dyDescent="0.2">
      <c r="A22" s="306">
        <v>22</v>
      </c>
      <c r="B22" s="307" t="s">
        <v>239</v>
      </c>
      <c r="C22" s="308"/>
      <c r="D22" s="113">
        <v>2.0308444037257596</v>
      </c>
      <c r="E22" s="115">
        <v>133</v>
      </c>
      <c r="F22" s="114">
        <v>145</v>
      </c>
      <c r="G22" s="114">
        <v>260</v>
      </c>
      <c r="H22" s="114">
        <v>170</v>
      </c>
      <c r="I22" s="140">
        <v>138</v>
      </c>
      <c r="J22" s="115">
        <v>-5</v>
      </c>
      <c r="K22" s="116">
        <v>-3.6231884057971016</v>
      </c>
    </row>
    <row r="23" spans="1:11" ht="14.1" customHeight="1" x14ac:dyDescent="0.2">
      <c r="A23" s="306">
        <v>23</v>
      </c>
      <c r="B23" s="307" t="s">
        <v>240</v>
      </c>
      <c r="C23" s="308"/>
      <c r="D23" s="113">
        <v>0.76347533974652615</v>
      </c>
      <c r="E23" s="115">
        <v>50</v>
      </c>
      <c r="F23" s="114">
        <v>27</v>
      </c>
      <c r="G23" s="114">
        <v>93</v>
      </c>
      <c r="H23" s="114">
        <v>51</v>
      </c>
      <c r="I23" s="140">
        <v>122</v>
      </c>
      <c r="J23" s="115">
        <v>-72</v>
      </c>
      <c r="K23" s="116">
        <v>-59.016393442622949</v>
      </c>
    </row>
    <row r="24" spans="1:11" ht="14.1" customHeight="1" x14ac:dyDescent="0.2">
      <c r="A24" s="306">
        <v>24</v>
      </c>
      <c r="B24" s="307" t="s">
        <v>241</v>
      </c>
      <c r="C24" s="308"/>
      <c r="D24" s="113">
        <v>7.5431363566956788</v>
      </c>
      <c r="E24" s="115">
        <v>494</v>
      </c>
      <c r="F24" s="114">
        <v>259</v>
      </c>
      <c r="G24" s="114">
        <v>635</v>
      </c>
      <c r="H24" s="114">
        <v>417</v>
      </c>
      <c r="I24" s="140">
        <v>686</v>
      </c>
      <c r="J24" s="115">
        <v>-192</v>
      </c>
      <c r="K24" s="116">
        <v>-27.988338192419825</v>
      </c>
    </row>
    <row r="25" spans="1:11" ht="14.1" customHeight="1" x14ac:dyDescent="0.2">
      <c r="A25" s="306">
        <v>25</v>
      </c>
      <c r="B25" s="307" t="s">
        <v>242</v>
      </c>
      <c r="C25" s="308"/>
      <c r="D25" s="113">
        <v>6.2299587723316536</v>
      </c>
      <c r="E25" s="115">
        <v>408</v>
      </c>
      <c r="F25" s="114">
        <v>215</v>
      </c>
      <c r="G25" s="114">
        <v>457</v>
      </c>
      <c r="H25" s="114">
        <v>326</v>
      </c>
      <c r="I25" s="140">
        <v>500</v>
      </c>
      <c r="J25" s="115">
        <v>-92</v>
      </c>
      <c r="K25" s="116">
        <v>-18.399999999999999</v>
      </c>
    </row>
    <row r="26" spans="1:11" ht="14.1" customHeight="1" x14ac:dyDescent="0.2">
      <c r="A26" s="306">
        <v>26</v>
      </c>
      <c r="B26" s="307" t="s">
        <v>243</v>
      </c>
      <c r="C26" s="308"/>
      <c r="D26" s="113">
        <v>3.1302488929607573</v>
      </c>
      <c r="E26" s="115">
        <v>205</v>
      </c>
      <c r="F26" s="114">
        <v>97</v>
      </c>
      <c r="G26" s="114">
        <v>265</v>
      </c>
      <c r="H26" s="114">
        <v>138</v>
      </c>
      <c r="I26" s="140">
        <v>202</v>
      </c>
      <c r="J26" s="115">
        <v>3</v>
      </c>
      <c r="K26" s="116">
        <v>1.4851485148514851</v>
      </c>
    </row>
    <row r="27" spans="1:11" ht="14.1" customHeight="1" x14ac:dyDescent="0.2">
      <c r="A27" s="306">
        <v>27</v>
      </c>
      <c r="B27" s="307" t="s">
        <v>244</v>
      </c>
      <c r="C27" s="308"/>
      <c r="D27" s="113">
        <v>2.1224614444953427</v>
      </c>
      <c r="E27" s="115">
        <v>139</v>
      </c>
      <c r="F27" s="114">
        <v>92</v>
      </c>
      <c r="G27" s="114">
        <v>136</v>
      </c>
      <c r="H27" s="114">
        <v>134</v>
      </c>
      <c r="I27" s="140">
        <v>176</v>
      </c>
      <c r="J27" s="115">
        <v>-37</v>
      </c>
      <c r="K27" s="116">
        <v>-21.022727272727273</v>
      </c>
    </row>
    <row r="28" spans="1:11" ht="14.1" customHeight="1" x14ac:dyDescent="0.2">
      <c r="A28" s="306">
        <v>28</v>
      </c>
      <c r="B28" s="307" t="s">
        <v>245</v>
      </c>
      <c r="C28" s="308"/>
      <c r="D28" s="113">
        <v>0.6260497785921515</v>
      </c>
      <c r="E28" s="115">
        <v>41</v>
      </c>
      <c r="F28" s="114">
        <v>27</v>
      </c>
      <c r="G28" s="114">
        <v>47</v>
      </c>
      <c r="H28" s="114">
        <v>34</v>
      </c>
      <c r="I28" s="140">
        <v>35</v>
      </c>
      <c r="J28" s="115">
        <v>6</v>
      </c>
      <c r="K28" s="116">
        <v>17.142857142857142</v>
      </c>
    </row>
    <row r="29" spans="1:11" ht="14.1" customHeight="1" x14ac:dyDescent="0.2">
      <c r="A29" s="306">
        <v>29</v>
      </c>
      <c r="B29" s="307" t="s">
        <v>246</v>
      </c>
      <c r="C29" s="308"/>
      <c r="D29" s="113">
        <v>4.0922278210413801</v>
      </c>
      <c r="E29" s="115">
        <v>268</v>
      </c>
      <c r="F29" s="114">
        <v>248</v>
      </c>
      <c r="G29" s="114">
        <v>337</v>
      </c>
      <c r="H29" s="114">
        <v>246</v>
      </c>
      <c r="I29" s="140">
        <v>275</v>
      </c>
      <c r="J29" s="115">
        <v>-7</v>
      </c>
      <c r="K29" s="116">
        <v>-2.5454545454545454</v>
      </c>
    </row>
    <row r="30" spans="1:11" ht="14.1" customHeight="1" x14ac:dyDescent="0.2">
      <c r="A30" s="306" t="s">
        <v>247</v>
      </c>
      <c r="B30" s="307" t="s">
        <v>248</v>
      </c>
      <c r="C30" s="308"/>
      <c r="D30" s="113">
        <v>0.83982287372117881</v>
      </c>
      <c r="E30" s="115">
        <v>55</v>
      </c>
      <c r="F30" s="114" t="s">
        <v>514</v>
      </c>
      <c r="G30" s="114">
        <v>127</v>
      </c>
      <c r="H30" s="114" t="s">
        <v>514</v>
      </c>
      <c r="I30" s="140" t="s">
        <v>514</v>
      </c>
      <c r="J30" s="115" t="s">
        <v>514</v>
      </c>
      <c r="K30" s="116" t="s">
        <v>514</v>
      </c>
    </row>
    <row r="31" spans="1:11" ht="14.1" customHeight="1" x14ac:dyDescent="0.2">
      <c r="A31" s="306" t="s">
        <v>249</v>
      </c>
      <c r="B31" s="307" t="s">
        <v>250</v>
      </c>
      <c r="C31" s="308"/>
      <c r="D31" s="113">
        <v>3.2065964269354099</v>
      </c>
      <c r="E31" s="115">
        <v>210</v>
      </c>
      <c r="F31" s="114">
        <v>190</v>
      </c>
      <c r="G31" s="114">
        <v>207</v>
      </c>
      <c r="H31" s="114">
        <v>218</v>
      </c>
      <c r="I31" s="140">
        <v>188</v>
      </c>
      <c r="J31" s="115">
        <v>22</v>
      </c>
      <c r="K31" s="116">
        <v>11.702127659574469</v>
      </c>
    </row>
    <row r="32" spans="1:11" ht="14.1" customHeight="1" x14ac:dyDescent="0.2">
      <c r="A32" s="306">
        <v>31</v>
      </c>
      <c r="B32" s="307" t="s">
        <v>251</v>
      </c>
      <c r="C32" s="308"/>
      <c r="D32" s="113">
        <v>0.39700717666819363</v>
      </c>
      <c r="E32" s="115">
        <v>26</v>
      </c>
      <c r="F32" s="114">
        <v>17</v>
      </c>
      <c r="G32" s="114">
        <v>21</v>
      </c>
      <c r="H32" s="114">
        <v>15</v>
      </c>
      <c r="I32" s="140">
        <v>34</v>
      </c>
      <c r="J32" s="115">
        <v>-8</v>
      </c>
      <c r="K32" s="116">
        <v>-23.529411764705884</v>
      </c>
    </row>
    <row r="33" spans="1:11" ht="14.1" customHeight="1" x14ac:dyDescent="0.2">
      <c r="A33" s="306">
        <v>32</v>
      </c>
      <c r="B33" s="307" t="s">
        <v>252</v>
      </c>
      <c r="C33" s="308"/>
      <c r="D33" s="113">
        <v>4.306000916170408</v>
      </c>
      <c r="E33" s="115">
        <v>282</v>
      </c>
      <c r="F33" s="114">
        <v>83</v>
      </c>
      <c r="G33" s="114">
        <v>263</v>
      </c>
      <c r="H33" s="114">
        <v>368</v>
      </c>
      <c r="I33" s="140">
        <v>202</v>
      </c>
      <c r="J33" s="115">
        <v>80</v>
      </c>
      <c r="K33" s="116">
        <v>39.603960396039604</v>
      </c>
    </row>
    <row r="34" spans="1:11" ht="14.1" customHeight="1" x14ac:dyDescent="0.2">
      <c r="A34" s="306">
        <v>33</v>
      </c>
      <c r="B34" s="307" t="s">
        <v>253</v>
      </c>
      <c r="C34" s="308"/>
      <c r="D34" s="113">
        <v>3.4203695220644375</v>
      </c>
      <c r="E34" s="115">
        <v>224</v>
      </c>
      <c r="F34" s="114">
        <v>57</v>
      </c>
      <c r="G34" s="114">
        <v>151</v>
      </c>
      <c r="H34" s="114">
        <v>188</v>
      </c>
      <c r="I34" s="140">
        <v>231</v>
      </c>
      <c r="J34" s="115">
        <v>-7</v>
      </c>
      <c r="K34" s="116">
        <v>-3.0303030303030303</v>
      </c>
    </row>
    <row r="35" spans="1:11" ht="14.1" customHeight="1" x14ac:dyDescent="0.2">
      <c r="A35" s="306">
        <v>34</v>
      </c>
      <c r="B35" s="307" t="s">
        <v>254</v>
      </c>
      <c r="C35" s="308"/>
      <c r="D35" s="113">
        <v>2.9317453046266606</v>
      </c>
      <c r="E35" s="115">
        <v>192</v>
      </c>
      <c r="F35" s="114">
        <v>124</v>
      </c>
      <c r="G35" s="114">
        <v>182</v>
      </c>
      <c r="H35" s="114">
        <v>175</v>
      </c>
      <c r="I35" s="140">
        <v>224</v>
      </c>
      <c r="J35" s="115">
        <v>-32</v>
      </c>
      <c r="K35" s="116">
        <v>-14.285714285714286</v>
      </c>
    </row>
    <row r="36" spans="1:11" ht="14.1" customHeight="1" x14ac:dyDescent="0.2">
      <c r="A36" s="306">
        <v>41</v>
      </c>
      <c r="B36" s="307" t="s">
        <v>255</v>
      </c>
      <c r="C36" s="308"/>
      <c r="D36" s="113">
        <v>0.21377309512902734</v>
      </c>
      <c r="E36" s="115">
        <v>14</v>
      </c>
      <c r="F36" s="114">
        <v>17</v>
      </c>
      <c r="G36" s="114">
        <v>25</v>
      </c>
      <c r="H36" s="114">
        <v>20</v>
      </c>
      <c r="I36" s="140">
        <v>20</v>
      </c>
      <c r="J36" s="115">
        <v>-6</v>
      </c>
      <c r="K36" s="116">
        <v>-30</v>
      </c>
    </row>
    <row r="37" spans="1:11" ht="14.1" customHeight="1" x14ac:dyDescent="0.2">
      <c r="A37" s="306">
        <v>42</v>
      </c>
      <c r="B37" s="307" t="s">
        <v>256</v>
      </c>
      <c r="C37" s="308"/>
      <c r="D37" s="113">
        <v>9.1617040769583144E-2</v>
      </c>
      <c r="E37" s="115">
        <v>6</v>
      </c>
      <c r="F37" s="114">
        <v>3</v>
      </c>
      <c r="G37" s="114">
        <v>11</v>
      </c>
      <c r="H37" s="114" t="s">
        <v>514</v>
      </c>
      <c r="I37" s="140" t="s">
        <v>514</v>
      </c>
      <c r="J37" s="115" t="s">
        <v>514</v>
      </c>
      <c r="K37" s="116" t="s">
        <v>514</v>
      </c>
    </row>
    <row r="38" spans="1:11" ht="14.1" customHeight="1" x14ac:dyDescent="0.2">
      <c r="A38" s="306">
        <v>43</v>
      </c>
      <c r="B38" s="307" t="s">
        <v>257</v>
      </c>
      <c r="C38" s="308"/>
      <c r="D38" s="113">
        <v>0.65658879218201249</v>
      </c>
      <c r="E38" s="115">
        <v>43</v>
      </c>
      <c r="F38" s="114">
        <v>31</v>
      </c>
      <c r="G38" s="114">
        <v>36</v>
      </c>
      <c r="H38" s="114">
        <v>20</v>
      </c>
      <c r="I38" s="140">
        <v>41</v>
      </c>
      <c r="J38" s="115">
        <v>2</v>
      </c>
      <c r="K38" s="116">
        <v>4.8780487804878048</v>
      </c>
    </row>
    <row r="39" spans="1:11" ht="14.1" customHeight="1" x14ac:dyDescent="0.2">
      <c r="A39" s="306">
        <v>51</v>
      </c>
      <c r="B39" s="307" t="s">
        <v>258</v>
      </c>
      <c r="C39" s="308"/>
      <c r="D39" s="113">
        <v>6.1230722247671396</v>
      </c>
      <c r="E39" s="115">
        <v>401</v>
      </c>
      <c r="F39" s="114">
        <v>368</v>
      </c>
      <c r="G39" s="114">
        <v>477</v>
      </c>
      <c r="H39" s="114">
        <v>388</v>
      </c>
      <c r="I39" s="140">
        <v>399</v>
      </c>
      <c r="J39" s="115">
        <v>2</v>
      </c>
      <c r="K39" s="116">
        <v>0.50125313283208017</v>
      </c>
    </row>
    <row r="40" spans="1:11" ht="14.1" customHeight="1" x14ac:dyDescent="0.2">
      <c r="A40" s="306" t="s">
        <v>259</v>
      </c>
      <c r="B40" s="307" t="s">
        <v>260</v>
      </c>
      <c r="C40" s="308"/>
      <c r="D40" s="113">
        <v>5.6649870209192246</v>
      </c>
      <c r="E40" s="115">
        <v>371</v>
      </c>
      <c r="F40" s="114">
        <v>332</v>
      </c>
      <c r="G40" s="114">
        <v>442</v>
      </c>
      <c r="H40" s="114">
        <v>350</v>
      </c>
      <c r="I40" s="140">
        <v>347</v>
      </c>
      <c r="J40" s="115">
        <v>24</v>
      </c>
      <c r="K40" s="116">
        <v>6.9164265129682994</v>
      </c>
    </row>
    <row r="41" spans="1:11" ht="14.1" customHeight="1" x14ac:dyDescent="0.2">
      <c r="A41" s="306"/>
      <c r="B41" s="307" t="s">
        <v>261</v>
      </c>
      <c r="C41" s="308"/>
      <c r="D41" s="113">
        <v>4.2754619025805463</v>
      </c>
      <c r="E41" s="115">
        <v>280</v>
      </c>
      <c r="F41" s="114">
        <v>228</v>
      </c>
      <c r="G41" s="114">
        <v>347</v>
      </c>
      <c r="H41" s="114">
        <v>288</v>
      </c>
      <c r="I41" s="140">
        <v>293</v>
      </c>
      <c r="J41" s="115">
        <v>-13</v>
      </c>
      <c r="K41" s="116">
        <v>-4.4368600682593859</v>
      </c>
    </row>
    <row r="42" spans="1:11" ht="14.1" customHeight="1" x14ac:dyDescent="0.2">
      <c r="A42" s="306">
        <v>52</v>
      </c>
      <c r="B42" s="307" t="s">
        <v>262</v>
      </c>
      <c r="C42" s="308"/>
      <c r="D42" s="113">
        <v>5.3901358986104748</v>
      </c>
      <c r="E42" s="115">
        <v>353</v>
      </c>
      <c r="F42" s="114">
        <v>181</v>
      </c>
      <c r="G42" s="114">
        <v>285</v>
      </c>
      <c r="H42" s="114">
        <v>298</v>
      </c>
      <c r="I42" s="140">
        <v>398</v>
      </c>
      <c r="J42" s="115">
        <v>-45</v>
      </c>
      <c r="K42" s="116">
        <v>-11.306532663316583</v>
      </c>
    </row>
    <row r="43" spans="1:11" ht="14.1" customHeight="1" x14ac:dyDescent="0.2">
      <c r="A43" s="306" t="s">
        <v>263</v>
      </c>
      <c r="B43" s="307" t="s">
        <v>264</v>
      </c>
      <c r="C43" s="308"/>
      <c r="D43" s="113">
        <v>4.2449228889906854</v>
      </c>
      <c r="E43" s="115">
        <v>278</v>
      </c>
      <c r="F43" s="114">
        <v>148</v>
      </c>
      <c r="G43" s="114">
        <v>224</v>
      </c>
      <c r="H43" s="114">
        <v>233</v>
      </c>
      <c r="I43" s="140">
        <v>316</v>
      </c>
      <c r="J43" s="115">
        <v>-38</v>
      </c>
      <c r="K43" s="116">
        <v>-12.025316455696203</v>
      </c>
    </row>
    <row r="44" spans="1:11" ht="14.1" customHeight="1" x14ac:dyDescent="0.2">
      <c r="A44" s="306">
        <v>53</v>
      </c>
      <c r="B44" s="307" t="s">
        <v>265</v>
      </c>
      <c r="C44" s="308"/>
      <c r="D44" s="113">
        <v>0.53443273782256828</v>
      </c>
      <c r="E44" s="115">
        <v>35</v>
      </c>
      <c r="F44" s="114">
        <v>31</v>
      </c>
      <c r="G44" s="114">
        <v>53</v>
      </c>
      <c r="H44" s="114">
        <v>47</v>
      </c>
      <c r="I44" s="140">
        <v>47</v>
      </c>
      <c r="J44" s="115">
        <v>-12</v>
      </c>
      <c r="K44" s="116">
        <v>-25.531914893617021</v>
      </c>
    </row>
    <row r="45" spans="1:11" ht="14.1" customHeight="1" x14ac:dyDescent="0.2">
      <c r="A45" s="306" t="s">
        <v>266</v>
      </c>
      <c r="B45" s="307" t="s">
        <v>267</v>
      </c>
      <c r="C45" s="308"/>
      <c r="D45" s="113">
        <v>0.50389372423270729</v>
      </c>
      <c r="E45" s="115">
        <v>33</v>
      </c>
      <c r="F45" s="114">
        <v>30</v>
      </c>
      <c r="G45" s="114">
        <v>53</v>
      </c>
      <c r="H45" s="114">
        <v>46</v>
      </c>
      <c r="I45" s="140">
        <v>47</v>
      </c>
      <c r="J45" s="115">
        <v>-14</v>
      </c>
      <c r="K45" s="116">
        <v>-29.787234042553191</v>
      </c>
    </row>
    <row r="46" spans="1:11" ht="14.1" customHeight="1" x14ac:dyDescent="0.2">
      <c r="A46" s="306">
        <v>54</v>
      </c>
      <c r="B46" s="307" t="s">
        <v>268</v>
      </c>
      <c r="C46" s="308"/>
      <c r="D46" s="113">
        <v>2.7179722094976331</v>
      </c>
      <c r="E46" s="115">
        <v>178</v>
      </c>
      <c r="F46" s="114">
        <v>136</v>
      </c>
      <c r="G46" s="114">
        <v>171</v>
      </c>
      <c r="H46" s="114">
        <v>167</v>
      </c>
      <c r="I46" s="140">
        <v>204</v>
      </c>
      <c r="J46" s="115">
        <v>-26</v>
      </c>
      <c r="K46" s="116">
        <v>-12.745098039215685</v>
      </c>
    </row>
    <row r="47" spans="1:11" ht="14.1" customHeight="1" x14ac:dyDescent="0.2">
      <c r="A47" s="306">
        <v>61</v>
      </c>
      <c r="B47" s="307" t="s">
        <v>269</v>
      </c>
      <c r="C47" s="308"/>
      <c r="D47" s="113">
        <v>1.4506031455183999</v>
      </c>
      <c r="E47" s="115">
        <v>95</v>
      </c>
      <c r="F47" s="114">
        <v>59</v>
      </c>
      <c r="G47" s="114">
        <v>124</v>
      </c>
      <c r="H47" s="114">
        <v>77</v>
      </c>
      <c r="I47" s="140">
        <v>113</v>
      </c>
      <c r="J47" s="115">
        <v>-18</v>
      </c>
      <c r="K47" s="116">
        <v>-15.929203539823009</v>
      </c>
    </row>
    <row r="48" spans="1:11" ht="14.1" customHeight="1" x14ac:dyDescent="0.2">
      <c r="A48" s="306">
        <v>62</v>
      </c>
      <c r="B48" s="307" t="s">
        <v>270</v>
      </c>
      <c r="C48" s="308"/>
      <c r="D48" s="113">
        <v>9.1617040769583138</v>
      </c>
      <c r="E48" s="115">
        <v>600</v>
      </c>
      <c r="F48" s="114">
        <v>547</v>
      </c>
      <c r="G48" s="114">
        <v>614</v>
      </c>
      <c r="H48" s="114">
        <v>406</v>
      </c>
      <c r="I48" s="140">
        <v>483</v>
      </c>
      <c r="J48" s="115">
        <v>117</v>
      </c>
      <c r="K48" s="116">
        <v>24.22360248447205</v>
      </c>
    </row>
    <row r="49" spans="1:11" ht="14.1" customHeight="1" x14ac:dyDescent="0.2">
      <c r="A49" s="306">
        <v>63</v>
      </c>
      <c r="B49" s="307" t="s">
        <v>271</v>
      </c>
      <c r="C49" s="308"/>
      <c r="D49" s="113">
        <v>3.4661780424492288</v>
      </c>
      <c r="E49" s="115">
        <v>227</v>
      </c>
      <c r="F49" s="114">
        <v>262</v>
      </c>
      <c r="G49" s="114">
        <v>280</v>
      </c>
      <c r="H49" s="114">
        <v>250</v>
      </c>
      <c r="I49" s="140">
        <v>219</v>
      </c>
      <c r="J49" s="115">
        <v>8</v>
      </c>
      <c r="K49" s="116">
        <v>3.6529680365296802</v>
      </c>
    </row>
    <row r="50" spans="1:11" ht="14.1" customHeight="1" x14ac:dyDescent="0.2">
      <c r="A50" s="306" t="s">
        <v>272</v>
      </c>
      <c r="B50" s="307" t="s">
        <v>273</v>
      </c>
      <c r="C50" s="308"/>
      <c r="D50" s="113">
        <v>0.97724843487555357</v>
      </c>
      <c r="E50" s="115">
        <v>64</v>
      </c>
      <c r="F50" s="114">
        <v>81</v>
      </c>
      <c r="G50" s="114">
        <v>80</v>
      </c>
      <c r="H50" s="114">
        <v>74</v>
      </c>
      <c r="I50" s="140">
        <v>51</v>
      </c>
      <c r="J50" s="115">
        <v>13</v>
      </c>
      <c r="K50" s="116">
        <v>25.490196078431371</v>
      </c>
    </row>
    <row r="51" spans="1:11" ht="14.1" customHeight="1" x14ac:dyDescent="0.2">
      <c r="A51" s="306" t="s">
        <v>274</v>
      </c>
      <c r="B51" s="307" t="s">
        <v>275</v>
      </c>
      <c r="C51" s="308"/>
      <c r="D51" s="113">
        <v>2.1988089784699953</v>
      </c>
      <c r="E51" s="115">
        <v>144</v>
      </c>
      <c r="F51" s="114">
        <v>156</v>
      </c>
      <c r="G51" s="114">
        <v>181</v>
      </c>
      <c r="H51" s="114">
        <v>166</v>
      </c>
      <c r="I51" s="140">
        <v>146</v>
      </c>
      <c r="J51" s="115">
        <v>-2</v>
      </c>
      <c r="K51" s="116">
        <v>-1.3698630136986301</v>
      </c>
    </row>
    <row r="52" spans="1:11" ht="14.1" customHeight="1" x14ac:dyDescent="0.2">
      <c r="A52" s="306">
        <v>71</v>
      </c>
      <c r="B52" s="307" t="s">
        <v>276</v>
      </c>
      <c r="C52" s="308"/>
      <c r="D52" s="113">
        <v>6.5353489082302643</v>
      </c>
      <c r="E52" s="115">
        <v>428</v>
      </c>
      <c r="F52" s="114">
        <v>312</v>
      </c>
      <c r="G52" s="114">
        <v>457</v>
      </c>
      <c r="H52" s="114">
        <v>388</v>
      </c>
      <c r="I52" s="140">
        <v>461</v>
      </c>
      <c r="J52" s="115">
        <v>-33</v>
      </c>
      <c r="K52" s="116">
        <v>-7.1583514099783079</v>
      </c>
    </row>
    <row r="53" spans="1:11" ht="14.1" customHeight="1" x14ac:dyDescent="0.2">
      <c r="A53" s="306" t="s">
        <v>277</v>
      </c>
      <c r="B53" s="307" t="s">
        <v>278</v>
      </c>
      <c r="C53" s="308"/>
      <c r="D53" s="113">
        <v>1.9086883493663154</v>
      </c>
      <c r="E53" s="115">
        <v>125</v>
      </c>
      <c r="F53" s="114">
        <v>103</v>
      </c>
      <c r="G53" s="114">
        <v>152</v>
      </c>
      <c r="H53" s="114">
        <v>135</v>
      </c>
      <c r="I53" s="140">
        <v>134</v>
      </c>
      <c r="J53" s="115">
        <v>-9</v>
      </c>
      <c r="K53" s="116">
        <v>-6.7164179104477615</v>
      </c>
    </row>
    <row r="54" spans="1:11" ht="14.1" customHeight="1" x14ac:dyDescent="0.2">
      <c r="A54" s="306" t="s">
        <v>279</v>
      </c>
      <c r="B54" s="307" t="s">
        <v>280</v>
      </c>
      <c r="C54" s="308"/>
      <c r="D54" s="113">
        <v>4.0006107802717974</v>
      </c>
      <c r="E54" s="115">
        <v>262</v>
      </c>
      <c r="F54" s="114">
        <v>180</v>
      </c>
      <c r="G54" s="114">
        <v>266</v>
      </c>
      <c r="H54" s="114">
        <v>225</v>
      </c>
      <c r="I54" s="140">
        <v>275</v>
      </c>
      <c r="J54" s="115">
        <v>-13</v>
      </c>
      <c r="K54" s="116">
        <v>-4.7272727272727275</v>
      </c>
    </row>
    <row r="55" spans="1:11" ht="14.1" customHeight="1" x14ac:dyDescent="0.2">
      <c r="A55" s="306">
        <v>72</v>
      </c>
      <c r="B55" s="307" t="s">
        <v>281</v>
      </c>
      <c r="C55" s="308"/>
      <c r="D55" s="113">
        <v>1.3437165979538861</v>
      </c>
      <c r="E55" s="115">
        <v>88</v>
      </c>
      <c r="F55" s="114">
        <v>60</v>
      </c>
      <c r="G55" s="114">
        <v>92</v>
      </c>
      <c r="H55" s="114">
        <v>67</v>
      </c>
      <c r="I55" s="140">
        <v>78</v>
      </c>
      <c r="J55" s="115">
        <v>10</v>
      </c>
      <c r="K55" s="116">
        <v>12.820512820512821</v>
      </c>
    </row>
    <row r="56" spans="1:11" ht="14.1" customHeight="1" x14ac:dyDescent="0.2">
      <c r="A56" s="306" t="s">
        <v>282</v>
      </c>
      <c r="B56" s="307" t="s">
        <v>283</v>
      </c>
      <c r="C56" s="308"/>
      <c r="D56" s="113">
        <v>0.21377309512902734</v>
      </c>
      <c r="E56" s="115">
        <v>14</v>
      </c>
      <c r="F56" s="114">
        <v>12</v>
      </c>
      <c r="G56" s="114">
        <v>29</v>
      </c>
      <c r="H56" s="114">
        <v>9</v>
      </c>
      <c r="I56" s="140">
        <v>15</v>
      </c>
      <c r="J56" s="115">
        <v>-1</v>
      </c>
      <c r="K56" s="116">
        <v>-6.666666666666667</v>
      </c>
    </row>
    <row r="57" spans="1:11" ht="14.1" customHeight="1" x14ac:dyDescent="0.2">
      <c r="A57" s="306" t="s">
        <v>284</v>
      </c>
      <c r="B57" s="307" t="s">
        <v>285</v>
      </c>
      <c r="C57" s="308"/>
      <c r="D57" s="113">
        <v>0.90090090090090091</v>
      </c>
      <c r="E57" s="115">
        <v>59</v>
      </c>
      <c r="F57" s="114">
        <v>41</v>
      </c>
      <c r="G57" s="114">
        <v>44</v>
      </c>
      <c r="H57" s="114">
        <v>39</v>
      </c>
      <c r="I57" s="140">
        <v>47</v>
      </c>
      <c r="J57" s="115">
        <v>12</v>
      </c>
      <c r="K57" s="116">
        <v>25.531914893617021</v>
      </c>
    </row>
    <row r="58" spans="1:11" ht="14.1" customHeight="1" x14ac:dyDescent="0.2">
      <c r="A58" s="306">
        <v>73</v>
      </c>
      <c r="B58" s="307" t="s">
        <v>286</v>
      </c>
      <c r="C58" s="308"/>
      <c r="D58" s="113">
        <v>1.2826385707741641</v>
      </c>
      <c r="E58" s="115">
        <v>84</v>
      </c>
      <c r="F58" s="114">
        <v>74</v>
      </c>
      <c r="G58" s="114">
        <v>124</v>
      </c>
      <c r="H58" s="114">
        <v>56</v>
      </c>
      <c r="I58" s="140">
        <v>77</v>
      </c>
      <c r="J58" s="115">
        <v>7</v>
      </c>
      <c r="K58" s="116">
        <v>9.0909090909090917</v>
      </c>
    </row>
    <row r="59" spans="1:11" ht="14.1" customHeight="1" x14ac:dyDescent="0.2">
      <c r="A59" s="306" t="s">
        <v>287</v>
      </c>
      <c r="B59" s="307" t="s">
        <v>288</v>
      </c>
      <c r="C59" s="308"/>
      <c r="D59" s="113">
        <v>1.023056955260345</v>
      </c>
      <c r="E59" s="115">
        <v>67</v>
      </c>
      <c r="F59" s="114">
        <v>56</v>
      </c>
      <c r="G59" s="114">
        <v>110</v>
      </c>
      <c r="H59" s="114">
        <v>49</v>
      </c>
      <c r="I59" s="140">
        <v>70</v>
      </c>
      <c r="J59" s="115">
        <v>-3</v>
      </c>
      <c r="K59" s="116">
        <v>-4.2857142857142856</v>
      </c>
    </row>
    <row r="60" spans="1:11" ht="14.1" customHeight="1" x14ac:dyDescent="0.2">
      <c r="A60" s="306">
        <v>81</v>
      </c>
      <c r="B60" s="307" t="s">
        <v>289</v>
      </c>
      <c r="C60" s="308"/>
      <c r="D60" s="113">
        <v>7.2530157275919986</v>
      </c>
      <c r="E60" s="115">
        <v>475</v>
      </c>
      <c r="F60" s="114">
        <v>384</v>
      </c>
      <c r="G60" s="114">
        <v>784</v>
      </c>
      <c r="H60" s="114">
        <v>374</v>
      </c>
      <c r="I60" s="140">
        <v>415</v>
      </c>
      <c r="J60" s="115">
        <v>60</v>
      </c>
      <c r="K60" s="116">
        <v>14.457831325301205</v>
      </c>
    </row>
    <row r="61" spans="1:11" ht="14.1" customHeight="1" x14ac:dyDescent="0.2">
      <c r="A61" s="306" t="s">
        <v>290</v>
      </c>
      <c r="B61" s="307" t="s">
        <v>291</v>
      </c>
      <c r="C61" s="308"/>
      <c r="D61" s="113">
        <v>1.252099557184303</v>
      </c>
      <c r="E61" s="115">
        <v>82</v>
      </c>
      <c r="F61" s="114">
        <v>68</v>
      </c>
      <c r="G61" s="114">
        <v>102</v>
      </c>
      <c r="H61" s="114">
        <v>80</v>
      </c>
      <c r="I61" s="140">
        <v>76</v>
      </c>
      <c r="J61" s="115">
        <v>6</v>
      </c>
      <c r="K61" s="116">
        <v>7.8947368421052628</v>
      </c>
    </row>
    <row r="62" spans="1:11" ht="14.1" customHeight="1" x14ac:dyDescent="0.2">
      <c r="A62" s="306" t="s">
        <v>292</v>
      </c>
      <c r="B62" s="307" t="s">
        <v>293</v>
      </c>
      <c r="C62" s="308"/>
      <c r="D62" s="113">
        <v>3.2218659337303404</v>
      </c>
      <c r="E62" s="115">
        <v>211</v>
      </c>
      <c r="F62" s="114">
        <v>182</v>
      </c>
      <c r="G62" s="114">
        <v>467</v>
      </c>
      <c r="H62" s="114">
        <v>170</v>
      </c>
      <c r="I62" s="140">
        <v>172</v>
      </c>
      <c r="J62" s="115">
        <v>39</v>
      </c>
      <c r="K62" s="116">
        <v>22.674418604651162</v>
      </c>
    </row>
    <row r="63" spans="1:11" ht="14.1" customHeight="1" x14ac:dyDescent="0.2">
      <c r="A63" s="306"/>
      <c r="B63" s="307" t="s">
        <v>294</v>
      </c>
      <c r="C63" s="308"/>
      <c r="D63" s="113">
        <v>2.6874331959077722</v>
      </c>
      <c r="E63" s="115">
        <v>176</v>
      </c>
      <c r="F63" s="114">
        <v>156</v>
      </c>
      <c r="G63" s="114">
        <v>410</v>
      </c>
      <c r="H63" s="114">
        <v>154</v>
      </c>
      <c r="I63" s="140">
        <v>150</v>
      </c>
      <c r="J63" s="115">
        <v>26</v>
      </c>
      <c r="K63" s="116">
        <v>17.333333333333332</v>
      </c>
    </row>
    <row r="64" spans="1:11" ht="14.1" customHeight="1" x14ac:dyDescent="0.2">
      <c r="A64" s="306" t="s">
        <v>295</v>
      </c>
      <c r="B64" s="307" t="s">
        <v>296</v>
      </c>
      <c r="C64" s="308"/>
      <c r="D64" s="113">
        <v>0.74820583295159571</v>
      </c>
      <c r="E64" s="115">
        <v>49</v>
      </c>
      <c r="F64" s="114">
        <v>47</v>
      </c>
      <c r="G64" s="114">
        <v>54</v>
      </c>
      <c r="H64" s="114">
        <v>37</v>
      </c>
      <c r="I64" s="140">
        <v>57</v>
      </c>
      <c r="J64" s="115">
        <v>-8</v>
      </c>
      <c r="K64" s="116">
        <v>-14.035087719298245</v>
      </c>
    </row>
    <row r="65" spans="1:11" ht="14.1" customHeight="1" x14ac:dyDescent="0.2">
      <c r="A65" s="306" t="s">
        <v>297</v>
      </c>
      <c r="B65" s="307" t="s">
        <v>298</v>
      </c>
      <c r="C65" s="308"/>
      <c r="D65" s="113">
        <v>1.0535959688502061</v>
      </c>
      <c r="E65" s="115">
        <v>69</v>
      </c>
      <c r="F65" s="114">
        <v>47</v>
      </c>
      <c r="G65" s="114">
        <v>82</v>
      </c>
      <c r="H65" s="114">
        <v>38</v>
      </c>
      <c r="I65" s="140">
        <v>66</v>
      </c>
      <c r="J65" s="115">
        <v>3</v>
      </c>
      <c r="K65" s="116">
        <v>4.5454545454545459</v>
      </c>
    </row>
    <row r="66" spans="1:11" ht="14.1" customHeight="1" x14ac:dyDescent="0.2">
      <c r="A66" s="306">
        <v>82</v>
      </c>
      <c r="B66" s="307" t="s">
        <v>299</v>
      </c>
      <c r="C66" s="308"/>
      <c r="D66" s="113">
        <v>4.443426477324782</v>
      </c>
      <c r="E66" s="115">
        <v>291</v>
      </c>
      <c r="F66" s="114">
        <v>231</v>
      </c>
      <c r="G66" s="114">
        <v>499</v>
      </c>
      <c r="H66" s="114">
        <v>261</v>
      </c>
      <c r="I66" s="140">
        <v>293</v>
      </c>
      <c r="J66" s="115">
        <v>-2</v>
      </c>
      <c r="K66" s="116">
        <v>-0.68259385665529015</v>
      </c>
    </row>
    <row r="67" spans="1:11" ht="14.1" customHeight="1" x14ac:dyDescent="0.2">
      <c r="A67" s="306" t="s">
        <v>300</v>
      </c>
      <c r="B67" s="307" t="s">
        <v>301</v>
      </c>
      <c r="C67" s="308"/>
      <c r="D67" s="113">
        <v>3.1455183997556877</v>
      </c>
      <c r="E67" s="115">
        <v>206</v>
      </c>
      <c r="F67" s="114">
        <v>195</v>
      </c>
      <c r="G67" s="114">
        <v>381</v>
      </c>
      <c r="H67" s="114">
        <v>192</v>
      </c>
      <c r="I67" s="140">
        <v>200</v>
      </c>
      <c r="J67" s="115">
        <v>6</v>
      </c>
      <c r="K67" s="116">
        <v>3</v>
      </c>
    </row>
    <row r="68" spans="1:11" ht="14.1" customHeight="1" x14ac:dyDescent="0.2">
      <c r="A68" s="306" t="s">
        <v>302</v>
      </c>
      <c r="B68" s="307" t="s">
        <v>303</v>
      </c>
      <c r="C68" s="308"/>
      <c r="D68" s="113">
        <v>0.88563139410597036</v>
      </c>
      <c r="E68" s="115">
        <v>58</v>
      </c>
      <c r="F68" s="114">
        <v>19</v>
      </c>
      <c r="G68" s="114">
        <v>71</v>
      </c>
      <c r="H68" s="114">
        <v>23</v>
      </c>
      <c r="I68" s="140">
        <v>42</v>
      </c>
      <c r="J68" s="115">
        <v>16</v>
      </c>
      <c r="K68" s="116">
        <v>38.095238095238095</v>
      </c>
    </row>
    <row r="69" spans="1:11" ht="14.1" customHeight="1" x14ac:dyDescent="0.2">
      <c r="A69" s="306">
        <v>83</v>
      </c>
      <c r="B69" s="307" t="s">
        <v>304</v>
      </c>
      <c r="C69" s="308"/>
      <c r="D69" s="113">
        <v>4.9320506947625589</v>
      </c>
      <c r="E69" s="115">
        <v>323</v>
      </c>
      <c r="F69" s="114">
        <v>333</v>
      </c>
      <c r="G69" s="114">
        <v>614</v>
      </c>
      <c r="H69" s="114">
        <v>285</v>
      </c>
      <c r="I69" s="140">
        <v>330</v>
      </c>
      <c r="J69" s="115">
        <v>-7</v>
      </c>
      <c r="K69" s="116">
        <v>-2.1212121212121211</v>
      </c>
    </row>
    <row r="70" spans="1:11" ht="14.1" customHeight="1" x14ac:dyDescent="0.2">
      <c r="A70" s="306" t="s">
        <v>305</v>
      </c>
      <c r="B70" s="307" t="s">
        <v>306</v>
      </c>
      <c r="C70" s="308"/>
      <c r="D70" s="113">
        <v>3.649412123988395</v>
      </c>
      <c r="E70" s="115">
        <v>239</v>
      </c>
      <c r="F70" s="114">
        <v>254</v>
      </c>
      <c r="G70" s="114">
        <v>517</v>
      </c>
      <c r="H70" s="114">
        <v>207</v>
      </c>
      <c r="I70" s="140">
        <v>254</v>
      </c>
      <c r="J70" s="115">
        <v>-15</v>
      </c>
      <c r="K70" s="116">
        <v>-5.9055118110236222</v>
      </c>
    </row>
    <row r="71" spans="1:11" ht="14.1" customHeight="1" x14ac:dyDescent="0.2">
      <c r="A71" s="306"/>
      <c r="B71" s="307" t="s">
        <v>307</v>
      </c>
      <c r="C71" s="308"/>
      <c r="D71" s="113">
        <v>2.3056955260345089</v>
      </c>
      <c r="E71" s="115">
        <v>151</v>
      </c>
      <c r="F71" s="114">
        <v>150</v>
      </c>
      <c r="G71" s="114">
        <v>379</v>
      </c>
      <c r="H71" s="114">
        <v>121</v>
      </c>
      <c r="I71" s="140">
        <v>166</v>
      </c>
      <c r="J71" s="115">
        <v>-15</v>
      </c>
      <c r="K71" s="116">
        <v>-9.0361445783132535</v>
      </c>
    </row>
    <row r="72" spans="1:11" ht="14.1" customHeight="1" x14ac:dyDescent="0.2">
      <c r="A72" s="306">
        <v>84</v>
      </c>
      <c r="B72" s="307" t="s">
        <v>308</v>
      </c>
      <c r="C72" s="308"/>
      <c r="D72" s="113">
        <v>1.6796457474423576</v>
      </c>
      <c r="E72" s="115">
        <v>110</v>
      </c>
      <c r="F72" s="114">
        <v>64</v>
      </c>
      <c r="G72" s="114">
        <v>190</v>
      </c>
      <c r="H72" s="114">
        <v>73</v>
      </c>
      <c r="I72" s="140">
        <v>121</v>
      </c>
      <c r="J72" s="115">
        <v>-11</v>
      </c>
      <c r="K72" s="116">
        <v>-9.0909090909090917</v>
      </c>
    </row>
    <row r="73" spans="1:11" ht="14.1" customHeight="1" x14ac:dyDescent="0.2">
      <c r="A73" s="306" t="s">
        <v>309</v>
      </c>
      <c r="B73" s="307" t="s">
        <v>310</v>
      </c>
      <c r="C73" s="308"/>
      <c r="D73" s="113">
        <v>0.6260497785921515</v>
      </c>
      <c r="E73" s="115">
        <v>41</v>
      </c>
      <c r="F73" s="114">
        <v>30</v>
      </c>
      <c r="G73" s="114">
        <v>117</v>
      </c>
      <c r="H73" s="114">
        <v>41</v>
      </c>
      <c r="I73" s="140">
        <v>84</v>
      </c>
      <c r="J73" s="115">
        <v>-43</v>
      </c>
      <c r="K73" s="116">
        <v>-51.19047619047619</v>
      </c>
    </row>
    <row r="74" spans="1:11" ht="14.1" customHeight="1" x14ac:dyDescent="0.2">
      <c r="A74" s="306" t="s">
        <v>311</v>
      </c>
      <c r="B74" s="307" t="s">
        <v>312</v>
      </c>
      <c r="C74" s="308"/>
      <c r="D74" s="113">
        <v>0.19850358833409681</v>
      </c>
      <c r="E74" s="115">
        <v>13</v>
      </c>
      <c r="F74" s="114">
        <v>16</v>
      </c>
      <c r="G74" s="114">
        <v>34</v>
      </c>
      <c r="H74" s="114">
        <v>9</v>
      </c>
      <c r="I74" s="140">
        <v>11</v>
      </c>
      <c r="J74" s="115">
        <v>2</v>
      </c>
      <c r="K74" s="116">
        <v>18.181818181818183</v>
      </c>
    </row>
    <row r="75" spans="1:11" ht="14.1" customHeight="1" x14ac:dyDescent="0.2">
      <c r="A75" s="306" t="s">
        <v>313</v>
      </c>
      <c r="B75" s="307" t="s">
        <v>314</v>
      </c>
      <c r="C75" s="308"/>
      <c r="D75" s="113" t="s">
        <v>514</v>
      </c>
      <c r="E75" s="115" t="s">
        <v>514</v>
      </c>
      <c r="F75" s="114">
        <v>0</v>
      </c>
      <c r="G75" s="114" t="s">
        <v>514</v>
      </c>
      <c r="H75" s="114">
        <v>0</v>
      </c>
      <c r="I75" s="140">
        <v>0</v>
      </c>
      <c r="J75" s="115" t="s">
        <v>514</v>
      </c>
      <c r="K75" s="116" t="s">
        <v>514</v>
      </c>
    </row>
    <row r="76" spans="1:11" ht="14.1" customHeight="1" x14ac:dyDescent="0.2">
      <c r="A76" s="306">
        <v>91</v>
      </c>
      <c r="B76" s="307" t="s">
        <v>315</v>
      </c>
      <c r="C76" s="308"/>
      <c r="D76" s="113" t="s">
        <v>514</v>
      </c>
      <c r="E76" s="115" t="s">
        <v>514</v>
      </c>
      <c r="F76" s="114">
        <v>4</v>
      </c>
      <c r="G76" s="114">
        <v>5</v>
      </c>
      <c r="H76" s="114" t="s">
        <v>514</v>
      </c>
      <c r="I76" s="140">
        <v>5</v>
      </c>
      <c r="J76" s="115" t="s">
        <v>514</v>
      </c>
      <c r="K76" s="116" t="s">
        <v>514</v>
      </c>
    </row>
    <row r="77" spans="1:11" ht="14.1" customHeight="1" x14ac:dyDescent="0.2">
      <c r="A77" s="306">
        <v>92</v>
      </c>
      <c r="B77" s="307" t="s">
        <v>316</v>
      </c>
      <c r="C77" s="308"/>
      <c r="D77" s="113">
        <v>0.47335471064284623</v>
      </c>
      <c r="E77" s="115">
        <v>31</v>
      </c>
      <c r="F77" s="114">
        <v>25</v>
      </c>
      <c r="G77" s="114">
        <v>27</v>
      </c>
      <c r="H77" s="114">
        <v>14</v>
      </c>
      <c r="I77" s="140">
        <v>17</v>
      </c>
      <c r="J77" s="115">
        <v>14</v>
      </c>
      <c r="K77" s="116">
        <v>82.352941176470594</v>
      </c>
    </row>
    <row r="78" spans="1:11" ht="14.1" customHeight="1" x14ac:dyDescent="0.2">
      <c r="A78" s="306">
        <v>93</v>
      </c>
      <c r="B78" s="307" t="s">
        <v>317</v>
      </c>
      <c r="C78" s="308"/>
      <c r="D78" s="113">
        <v>0.30539013589861047</v>
      </c>
      <c r="E78" s="115">
        <v>20</v>
      </c>
      <c r="F78" s="114">
        <v>12</v>
      </c>
      <c r="G78" s="114">
        <v>41</v>
      </c>
      <c r="H78" s="114">
        <v>12</v>
      </c>
      <c r="I78" s="140">
        <v>21</v>
      </c>
      <c r="J78" s="115">
        <v>-1</v>
      </c>
      <c r="K78" s="116">
        <v>-4.7619047619047619</v>
      </c>
    </row>
    <row r="79" spans="1:11" ht="14.1" customHeight="1" x14ac:dyDescent="0.2">
      <c r="A79" s="306">
        <v>94</v>
      </c>
      <c r="B79" s="307" t="s">
        <v>318</v>
      </c>
      <c r="C79" s="308"/>
      <c r="D79" s="113">
        <v>0.87036188731103981</v>
      </c>
      <c r="E79" s="115">
        <v>57</v>
      </c>
      <c r="F79" s="114">
        <v>31</v>
      </c>
      <c r="G79" s="114">
        <v>48</v>
      </c>
      <c r="H79" s="114">
        <v>44</v>
      </c>
      <c r="I79" s="140">
        <v>44</v>
      </c>
      <c r="J79" s="115">
        <v>13</v>
      </c>
      <c r="K79" s="116">
        <v>29.545454545454547</v>
      </c>
    </row>
    <row r="80" spans="1:11" ht="14.1" customHeight="1" x14ac:dyDescent="0.2">
      <c r="A80" s="306" t="s">
        <v>319</v>
      </c>
      <c r="B80" s="307" t="s">
        <v>320</v>
      </c>
      <c r="C80" s="308"/>
      <c r="D80" s="113" t="s">
        <v>514</v>
      </c>
      <c r="E80" s="115" t="s">
        <v>514</v>
      </c>
      <c r="F80" s="114">
        <v>0</v>
      </c>
      <c r="G80" s="114">
        <v>0</v>
      </c>
      <c r="H80" s="114">
        <v>0</v>
      </c>
      <c r="I80" s="140" t="s">
        <v>514</v>
      </c>
      <c r="J80" s="115" t="s">
        <v>514</v>
      </c>
      <c r="K80" s="116" t="s">
        <v>514</v>
      </c>
    </row>
    <row r="81" spans="1:11" ht="14.1" customHeight="1" x14ac:dyDescent="0.2">
      <c r="A81" s="310" t="s">
        <v>321</v>
      </c>
      <c r="B81" s="311" t="s">
        <v>334</v>
      </c>
      <c r="C81" s="312"/>
      <c r="D81" s="125">
        <v>0.38173766987326307</v>
      </c>
      <c r="E81" s="143">
        <v>25</v>
      </c>
      <c r="F81" s="144">
        <v>19</v>
      </c>
      <c r="G81" s="144">
        <v>45</v>
      </c>
      <c r="H81" s="144">
        <v>12</v>
      </c>
      <c r="I81" s="145">
        <v>20</v>
      </c>
      <c r="J81" s="143">
        <v>5</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7828</v>
      </c>
      <c r="E11" s="114">
        <v>5902</v>
      </c>
      <c r="F11" s="114">
        <v>6988</v>
      </c>
      <c r="G11" s="114">
        <v>5733</v>
      </c>
      <c r="H11" s="140">
        <v>8396</v>
      </c>
      <c r="I11" s="115">
        <v>-568</v>
      </c>
      <c r="J11" s="116">
        <v>-6.7651262505955216</v>
      </c>
    </row>
    <row r="12" spans="1:15" s="110" customFormat="1" ht="24.95" customHeight="1" x14ac:dyDescent="0.2">
      <c r="A12" s="193" t="s">
        <v>132</v>
      </c>
      <c r="B12" s="194" t="s">
        <v>133</v>
      </c>
      <c r="C12" s="113">
        <v>1.711803781297905</v>
      </c>
      <c r="D12" s="115">
        <v>134</v>
      </c>
      <c r="E12" s="114">
        <v>101</v>
      </c>
      <c r="F12" s="114">
        <v>118</v>
      </c>
      <c r="G12" s="114">
        <v>108</v>
      </c>
      <c r="H12" s="140">
        <v>312</v>
      </c>
      <c r="I12" s="115">
        <v>-178</v>
      </c>
      <c r="J12" s="116">
        <v>-57.051282051282051</v>
      </c>
    </row>
    <row r="13" spans="1:15" s="110" customFormat="1" ht="24.95" customHeight="1" x14ac:dyDescent="0.2">
      <c r="A13" s="193" t="s">
        <v>134</v>
      </c>
      <c r="B13" s="199" t="s">
        <v>214</v>
      </c>
      <c r="C13" s="113">
        <v>0.83035258048032701</v>
      </c>
      <c r="D13" s="115">
        <v>65</v>
      </c>
      <c r="E13" s="114">
        <v>37</v>
      </c>
      <c r="F13" s="114">
        <v>41</v>
      </c>
      <c r="G13" s="114">
        <v>46</v>
      </c>
      <c r="H13" s="140">
        <v>106</v>
      </c>
      <c r="I13" s="115">
        <v>-41</v>
      </c>
      <c r="J13" s="116">
        <v>-38.679245283018865</v>
      </c>
    </row>
    <row r="14" spans="1:15" s="287" customFormat="1" ht="24.95" customHeight="1" x14ac:dyDescent="0.2">
      <c r="A14" s="193" t="s">
        <v>215</v>
      </c>
      <c r="B14" s="199" t="s">
        <v>137</v>
      </c>
      <c r="C14" s="113">
        <v>25.127746550843128</v>
      </c>
      <c r="D14" s="115">
        <v>1967</v>
      </c>
      <c r="E14" s="114">
        <v>1511</v>
      </c>
      <c r="F14" s="114">
        <v>1900</v>
      </c>
      <c r="G14" s="114">
        <v>1551</v>
      </c>
      <c r="H14" s="140">
        <v>2254</v>
      </c>
      <c r="I14" s="115">
        <v>-287</v>
      </c>
      <c r="J14" s="116">
        <v>-12.732919254658386</v>
      </c>
      <c r="K14" s="110"/>
      <c r="L14" s="110"/>
      <c r="M14" s="110"/>
      <c r="N14" s="110"/>
      <c r="O14" s="110"/>
    </row>
    <row r="15" spans="1:15" s="110" customFormat="1" ht="24.95" customHeight="1" x14ac:dyDescent="0.2">
      <c r="A15" s="193" t="s">
        <v>216</v>
      </c>
      <c r="B15" s="199" t="s">
        <v>217</v>
      </c>
      <c r="C15" s="113">
        <v>4.2156361778231988</v>
      </c>
      <c r="D15" s="115">
        <v>330</v>
      </c>
      <c r="E15" s="114">
        <v>272</v>
      </c>
      <c r="F15" s="114">
        <v>385</v>
      </c>
      <c r="G15" s="114">
        <v>226</v>
      </c>
      <c r="H15" s="140">
        <v>412</v>
      </c>
      <c r="I15" s="115">
        <v>-82</v>
      </c>
      <c r="J15" s="116">
        <v>-19.902912621359224</v>
      </c>
    </row>
    <row r="16" spans="1:15" s="287" customFormat="1" ht="24.95" customHeight="1" x14ac:dyDescent="0.2">
      <c r="A16" s="193" t="s">
        <v>218</v>
      </c>
      <c r="B16" s="199" t="s">
        <v>141</v>
      </c>
      <c r="C16" s="113">
        <v>18.05058763413388</v>
      </c>
      <c r="D16" s="115">
        <v>1413</v>
      </c>
      <c r="E16" s="114">
        <v>1083</v>
      </c>
      <c r="F16" s="114">
        <v>1315</v>
      </c>
      <c r="G16" s="114">
        <v>1146</v>
      </c>
      <c r="H16" s="140">
        <v>1589</v>
      </c>
      <c r="I16" s="115">
        <v>-176</v>
      </c>
      <c r="J16" s="116">
        <v>-11.076148521082441</v>
      </c>
      <c r="K16" s="110"/>
      <c r="L16" s="110"/>
      <c r="M16" s="110"/>
      <c r="N16" s="110"/>
      <c r="O16" s="110"/>
    </row>
    <row r="17" spans="1:15" s="110" customFormat="1" ht="24.95" customHeight="1" x14ac:dyDescent="0.2">
      <c r="A17" s="193" t="s">
        <v>142</v>
      </c>
      <c r="B17" s="199" t="s">
        <v>220</v>
      </c>
      <c r="C17" s="113">
        <v>2.86152273888605</v>
      </c>
      <c r="D17" s="115">
        <v>224</v>
      </c>
      <c r="E17" s="114">
        <v>156</v>
      </c>
      <c r="F17" s="114">
        <v>200</v>
      </c>
      <c r="G17" s="114">
        <v>179</v>
      </c>
      <c r="H17" s="140">
        <v>253</v>
      </c>
      <c r="I17" s="115">
        <v>-29</v>
      </c>
      <c r="J17" s="116">
        <v>-11.462450592885375</v>
      </c>
    </row>
    <row r="18" spans="1:15" s="287" customFormat="1" ht="24.95" customHeight="1" x14ac:dyDescent="0.2">
      <c r="A18" s="201" t="s">
        <v>144</v>
      </c>
      <c r="B18" s="202" t="s">
        <v>145</v>
      </c>
      <c r="C18" s="113">
        <v>10.654062340316811</v>
      </c>
      <c r="D18" s="115">
        <v>834</v>
      </c>
      <c r="E18" s="114">
        <v>726</v>
      </c>
      <c r="F18" s="114">
        <v>493</v>
      </c>
      <c r="G18" s="114">
        <v>497</v>
      </c>
      <c r="H18" s="140">
        <v>811</v>
      </c>
      <c r="I18" s="115">
        <v>23</v>
      </c>
      <c r="J18" s="116">
        <v>2.8360049321824907</v>
      </c>
      <c r="K18" s="110"/>
      <c r="L18" s="110"/>
      <c r="M18" s="110"/>
      <c r="N18" s="110"/>
      <c r="O18" s="110"/>
    </row>
    <row r="19" spans="1:15" s="110" customFormat="1" ht="24.95" customHeight="1" x14ac:dyDescent="0.2">
      <c r="A19" s="193" t="s">
        <v>146</v>
      </c>
      <c r="B19" s="199" t="s">
        <v>147</v>
      </c>
      <c r="C19" s="113">
        <v>13.847726111394993</v>
      </c>
      <c r="D19" s="115">
        <v>1084</v>
      </c>
      <c r="E19" s="114">
        <v>604</v>
      </c>
      <c r="F19" s="114">
        <v>746</v>
      </c>
      <c r="G19" s="114">
        <v>671</v>
      </c>
      <c r="H19" s="140">
        <v>974</v>
      </c>
      <c r="I19" s="115">
        <v>110</v>
      </c>
      <c r="J19" s="116">
        <v>11.293634496919918</v>
      </c>
    </row>
    <row r="20" spans="1:15" s="287" customFormat="1" ht="24.95" customHeight="1" x14ac:dyDescent="0.2">
      <c r="A20" s="193" t="s">
        <v>148</v>
      </c>
      <c r="B20" s="199" t="s">
        <v>149</v>
      </c>
      <c r="C20" s="113">
        <v>5.1354113438937148</v>
      </c>
      <c r="D20" s="115">
        <v>402</v>
      </c>
      <c r="E20" s="114">
        <v>290</v>
      </c>
      <c r="F20" s="114">
        <v>271</v>
      </c>
      <c r="G20" s="114">
        <v>276</v>
      </c>
      <c r="H20" s="140">
        <v>460</v>
      </c>
      <c r="I20" s="115">
        <v>-58</v>
      </c>
      <c r="J20" s="116">
        <v>-12.608695652173912</v>
      </c>
      <c r="K20" s="110"/>
      <c r="L20" s="110"/>
      <c r="M20" s="110"/>
      <c r="N20" s="110"/>
      <c r="O20" s="110"/>
    </row>
    <row r="21" spans="1:15" s="110" customFormat="1" ht="24.95" customHeight="1" x14ac:dyDescent="0.2">
      <c r="A21" s="201" t="s">
        <v>150</v>
      </c>
      <c r="B21" s="202" t="s">
        <v>151</v>
      </c>
      <c r="C21" s="113">
        <v>6.6300459887583036</v>
      </c>
      <c r="D21" s="115">
        <v>519</v>
      </c>
      <c r="E21" s="114">
        <v>411</v>
      </c>
      <c r="F21" s="114">
        <v>453</v>
      </c>
      <c r="G21" s="114">
        <v>429</v>
      </c>
      <c r="H21" s="140">
        <v>432</v>
      </c>
      <c r="I21" s="115">
        <v>87</v>
      </c>
      <c r="J21" s="116">
        <v>20.138888888888889</v>
      </c>
    </row>
    <row r="22" spans="1:15" s="110" customFormat="1" ht="24.95" customHeight="1" x14ac:dyDescent="0.2">
      <c r="A22" s="201" t="s">
        <v>152</v>
      </c>
      <c r="B22" s="199" t="s">
        <v>153</v>
      </c>
      <c r="C22" s="113">
        <v>0.31936637710781807</v>
      </c>
      <c r="D22" s="115">
        <v>25</v>
      </c>
      <c r="E22" s="114">
        <v>24</v>
      </c>
      <c r="F22" s="114">
        <v>29</v>
      </c>
      <c r="G22" s="114">
        <v>23</v>
      </c>
      <c r="H22" s="140">
        <v>35</v>
      </c>
      <c r="I22" s="115">
        <v>-10</v>
      </c>
      <c r="J22" s="116">
        <v>-28.571428571428573</v>
      </c>
    </row>
    <row r="23" spans="1:15" s="110" customFormat="1" ht="24.95" customHeight="1" x14ac:dyDescent="0.2">
      <c r="A23" s="193" t="s">
        <v>154</v>
      </c>
      <c r="B23" s="199" t="s">
        <v>155</v>
      </c>
      <c r="C23" s="113">
        <v>0.53653551354113438</v>
      </c>
      <c r="D23" s="115">
        <v>42</v>
      </c>
      <c r="E23" s="114">
        <v>39</v>
      </c>
      <c r="F23" s="114">
        <v>45</v>
      </c>
      <c r="G23" s="114">
        <v>38</v>
      </c>
      <c r="H23" s="140">
        <v>58</v>
      </c>
      <c r="I23" s="115">
        <v>-16</v>
      </c>
      <c r="J23" s="116">
        <v>-27.586206896551722</v>
      </c>
    </row>
    <row r="24" spans="1:15" s="110" customFormat="1" ht="24.95" customHeight="1" x14ac:dyDescent="0.2">
      <c r="A24" s="193" t="s">
        <v>156</v>
      </c>
      <c r="B24" s="199" t="s">
        <v>221</v>
      </c>
      <c r="C24" s="113">
        <v>2.2483392948390395</v>
      </c>
      <c r="D24" s="115">
        <v>176</v>
      </c>
      <c r="E24" s="114">
        <v>144</v>
      </c>
      <c r="F24" s="114">
        <v>152</v>
      </c>
      <c r="G24" s="114">
        <v>176</v>
      </c>
      <c r="H24" s="140">
        <v>179</v>
      </c>
      <c r="I24" s="115">
        <v>-3</v>
      </c>
      <c r="J24" s="116">
        <v>-1.6759776536312849</v>
      </c>
    </row>
    <row r="25" spans="1:15" s="110" customFormat="1" ht="24.95" customHeight="1" x14ac:dyDescent="0.2">
      <c r="A25" s="193" t="s">
        <v>222</v>
      </c>
      <c r="B25" s="204" t="s">
        <v>159</v>
      </c>
      <c r="C25" s="113">
        <v>4.0751149718957587</v>
      </c>
      <c r="D25" s="115">
        <v>319</v>
      </c>
      <c r="E25" s="114">
        <v>308</v>
      </c>
      <c r="F25" s="114">
        <v>311</v>
      </c>
      <c r="G25" s="114">
        <v>253</v>
      </c>
      <c r="H25" s="140">
        <v>323</v>
      </c>
      <c r="I25" s="115">
        <v>-4</v>
      </c>
      <c r="J25" s="116">
        <v>-1.2383900928792571</v>
      </c>
    </row>
    <row r="26" spans="1:15" s="110" customFormat="1" ht="24.95" customHeight="1" x14ac:dyDescent="0.2">
      <c r="A26" s="201">
        <v>782.78300000000002</v>
      </c>
      <c r="B26" s="203" t="s">
        <v>160</v>
      </c>
      <c r="C26" s="113">
        <v>4.6244251405212058</v>
      </c>
      <c r="D26" s="115">
        <v>362</v>
      </c>
      <c r="E26" s="114">
        <v>290</v>
      </c>
      <c r="F26" s="114">
        <v>334</v>
      </c>
      <c r="G26" s="114">
        <v>290</v>
      </c>
      <c r="H26" s="140">
        <v>453</v>
      </c>
      <c r="I26" s="115">
        <v>-91</v>
      </c>
      <c r="J26" s="116">
        <v>-20.088300220750551</v>
      </c>
    </row>
    <row r="27" spans="1:15" s="110" customFormat="1" ht="24.95" customHeight="1" x14ac:dyDescent="0.2">
      <c r="A27" s="193" t="s">
        <v>161</v>
      </c>
      <c r="B27" s="199" t="s">
        <v>162</v>
      </c>
      <c r="C27" s="113">
        <v>2.6315789473684212</v>
      </c>
      <c r="D27" s="115">
        <v>206</v>
      </c>
      <c r="E27" s="114">
        <v>151</v>
      </c>
      <c r="F27" s="114">
        <v>281</v>
      </c>
      <c r="G27" s="114">
        <v>162</v>
      </c>
      <c r="H27" s="140">
        <v>372</v>
      </c>
      <c r="I27" s="115">
        <v>-166</v>
      </c>
      <c r="J27" s="116">
        <v>-44.623655913978496</v>
      </c>
    </row>
    <row r="28" spans="1:15" s="110" customFormat="1" ht="24.95" customHeight="1" x14ac:dyDescent="0.2">
      <c r="A28" s="193" t="s">
        <v>163</v>
      </c>
      <c r="B28" s="199" t="s">
        <v>164</v>
      </c>
      <c r="C28" s="113">
        <v>2.5932549821154827</v>
      </c>
      <c r="D28" s="115">
        <v>203</v>
      </c>
      <c r="E28" s="114">
        <v>154</v>
      </c>
      <c r="F28" s="114">
        <v>363</v>
      </c>
      <c r="G28" s="114">
        <v>201</v>
      </c>
      <c r="H28" s="140">
        <v>363</v>
      </c>
      <c r="I28" s="115">
        <v>-160</v>
      </c>
      <c r="J28" s="116">
        <v>-44.077134986225893</v>
      </c>
    </row>
    <row r="29" spans="1:15" s="110" customFormat="1" ht="24.95" customHeight="1" x14ac:dyDescent="0.2">
      <c r="A29" s="193">
        <v>86</v>
      </c>
      <c r="B29" s="199" t="s">
        <v>165</v>
      </c>
      <c r="C29" s="113">
        <v>6.6044966785896779</v>
      </c>
      <c r="D29" s="115">
        <v>517</v>
      </c>
      <c r="E29" s="114">
        <v>353</v>
      </c>
      <c r="F29" s="114">
        <v>481</v>
      </c>
      <c r="G29" s="114">
        <v>364</v>
      </c>
      <c r="H29" s="140">
        <v>443</v>
      </c>
      <c r="I29" s="115">
        <v>74</v>
      </c>
      <c r="J29" s="116">
        <v>16.704288939051917</v>
      </c>
    </row>
    <row r="30" spans="1:15" s="110" customFormat="1" ht="24.95" customHeight="1" x14ac:dyDescent="0.2">
      <c r="A30" s="193">
        <v>87.88</v>
      </c>
      <c r="B30" s="204" t="s">
        <v>166</v>
      </c>
      <c r="C30" s="113">
        <v>8.0608073582013287</v>
      </c>
      <c r="D30" s="115">
        <v>631</v>
      </c>
      <c r="E30" s="114">
        <v>537</v>
      </c>
      <c r="F30" s="114">
        <v>657</v>
      </c>
      <c r="G30" s="114">
        <v>437</v>
      </c>
      <c r="H30" s="140">
        <v>494</v>
      </c>
      <c r="I30" s="115">
        <v>137</v>
      </c>
      <c r="J30" s="116">
        <v>27.732793522267208</v>
      </c>
    </row>
    <row r="31" spans="1:15" s="110" customFormat="1" ht="24.95" customHeight="1" x14ac:dyDescent="0.2">
      <c r="A31" s="193" t="s">
        <v>167</v>
      </c>
      <c r="B31" s="199" t="s">
        <v>168</v>
      </c>
      <c r="C31" s="113">
        <v>4.3689320388349513</v>
      </c>
      <c r="D31" s="115">
        <v>342</v>
      </c>
      <c r="E31" s="114">
        <v>222</v>
      </c>
      <c r="F31" s="114">
        <v>313</v>
      </c>
      <c r="G31" s="114">
        <v>211</v>
      </c>
      <c r="H31" s="140">
        <v>327</v>
      </c>
      <c r="I31" s="115">
        <v>15</v>
      </c>
      <c r="J31" s="116">
        <v>4.5871559633027523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1.711803781297905</v>
      </c>
      <c r="D34" s="115">
        <v>134</v>
      </c>
      <c r="E34" s="114">
        <v>101</v>
      </c>
      <c r="F34" s="114">
        <v>118</v>
      </c>
      <c r="G34" s="114">
        <v>108</v>
      </c>
      <c r="H34" s="140">
        <v>312</v>
      </c>
      <c r="I34" s="115">
        <v>-178</v>
      </c>
      <c r="J34" s="116">
        <v>-57.051282051282051</v>
      </c>
    </row>
    <row r="35" spans="1:10" s="110" customFormat="1" ht="24.95" customHeight="1" x14ac:dyDescent="0.2">
      <c r="A35" s="292" t="s">
        <v>171</v>
      </c>
      <c r="B35" s="293" t="s">
        <v>172</v>
      </c>
      <c r="C35" s="113">
        <v>36.612161471640263</v>
      </c>
      <c r="D35" s="115">
        <v>2866</v>
      </c>
      <c r="E35" s="114">
        <v>2274</v>
      </c>
      <c r="F35" s="114">
        <v>2434</v>
      </c>
      <c r="G35" s="114">
        <v>2094</v>
      </c>
      <c r="H35" s="140">
        <v>3171</v>
      </c>
      <c r="I35" s="115">
        <v>-305</v>
      </c>
      <c r="J35" s="116">
        <v>-9.6184169031851159</v>
      </c>
    </row>
    <row r="36" spans="1:10" s="110" customFormat="1" ht="24.95" customHeight="1" x14ac:dyDescent="0.2">
      <c r="A36" s="294" t="s">
        <v>173</v>
      </c>
      <c r="B36" s="295" t="s">
        <v>174</v>
      </c>
      <c r="C36" s="125">
        <v>61.676034747061827</v>
      </c>
      <c r="D36" s="143">
        <v>4828</v>
      </c>
      <c r="E36" s="144">
        <v>3527</v>
      </c>
      <c r="F36" s="144">
        <v>4436</v>
      </c>
      <c r="G36" s="144">
        <v>3531</v>
      </c>
      <c r="H36" s="145">
        <v>4913</v>
      </c>
      <c r="I36" s="143">
        <v>-85</v>
      </c>
      <c r="J36" s="146">
        <v>-1.7301038062283738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7828</v>
      </c>
      <c r="F11" s="264">
        <v>5902</v>
      </c>
      <c r="G11" s="264">
        <v>6988</v>
      </c>
      <c r="H11" s="264">
        <v>5733</v>
      </c>
      <c r="I11" s="265">
        <v>8396</v>
      </c>
      <c r="J11" s="263">
        <v>-568</v>
      </c>
      <c r="K11" s="266">
        <v>-6.7651262505955216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19.391926417986713</v>
      </c>
      <c r="E13" s="115">
        <v>1518</v>
      </c>
      <c r="F13" s="114">
        <v>1374</v>
      </c>
      <c r="G13" s="114">
        <v>1590</v>
      </c>
      <c r="H13" s="114">
        <v>1202</v>
      </c>
      <c r="I13" s="140">
        <v>1517</v>
      </c>
      <c r="J13" s="115">
        <v>1</v>
      </c>
      <c r="K13" s="116">
        <v>6.5919578114700061E-2</v>
      </c>
    </row>
    <row r="14" spans="1:17" ht="15.95" customHeight="1" x14ac:dyDescent="0.2">
      <c r="A14" s="306" t="s">
        <v>230</v>
      </c>
      <c r="B14" s="307"/>
      <c r="C14" s="308"/>
      <c r="D14" s="113">
        <v>65.393459376596837</v>
      </c>
      <c r="E14" s="115">
        <v>5119</v>
      </c>
      <c r="F14" s="114">
        <v>3667</v>
      </c>
      <c r="G14" s="114">
        <v>4255</v>
      </c>
      <c r="H14" s="114">
        <v>3582</v>
      </c>
      <c r="I14" s="140">
        <v>5537</v>
      </c>
      <c r="J14" s="115">
        <v>-418</v>
      </c>
      <c r="K14" s="116">
        <v>-7.5492143760158932</v>
      </c>
    </row>
    <row r="15" spans="1:17" ht="15.95" customHeight="1" x14ac:dyDescent="0.2">
      <c r="A15" s="306" t="s">
        <v>231</v>
      </c>
      <c r="B15" s="307"/>
      <c r="C15" s="308"/>
      <c r="D15" s="113">
        <v>7.3454266734798157</v>
      </c>
      <c r="E15" s="115">
        <v>575</v>
      </c>
      <c r="F15" s="114">
        <v>442</v>
      </c>
      <c r="G15" s="114">
        <v>553</v>
      </c>
      <c r="H15" s="114">
        <v>469</v>
      </c>
      <c r="I15" s="140">
        <v>639</v>
      </c>
      <c r="J15" s="115">
        <v>-64</v>
      </c>
      <c r="K15" s="116">
        <v>-10.015649452269171</v>
      </c>
    </row>
    <row r="16" spans="1:17" ht="15.95" customHeight="1" x14ac:dyDescent="0.2">
      <c r="A16" s="306" t="s">
        <v>232</v>
      </c>
      <c r="B16" s="307"/>
      <c r="C16" s="308"/>
      <c r="D16" s="113">
        <v>7.5625958099131321</v>
      </c>
      <c r="E16" s="115">
        <v>592</v>
      </c>
      <c r="F16" s="114">
        <v>401</v>
      </c>
      <c r="G16" s="114">
        <v>550</v>
      </c>
      <c r="H16" s="114">
        <v>463</v>
      </c>
      <c r="I16" s="140">
        <v>676</v>
      </c>
      <c r="J16" s="115">
        <v>-84</v>
      </c>
      <c r="K16" s="116">
        <v>-12.42603550295858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1.5712825753704649</v>
      </c>
      <c r="E18" s="115">
        <v>123</v>
      </c>
      <c r="F18" s="114">
        <v>92</v>
      </c>
      <c r="G18" s="114">
        <v>160</v>
      </c>
      <c r="H18" s="114">
        <v>99</v>
      </c>
      <c r="I18" s="140">
        <v>361</v>
      </c>
      <c r="J18" s="115">
        <v>-238</v>
      </c>
      <c r="K18" s="116">
        <v>-65.927977839335185</v>
      </c>
    </row>
    <row r="19" spans="1:11" ht="14.1" customHeight="1" x14ac:dyDescent="0.2">
      <c r="A19" s="306" t="s">
        <v>235</v>
      </c>
      <c r="B19" s="307" t="s">
        <v>236</v>
      </c>
      <c r="C19" s="308"/>
      <c r="D19" s="113">
        <v>0.68983137455288712</v>
      </c>
      <c r="E19" s="115">
        <v>54</v>
      </c>
      <c r="F19" s="114">
        <v>32</v>
      </c>
      <c r="G19" s="114">
        <v>70</v>
      </c>
      <c r="H19" s="114">
        <v>41</v>
      </c>
      <c r="I19" s="140">
        <v>49</v>
      </c>
      <c r="J19" s="115">
        <v>5</v>
      </c>
      <c r="K19" s="116">
        <v>10.204081632653061</v>
      </c>
    </row>
    <row r="20" spans="1:11" ht="14.1" customHeight="1" x14ac:dyDescent="0.2">
      <c r="A20" s="306">
        <v>12</v>
      </c>
      <c r="B20" s="307" t="s">
        <v>237</v>
      </c>
      <c r="C20" s="308"/>
      <c r="D20" s="113">
        <v>0.8559018906489525</v>
      </c>
      <c r="E20" s="115">
        <v>67</v>
      </c>
      <c r="F20" s="114">
        <v>76</v>
      </c>
      <c r="G20" s="114">
        <v>49</v>
      </c>
      <c r="H20" s="114">
        <v>46</v>
      </c>
      <c r="I20" s="140">
        <v>65</v>
      </c>
      <c r="J20" s="115">
        <v>2</v>
      </c>
      <c r="K20" s="116">
        <v>3.0769230769230771</v>
      </c>
    </row>
    <row r="21" spans="1:11" ht="14.1" customHeight="1" x14ac:dyDescent="0.2">
      <c r="A21" s="306">
        <v>21</v>
      </c>
      <c r="B21" s="307" t="s">
        <v>238</v>
      </c>
      <c r="C21" s="308"/>
      <c r="D21" s="113">
        <v>0.40878896269800713</v>
      </c>
      <c r="E21" s="115">
        <v>32</v>
      </c>
      <c r="F21" s="114">
        <v>38</v>
      </c>
      <c r="G21" s="114">
        <v>25</v>
      </c>
      <c r="H21" s="114">
        <v>19</v>
      </c>
      <c r="I21" s="140">
        <v>30</v>
      </c>
      <c r="J21" s="115">
        <v>2</v>
      </c>
      <c r="K21" s="116">
        <v>6.666666666666667</v>
      </c>
    </row>
    <row r="22" spans="1:11" ht="14.1" customHeight="1" x14ac:dyDescent="0.2">
      <c r="A22" s="306">
        <v>22</v>
      </c>
      <c r="B22" s="307" t="s">
        <v>239</v>
      </c>
      <c r="C22" s="308"/>
      <c r="D22" s="113">
        <v>2.6699029126213594</v>
      </c>
      <c r="E22" s="115">
        <v>209</v>
      </c>
      <c r="F22" s="114">
        <v>175</v>
      </c>
      <c r="G22" s="114">
        <v>202</v>
      </c>
      <c r="H22" s="114">
        <v>173</v>
      </c>
      <c r="I22" s="140">
        <v>187</v>
      </c>
      <c r="J22" s="115">
        <v>22</v>
      </c>
      <c r="K22" s="116">
        <v>11.764705882352942</v>
      </c>
    </row>
    <row r="23" spans="1:11" ht="14.1" customHeight="1" x14ac:dyDescent="0.2">
      <c r="A23" s="306">
        <v>23</v>
      </c>
      <c r="B23" s="307" t="s">
        <v>240</v>
      </c>
      <c r="C23" s="308"/>
      <c r="D23" s="113">
        <v>0.8559018906489525</v>
      </c>
      <c r="E23" s="115">
        <v>67</v>
      </c>
      <c r="F23" s="114">
        <v>55</v>
      </c>
      <c r="G23" s="114">
        <v>64</v>
      </c>
      <c r="H23" s="114">
        <v>70</v>
      </c>
      <c r="I23" s="140">
        <v>91</v>
      </c>
      <c r="J23" s="115">
        <v>-24</v>
      </c>
      <c r="K23" s="116">
        <v>-26.373626373626372</v>
      </c>
    </row>
    <row r="24" spans="1:11" ht="14.1" customHeight="1" x14ac:dyDescent="0.2">
      <c r="A24" s="306">
        <v>24</v>
      </c>
      <c r="B24" s="307" t="s">
        <v>241</v>
      </c>
      <c r="C24" s="308"/>
      <c r="D24" s="113">
        <v>9.6576392437404195</v>
      </c>
      <c r="E24" s="115">
        <v>756</v>
      </c>
      <c r="F24" s="114">
        <v>549</v>
      </c>
      <c r="G24" s="114">
        <v>644</v>
      </c>
      <c r="H24" s="114">
        <v>627</v>
      </c>
      <c r="I24" s="140">
        <v>860</v>
      </c>
      <c r="J24" s="115">
        <v>-104</v>
      </c>
      <c r="K24" s="116">
        <v>-12.093023255813954</v>
      </c>
    </row>
    <row r="25" spans="1:11" ht="14.1" customHeight="1" x14ac:dyDescent="0.2">
      <c r="A25" s="306">
        <v>25</v>
      </c>
      <c r="B25" s="307" t="s">
        <v>242</v>
      </c>
      <c r="C25" s="308"/>
      <c r="D25" s="113">
        <v>6.5406234031681141</v>
      </c>
      <c r="E25" s="115">
        <v>512</v>
      </c>
      <c r="F25" s="114">
        <v>363</v>
      </c>
      <c r="G25" s="114">
        <v>412</v>
      </c>
      <c r="H25" s="114">
        <v>353</v>
      </c>
      <c r="I25" s="140">
        <v>525</v>
      </c>
      <c r="J25" s="115">
        <v>-13</v>
      </c>
      <c r="K25" s="116">
        <v>-2.4761904761904763</v>
      </c>
    </row>
    <row r="26" spans="1:11" ht="14.1" customHeight="1" x14ac:dyDescent="0.2">
      <c r="A26" s="306">
        <v>26</v>
      </c>
      <c r="B26" s="307" t="s">
        <v>243</v>
      </c>
      <c r="C26" s="308"/>
      <c r="D26" s="113">
        <v>3.0659172202350535</v>
      </c>
      <c r="E26" s="115">
        <v>240</v>
      </c>
      <c r="F26" s="114">
        <v>144</v>
      </c>
      <c r="G26" s="114">
        <v>210</v>
      </c>
      <c r="H26" s="114">
        <v>127</v>
      </c>
      <c r="I26" s="140">
        <v>232</v>
      </c>
      <c r="J26" s="115">
        <v>8</v>
      </c>
      <c r="K26" s="116">
        <v>3.4482758620689653</v>
      </c>
    </row>
    <row r="27" spans="1:11" ht="14.1" customHeight="1" x14ac:dyDescent="0.2">
      <c r="A27" s="306">
        <v>27</v>
      </c>
      <c r="B27" s="307" t="s">
        <v>244</v>
      </c>
      <c r="C27" s="308"/>
      <c r="D27" s="113">
        <v>2.1333673990802247</v>
      </c>
      <c r="E27" s="115">
        <v>167</v>
      </c>
      <c r="F27" s="114">
        <v>129</v>
      </c>
      <c r="G27" s="114">
        <v>167</v>
      </c>
      <c r="H27" s="114">
        <v>151</v>
      </c>
      <c r="I27" s="140">
        <v>186</v>
      </c>
      <c r="J27" s="115">
        <v>-19</v>
      </c>
      <c r="K27" s="116">
        <v>-10.21505376344086</v>
      </c>
    </row>
    <row r="28" spans="1:11" ht="14.1" customHeight="1" x14ac:dyDescent="0.2">
      <c r="A28" s="306">
        <v>28</v>
      </c>
      <c r="B28" s="307" t="s">
        <v>245</v>
      </c>
      <c r="C28" s="308"/>
      <c r="D28" s="113">
        <v>0.70260602963719976</v>
      </c>
      <c r="E28" s="115">
        <v>55</v>
      </c>
      <c r="F28" s="114">
        <v>32</v>
      </c>
      <c r="G28" s="114">
        <v>38</v>
      </c>
      <c r="H28" s="114">
        <v>35</v>
      </c>
      <c r="I28" s="140">
        <v>49</v>
      </c>
      <c r="J28" s="115">
        <v>6</v>
      </c>
      <c r="K28" s="116">
        <v>12.244897959183673</v>
      </c>
    </row>
    <row r="29" spans="1:11" ht="14.1" customHeight="1" x14ac:dyDescent="0.2">
      <c r="A29" s="306">
        <v>29</v>
      </c>
      <c r="B29" s="307" t="s">
        <v>246</v>
      </c>
      <c r="C29" s="308"/>
      <c r="D29" s="113">
        <v>4.3178334184977007</v>
      </c>
      <c r="E29" s="115">
        <v>338</v>
      </c>
      <c r="F29" s="114">
        <v>248</v>
      </c>
      <c r="G29" s="114">
        <v>341</v>
      </c>
      <c r="H29" s="114">
        <v>234</v>
      </c>
      <c r="I29" s="140">
        <v>312</v>
      </c>
      <c r="J29" s="115">
        <v>26</v>
      </c>
      <c r="K29" s="116">
        <v>8.3333333333333339</v>
      </c>
    </row>
    <row r="30" spans="1:11" ht="14.1" customHeight="1" x14ac:dyDescent="0.2">
      <c r="A30" s="306" t="s">
        <v>247</v>
      </c>
      <c r="B30" s="307" t="s">
        <v>248</v>
      </c>
      <c r="C30" s="308"/>
      <c r="D30" s="113" t="s">
        <v>514</v>
      </c>
      <c r="E30" s="115" t="s">
        <v>514</v>
      </c>
      <c r="F30" s="114" t="s">
        <v>514</v>
      </c>
      <c r="G30" s="114" t="s">
        <v>514</v>
      </c>
      <c r="H30" s="114" t="s">
        <v>514</v>
      </c>
      <c r="I30" s="140">
        <v>107</v>
      </c>
      <c r="J30" s="115" t="s">
        <v>514</v>
      </c>
      <c r="K30" s="116" t="s">
        <v>514</v>
      </c>
    </row>
    <row r="31" spans="1:11" ht="14.1" customHeight="1" x14ac:dyDescent="0.2">
      <c r="A31" s="306" t="s">
        <v>249</v>
      </c>
      <c r="B31" s="307" t="s">
        <v>250</v>
      </c>
      <c r="C31" s="308"/>
      <c r="D31" s="113">
        <v>3.3086356668369956</v>
      </c>
      <c r="E31" s="115">
        <v>259</v>
      </c>
      <c r="F31" s="114">
        <v>183</v>
      </c>
      <c r="G31" s="114">
        <v>239</v>
      </c>
      <c r="H31" s="114">
        <v>182</v>
      </c>
      <c r="I31" s="140">
        <v>202</v>
      </c>
      <c r="J31" s="115">
        <v>57</v>
      </c>
      <c r="K31" s="116">
        <v>28.217821782178216</v>
      </c>
    </row>
    <row r="32" spans="1:11" ht="14.1" customHeight="1" x14ac:dyDescent="0.2">
      <c r="A32" s="306">
        <v>31</v>
      </c>
      <c r="B32" s="307" t="s">
        <v>251</v>
      </c>
      <c r="C32" s="308"/>
      <c r="D32" s="113">
        <v>0.45988758303525806</v>
      </c>
      <c r="E32" s="115">
        <v>36</v>
      </c>
      <c r="F32" s="114">
        <v>27</v>
      </c>
      <c r="G32" s="114">
        <v>16</v>
      </c>
      <c r="H32" s="114">
        <v>17</v>
      </c>
      <c r="I32" s="140">
        <v>32</v>
      </c>
      <c r="J32" s="115">
        <v>4</v>
      </c>
      <c r="K32" s="116">
        <v>12.5</v>
      </c>
    </row>
    <row r="33" spans="1:11" ht="14.1" customHeight="1" x14ac:dyDescent="0.2">
      <c r="A33" s="306">
        <v>32</v>
      </c>
      <c r="B33" s="307" t="s">
        <v>252</v>
      </c>
      <c r="C33" s="308"/>
      <c r="D33" s="113">
        <v>3.6535513541134388</v>
      </c>
      <c r="E33" s="115">
        <v>286</v>
      </c>
      <c r="F33" s="114">
        <v>247</v>
      </c>
      <c r="G33" s="114">
        <v>167</v>
      </c>
      <c r="H33" s="114">
        <v>160</v>
      </c>
      <c r="I33" s="140">
        <v>260</v>
      </c>
      <c r="J33" s="115">
        <v>26</v>
      </c>
      <c r="K33" s="116">
        <v>10</v>
      </c>
    </row>
    <row r="34" spans="1:11" ht="14.1" customHeight="1" x14ac:dyDescent="0.2">
      <c r="A34" s="306">
        <v>33</v>
      </c>
      <c r="B34" s="307" t="s">
        <v>253</v>
      </c>
      <c r="C34" s="308"/>
      <c r="D34" s="113">
        <v>2.5932549821154827</v>
      </c>
      <c r="E34" s="115">
        <v>203</v>
      </c>
      <c r="F34" s="114">
        <v>236</v>
      </c>
      <c r="G34" s="114">
        <v>103</v>
      </c>
      <c r="H34" s="114">
        <v>97</v>
      </c>
      <c r="I34" s="140">
        <v>214</v>
      </c>
      <c r="J34" s="115">
        <v>-11</v>
      </c>
      <c r="K34" s="116">
        <v>-5.1401869158878508</v>
      </c>
    </row>
    <row r="35" spans="1:11" ht="14.1" customHeight="1" x14ac:dyDescent="0.2">
      <c r="A35" s="306">
        <v>34</v>
      </c>
      <c r="B35" s="307" t="s">
        <v>254</v>
      </c>
      <c r="C35" s="308"/>
      <c r="D35" s="113">
        <v>2.9509453244762391</v>
      </c>
      <c r="E35" s="115">
        <v>231</v>
      </c>
      <c r="F35" s="114">
        <v>126</v>
      </c>
      <c r="G35" s="114">
        <v>144</v>
      </c>
      <c r="H35" s="114">
        <v>144</v>
      </c>
      <c r="I35" s="140">
        <v>239</v>
      </c>
      <c r="J35" s="115">
        <v>-8</v>
      </c>
      <c r="K35" s="116">
        <v>-3.3472803347280333</v>
      </c>
    </row>
    <row r="36" spans="1:11" ht="14.1" customHeight="1" x14ac:dyDescent="0.2">
      <c r="A36" s="306">
        <v>41</v>
      </c>
      <c r="B36" s="307" t="s">
        <v>255</v>
      </c>
      <c r="C36" s="308"/>
      <c r="D36" s="113">
        <v>0.28104241185487994</v>
      </c>
      <c r="E36" s="115">
        <v>22</v>
      </c>
      <c r="F36" s="114">
        <v>22</v>
      </c>
      <c r="G36" s="114">
        <v>20</v>
      </c>
      <c r="H36" s="114">
        <v>18</v>
      </c>
      <c r="I36" s="140">
        <v>21</v>
      </c>
      <c r="J36" s="115">
        <v>1</v>
      </c>
      <c r="K36" s="116">
        <v>4.7619047619047619</v>
      </c>
    </row>
    <row r="37" spans="1:11" ht="14.1" customHeight="1" x14ac:dyDescent="0.2">
      <c r="A37" s="306">
        <v>42</v>
      </c>
      <c r="B37" s="307" t="s">
        <v>256</v>
      </c>
      <c r="C37" s="308"/>
      <c r="D37" s="113" t="s">
        <v>514</v>
      </c>
      <c r="E37" s="115" t="s">
        <v>514</v>
      </c>
      <c r="F37" s="114">
        <v>4</v>
      </c>
      <c r="G37" s="114">
        <v>7</v>
      </c>
      <c r="H37" s="114" t="s">
        <v>514</v>
      </c>
      <c r="I37" s="140" t="s">
        <v>514</v>
      </c>
      <c r="J37" s="115" t="s">
        <v>514</v>
      </c>
      <c r="K37" s="116" t="s">
        <v>514</v>
      </c>
    </row>
    <row r="38" spans="1:11" ht="14.1" customHeight="1" x14ac:dyDescent="0.2">
      <c r="A38" s="306">
        <v>43</v>
      </c>
      <c r="B38" s="307" t="s">
        <v>257</v>
      </c>
      <c r="C38" s="308"/>
      <c r="D38" s="113">
        <v>0.510986203372509</v>
      </c>
      <c r="E38" s="115">
        <v>40</v>
      </c>
      <c r="F38" s="114">
        <v>23</v>
      </c>
      <c r="G38" s="114">
        <v>23</v>
      </c>
      <c r="H38" s="114">
        <v>33</v>
      </c>
      <c r="I38" s="140">
        <v>33</v>
      </c>
      <c r="J38" s="115">
        <v>7</v>
      </c>
      <c r="K38" s="116">
        <v>21.212121212121211</v>
      </c>
    </row>
    <row r="39" spans="1:11" ht="14.1" customHeight="1" x14ac:dyDescent="0.2">
      <c r="A39" s="306">
        <v>51</v>
      </c>
      <c r="B39" s="307" t="s">
        <v>258</v>
      </c>
      <c r="C39" s="308"/>
      <c r="D39" s="113">
        <v>6.2084823709759833</v>
      </c>
      <c r="E39" s="115">
        <v>486</v>
      </c>
      <c r="F39" s="114">
        <v>378</v>
      </c>
      <c r="G39" s="114">
        <v>434</v>
      </c>
      <c r="H39" s="114">
        <v>344</v>
      </c>
      <c r="I39" s="140">
        <v>514</v>
      </c>
      <c r="J39" s="115">
        <v>-28</v>
      </c>
      <c r="K39" s="116">
        <v>-5.4474708171206228</v>
      </c>
    </row>
    <row r="40" spans="1:11" ht="14.1" customHeight="1" x14ac:dyDescent="0.2">
      <c r="A40" s="306" t="s">
        <v>259</v>
      </c>
      <c r="B40" s="307" t="s">
        <v>260</v>
      </c>
      <c r="C40" s="308"/>
      <c r="D40" s="113">
        <v>5.6336228921819114</v>
      </c>
      <c r="E40" s="115">
        <v>441</v>
      </c>
      <c r="F40" s="114">
        <v>346</v>
      </c>
      <c r="G40" s="114">
        <v>400</v>
      </c>
      <c r="H40" s="114">
        <v>304</v>
      </c>
      <c r="I40" s="140">
        <v>476</v>
      </c>
      <c r="J40" s="115">
        <v>-35</v>
      </c>
      <c r="K40" s="116">
        <v>-7.3529411764705879</v>
      </c>
    </row>
    <row r="41" spans="1:11" ht="14.1" customHeight="1" x14ac:dyDescent="0.2">
      <c r="A41" s="306"/>
      <c r="B41" s="307" t="s">
        <v>261</v>
      </c>
      <c r="C41" s="308"/>
      <c r="D41" s="113">
        <v>4.1773122125702606</v>
      </c>
      <c r="E41" s="115">
        <v>327</v>
      </c>
      <c r="F41" s="114">
        <v>257</v>
      </c>
      <c r="G41" s="114">
        <v>322</v>
      </c>
      <c r="H41" s="114">
        <v>253</v>
      </c>
      <c r="I41" s="140">
        <v>381</v>
      </c>
      <c r="J41" s="115">
        <v>-54</v>
      </c>
      <c r="K41" s="116">
        <v>-14.173228346456693</v>
      </c>
    </row>
    <row r="42" spans="1:11" ht="14.1" customHeight="1" x14ac:dyDescent="0.2">
      <c r="A42" s="306">
        <v>52</v>
      </c>
      <c r="B42" s="307" t="s">
        <v>262</v>
      </c>
      <c r="C42" s="308"/>
      <c r="D42" s="113">
        <v>4.7010730710270821</v>
      </c>
      <c r="E42" s="115">
        <v>368</v>
      </c>
      <c r="F42" s="114">
        <v>283</v>
      </c>
      <c r="G42" s="114">
        <v>265</v>
      </c>
      <c r="H42" s="114">
        <v>254</v>
      </c>
      <c r="I42" s="140">
        <v>519</v>
      </c>
      <c r="J42" s="115">
        <v>-151</v>
      </c>
      <c r="K42" s="116">
        <v>-29.094412331406552</v>
      </c>
    </row>
    <row r="43" spans="1:11" ht="14.1" customHeight="1" x14ac:dyDescent="0.2">
      <c r="A43" s="306" t="s">
        <v>263</v>
      </c>
      <c r="B43" s="307" t="s">
        <v>264</v>
      </c>
      <c r="C43" s="308"/>
      <c r="D43" s="113">
        <v>3.7940725600408789</v>
      </c>
      <c r="E43" s="115">
        <v>297</v>
      </c>
      <c r="F43" s="114">
        <v>234</v>
      </c>
      <c r="G43" s="114">
        <v>210</v>
      </c>
      <c r="H43" s="114">
        <v>187</v>
      </c>
      <c r="I43" s="140">
        <v>415</v>
      </c>
      <c r="J43" s="115">
        <v>-118</v>
      </c>
      <c r="K43" s="116">
        <v>-28.433734939759034</v>
      </c>
    </row>
    <row r="44" spans="1:11" ht="14.1" customHeight="1" x14ac:dyDescent="0.2">
      <c r="A44" s="306">
        <v>53</v>
      </c>
      <c r="B44" s="307" t="s">
        <v>265</v>
      </c>
      <c r="C44" s="308"/>
      <c r="D44" s="113">
        <v>0.45988758303525806</v>
      </c>
      <c r="E44" s="115">
        <v>36</v>
      </c>
      <c r="F44" s="114">
        <v>38</v>
      </c>
      <c r="G44" s="114">
        <v>66</v>
      </c>
      <c r="H44" s="114">
        <v>55</v>
      </c>
      <c r="I44" s="140">
        <v>60</v>
      </c>
      <c r="J44" s="115">
        <v>-24</v>
      </c>
      <c r="K44" s="116">
        <v>-40</v>
      </c>
    </row>
    <row r="45" spans="1:11" ht="14.1" customHeight="1" x14ac:dyDescent="0.2">
      <c r="A45" s="306" t="s">
        <v>266</v>
      </c>
      <c r="B45" s="307" t="s">
        <v>267</v>
      </c>
      <c r="C45" s="308"/>
      <c r="D45" s="113">
        <v>0.42156361778231988</v>
      </c>
      <c r="E45" s="115">
        <v>33</v>
      </c>
      <c r="F45" s="114">
        <v>36</v>
      </c>
      <c r="G45" s="114">
        <v>65</v>
      </c>
      <c r="H45" s="114">
        <v>55</v>
      </c>
      <c r="I45" s="140">
        <v>59</v>
      </c>
      <c r="J45" s="115">
        <v>-26</v>
      </c>
      <c r="K45" s="116">
        <v>-44.067796610169495</v>
      </c>
    </row>
    <row r="46" spans="1:11" ht="14.1" customHeight="1" x14ac:dyDescent="0.2">
      <c r="A46" s="306">
        <v>54</v>
      </c>
      <c r="B46" s="307" t="s">
        <v>268</v>
      </c>
      <c r="C46" s="308"/>
      <c r="D46" s="113">
        <v>2.3249872253449158</v>
      </c>
      <c r="E46" s="115">
        <v>182</v>
      </c>
      <c r="F46" s="114">
        <v>199</v>
      </c>
      <c r="G46" s="114">
        <v>149</v>
      </c>
      <c r="H46" s="114">
        <v>132</v>
      </c>
      <c r="I46" s="140">
        <v>198</v>
      </c>
      <c r="J46" s="115">
        <v>-16</v>
      </c>
      <c r="K46" s="116">
        <v>-8.0808080808080813</v>
      </c>
    </row>
    <row r="47" spans="1:11" ht="14.1" customHeight="1" x14ac:dyDescent="0.2">
      <c r="A47" s="306">
        <v>61</v>
      </c>
      <c r="B47" s="307" t="s">
        <v>269</v>
      </c>
      <c r="C47" s="308"/>
      <c r="D47" s="113">
        <v>1.4435360245273379</v>
      </c>
      <c r="E47" s="115">
        <v>113</v>
      </c>
      <c r="F47" s="114">
        <v>80</v>
      </c>
      <c r="G47" s="114">
        <v>118</v>
      </c>
      <c r="H47" s="114">
        <v>101</v>
      </c>
      <c r="I47" s="140">
        <v>114</v>
      </c>
      <c r="J47" s="115">
        <v>-1</v>
      </c>
      <c r="K47" s="116">
        <v>-0.8771929824561403</v>
      </c>
    </row>
    <row r="48" spans="1:11" ht="14.1" customHeight="1" x14ac:dyDescent="0.2">
      <c r="A48" s="306">
        <v>62</v>
      </c>
      <c r="B48" s="307" t="s">
        <v>270</v>
      </c>
      <c r="C48" s="308"/>
      <c r="D48" s="113">
        <v>10.117526826775677</v>
      </c>
      <c r="E48" s="115">
        <v>792</v>
      </c>
      <c r="F48" s="114">
        <v>438</v>
      </c>
      <c r="G48" s="114">
        <v>547</v>
      </c>
      <c r="H48" s="114">
        <v>454</v>
      </c>
      <c r="I48" s="140">
        <v>658</v>
      </c>
      <c r="J48" s="115">
        <v>134</v>
      </c>
      <c r="K48" s="116">
        <v>20.364741641337385</v>
      </c>
    </row>
    <row r="49" spans="1:11" ht="14.1" customHeight="1" x14ac:dyDescent="0.2">
      <c r="A49" s="306">
        <v>63</v>
      </c>
      <c r="B49" s="307" t="s">
        <v>271</v>
      </c>
      <c r="C49" s="308"/>
      <c r="D49" s="113">
        <v>3.6791006642820645</v>
      </c>
      <c r="E49" s="115">
        <v>288</v>
      </c>
      <c r="F49" s="114">
        <v>253</v>
      </c>
      <c r="G49" s="114">
        <v>250</v>
      </c>
      <c r="H49" s="114">
        <v>241</v>
      </c>
      <c r="I49" s="140">
        <v>264</v>
      </c>
      <c r="J49" s="115">
        <v>24</v>
      </c>
      <c r="K49" s="116">
        <v>9.0909090909090917</v>
      </c>
    </row>
    <row r="50" spans="1:11" ht="14.1" customHeight="1" x14ac:dyDescent="0.2">
      <c r="A50" s="306" t="s">
        <v>272</v>
      </c>
      <c r="B50" s="307" t="s">
        <v>273</v>
      </c>
      <c r="C50" s="308"/>
      <c r="D50" s="113">
        <v>0.91977516607051613</v>
      </c>
      <c r="E50" s="115">
        <v>72</v>
      </c>
      <c r="F50" s="114">
        <v>66</v>
      </c>
      <c r="G50" s="114">
        <v>66</v>
      </c>
      <c r="H50" s="114">
        <v>81</v>
      </c>
      <c r="I50" s="140">
        <v>63</v>
      </c>
      <c r="J50" s="115">
        <v>9</v>
      </c>
      <c r="K50" s="116">
        <v>14.285714285714286</v>
      </c>
    </row>
    <row r="51" spans="1:11" ht="14.1" customHeight="1" x14ac:dyDescent="0.2">
      <c r="A51" s="306" t="s">
        <v>274</v>
      </c>
      <c r="B51" s="307" t="s">
        <v>275</v>
      </c>
      <c r="C51" s="308"/>
      <c r="D51" s="113">
        <v>2.5293817066939193</v>
      </c>
      <c r="E51" s="115">
        <v>198</v>
      </c>
      <c r="F51" s="114">
        <v>165</v>
      </c>
      <c r="G51" s="114">
        <v>163</v>
      </c>
      <c r="H51" s="114">
        <v>146</v>
      </c>
      <c r="I51" s="140">
        <v>180</v>
      </c>
      <c r="J51" s="115">
        <v>18</v>
      </c>
      <c r="K51" s="116">
        <v>10</v>
      </c>
    </row>
    <row r="52" spans="1:11" ht="14.1" customHeight="1" x14ac:dyDescent="0.2">
      <c r="A52" s="306">
        <v>71</v>
      </c>
      <c r="B52" s="307" t="s">
        <v>276</v>
      </c>
      <c r="C52" s="308"/>
      <c r="D52" s="113">
        <v>6.6683699540112418</v>
      </c>
      <c r="E52" s="115">
        <v>522</v>
      </c>
      <c r="F52" s="114">
        <v>351</v>
      </c>
      <c r="G52" s="114">
        <v>417</v>
      </c>
      <c r="H52" s="114">
        <v>377</v>
      </c>
      <c r="I52" s="140">
        <v>551</v>
      </c>
      <c r="J52" s="115">
        <v>-29</v>
      </c>
      <c r="K52" s="116">
        <v>-5.2631578947368425</v>
      </c>
    </row>
    <row r="53" spans="1:11" ht="14.1" customHeight="1" x14ac:dyDescent="0.2">
      <c r="A53" s="306" t="s">
        <v>277</v>
      </c>
      <c r="B53" s="307" t="s">
        <v>278</v>
      </c>
      <c r="C53" s="308"/>
      <c r="D53" s="113">
        <v>1.941747572815534</v>
      </c>
      <c r="E53" s="115">
        <v>152</v>
      </c>
      <c r="F53" s="114">
        <v>113</v>
      </c>
      <c r="G53" s="114">
        <v>135</v>
      </c>
      <c r="H53" s="114">
        <v>108</v>
      </c>
      <c r="I53" s="140">
        <v>145</v>
      </c>
      <c r="J53" s="115">
        <v>7</v>
      </c>
      <c r="K53" s="116">
        <v>4.8275862068965516</v>
      </c>
    </row>
    <row r="54" spans="1:11" ht="14.1" customHeight="1" x14ac:dyDescent="0.2">
      <c r="A54" s="306" t="s">
        <v>279</v>
      </c>
      <c r="B54" s="307" t="s">
        <v>280</v>
      </c>
      <c r="C54" s="308"/>
      <c r="D54" s="113">
        <v>4.0367910066428205</v>
      </c>
      <c r="E54" s="115">
        <v>316</v>
      </c>
      <c r="F54" s="114">
        <v>204</v>
      </c>
      <c r="G54" s="114">
        <v>249</v>
      </c>
      <c r="H54" s="114">
        <v>232</v>
      </c>
      <c r="I54" s="140">
        <v>353</v>
      </c>
      <c r="J54" s="115">
        <v>-37</v>
      </c>
      <c r="K54" s="116">
        <v>-10.48158640226629</v>
      </c>
    </row>
    <row r="55" spans="1:11" ht="14.1" customHeight="1" x14ac:dyDescent="0.2">
      <c r="A55" s="306">
        <v>72</v>
      </c>
      <c r="B55" s="307" t="s">
        <v>281</v>
      </c>
      <c r="C55" s="308"/>
      <c r="D55" s="113">
        <v>1.3413387838528359</v>
      </c>
      <c r="E55" s="115">
        <v>105</v>
      </c>
      <c r="F55" s="114">
        <v>76</v>
      </c>
      <c r="G55" s="114">
        <v>85</v>
      </c>
      <c r="H55" s="114">
        <v>100</v>
      </c>
      <c r="I55" s="140">
        <v>116</v>
      </c>
      <c r="J55" s="115">
        <v>-11</v>
      </c>
      <c r="K55" s="116">
        <v>-9.4827586206896548</v>
      </c>
    </row>
    <row r="56" spans="1:11" ht="14.1" customHeight="1" x14ac:dyDescent="0.2">
      <c r="A56" s="306" t="s">
        <v>282</v>
      </c>
      <c r="B56" s="307" t="s">
        <v>283</v>
      </c>
      <c r="C56" s="308"/>
      <c r="D56" s="113">
        <v>0.30659172202350538</v>
      </c>
      <c r="E56" s="115">
        <v>24</v>
      </c>
      <c r="F56" s="114">
        <v>29</v>
      </c>
      <c r="G56" s="114">
        <v>31</v>
      </c>
      <c r="H56" s="114">
        <v>22</v>
      </c>
      <c r="I56" s="140">
        <v>42</v>
      </c>
      <c r="J56" s="115">
        <v>-18</v>
      </c>
      <c r="K56" s="116">
        <v>-42.857142857142854</v>
      </c>
    </row>
    <row r="57" spans="1:11" ht="14.1" customHeight="1" x14ac:dyDescent="0.2">
      <c r="A57" s="306" t="s">
        <v>284</v>
      </c>
      <c r="B57" s="307" t="s">
        <v>285</v>
      </c>
      <c r="C57" s="308"/>
      <c r="D57" s="113">
        <v>0.83035258048032701</v>
      </c>
      <c r="E57" s="115">
        <v>65</v>
      </c>
      <c r="F57" s="114">
        <v>39</v>
      </c>
      <c r="G57" s="114">
        <v>38</v>
      </c>
      <c r="H57" s="114">
        <v>47</v>
      </c>
      <c r="I57" s="140">
        <v>62</v>
      </c>
      <c r="J57" s="115">
        <v>3</v>
      </c>
      <c r="K57" s="116">
        <v>4.838709677419355</v>
      </c>
    </row>
    <row r="58" spans="1:11" ht="14.1" customHeight="1" x14ac:dyDescent="0.2">
      <c r="A58" s="306">
        <v>73</v>
      </c>
      <c r="B58" s="307" t="s">
        <v>286</v>
      </c>
      <c r="C58" s="308"/>
      <c r="D58" s="113">
        <v>1.2135922330097086</v>
      </c>
      <c r="E58" s="115">
        <v>95</v>
      </c>
      <c r="F58" s="114">
        <v>61</v>
      </c>
      <c r="G58" s="114">
        <v>95</v>
      </c>
      <c r="H58" s="114">
        <v>67</v>
      </c>
      <c r="I58" s="140">
        <v>101</v>
      </c>
      <c r="J58" s="115">
        <v>-6</v>
      </c>
      <c r="K58" s="116">
        <v>-5.9405940594059405</v>
      </c>
    </row>
    <row r="59" spans="1:11" ht="14.1" customHeight="1" x14ac:dyDescent="0.2">
      <c r="A59" s="306" t="s">
        <v>287</v>
      </c>
      <c r="B59" s="307" t="s">
        <v>288</v>
      </c>
      <c r="C59" s="308"/>
      <c r="D59" s="113">
        <v>0.94532447623914151</v>
      </c>
      <c r="E59" s="115">
        <v>74</v>
      </c>
      <c r="F59" s="114">
        <v>46</v>
      </c>
      <c r="G59" s="114">
        <v>84</v>
      </c>
      <c r="H59" s="114">
        <v>56</v>
      </c>
      <c r="I59" s="140">
        <v>94</v>
      </c>
      <c r="J59" s="115">
        <v>-20</v>
      </c>
      <c r="K59" s="116">
        <v>-21.276595744680851</v>
      </c>
    </row>
    <row r="60" spans="1:11" ht="14.1" customHeight="1" x14ac:dyDescent="0.2">
      <c r="A60" s="306">
        <v>81</v>
      </c>
      <c r="B60" s="307" t="s">
        <v>289</v>
      </c>
      <c r="C60" s="308"/>
      <c r="D60" s="113">
        <v>6.6172713336739912</v>
      </c>
      <c r="E60" s="115">
        <v>518</v>
      </c>
      <c r="F60" s="114">
        <v>408</v>
      </c>
      <c r="G60" s="114">
        <v>537</v>
      </c>
      <c r="H60" s="114">
        <v>409</v>
      </c>
      <c r="I60" s="140">
        <v>504</v>
      </c>
      <c r="J60" s="115">
        <v>14</v>
      </c>
      <c r="K60" s="116">
        <v>2.7777777777777777</v>
      </c>
    </row>
    <row r="61" spans="1:11" ht="14.1" customHeight="1" x14ac:dyDescent="0.2">
      <c r="A61" s="306" t="s">
        <v>290</v>
      </c>
      <c r="B61" s="307" t="s">
        <v>291</v>
      </c>
      <c r="C61" s="308"/>
      <c r="D61" s="113">
        <v>1.4052120592743995</v>
      </c>
      <c r="E61" s="115">
        <v>110</v>
      </c>
      <c r="F61" s="114">
        <v>59</v>
      </c>
      <c r="G61" s="114">
        <v>77</v>
      </c>
      <c r="H61" s="114">
        <v>106</v>
      </c>
      <c r="I61" s="140">
        <v>98</v>
      </c>
      <c r="J61" s="115">
        <v>12</v>
      </c>
      <c r="K61" s="116">
        <v>12.244897959183673</v>
      </c>
    </row>
    <row r="62" spans="1:11" ht="14.1" customHeight="1" x14ac:dyDescent="0.2">
      <c r="A62" s="306" t="s">
        <v>292</v>
      </c>
      <c r="B62" s="307" t="s">
        <v>293</v>
      </c>
      <c r="C62" s="308"/>
      <c r="D62" s="113">
        <v>2.7721001532958609</v>
      </c>
      <c r="E62" s="115">
        <v>217</v>
      </c>
      <c r="F62" s="114">
        <v>227</v>
      </c>
      <c r="G62" s="114">
        <v>294</v>
      </c>
      <c r="H62" s="114">
        <v>169</v>
      </c>
      <c r="I62" s="140">
        <v>245</v>
      </c>
      <c r="J62" s="115">
        <v>-28</v>
      </c>
      <c r="K62" s="116">
        <v>-11.428571428571429</v>
      </c>
    </row>
    <row r="63" spans="1:11" ht="14.1" customHeight="1" x14ac:dyDescent="0.2">
      <c r="A63" s="306"/>
      <c r="B63" s="307" t="s">
        <v>294</v>
      </c>
      <c r="C63" s="308"/>
      <c r="D63" s="113">
        <v>2.4271844660194173</v>
      </c>
      <c r="E63" s="115">
        <v>190</v>
      </c>
      <c r="F63" s="114">
        <v>168</v>
      </c>
      <c r="G63" s="114">
        <v>259</v>
      </c>
      <c r="H63" s="114">
        <v>146</v>
      </c>
      <c r="I63" s="140">
        <v>221</v>
      </c>
      <c r="J63" s="115">
        <v>-31</v>
      </c>
      <c r="K63" s="116">
        <v>-14.027149321266968</v>
      </c>
    </row>
    <row r="64" spans="1:11" ht="14.1" customHeight="1" x14ac:dyDescent="0.2">
      <c r="A64" s="306" t="s">
        <v>295</v>
      </c>
      <c r="B64" s="307" t="s">
        <v>296</v>
      </c>
      <c r="C64" s="308"/>
      <c r="D64" s="113">
        <v>0.8559018906489525</v>
      </c>
      <c r="E64" s="115">
        <v>67</v>
      </c>
      <c r="F64" s="114">
        <v>43</v>
      </c>
      <c r="G64" s="114">
        <v>53</v>
      </c>
      <c r="H64" s="114">
        <v>38</v>
      </c>
      <c r="I64" s="140">
        <v>53</v>
      </c>
      <c r="J64" s="115">
        <v>14</v>
      </c>
      <c r="K64" s="116">
        <v>26.415094339622641</v>
      </c>
    </row>
    <row r="65" spans="1:11" ht="14.1" customHeight="1" x14ac:dyDescent="0.2">
      <c r="A65" s="306" t="s">
        <v>297</v>
      </c>
      <c r="B65" s="307" t="s">
        <v>298</v>
      </c>
      <c r="C65" s="308"/>
      <c r="D65" s="113">
        <v>0.98364844149207975</v>
      </c>
      <c r="E65" s="115">
        <v>77</v>
      </c>
      <c r="F65" s="114">
        <v>40</v>
      </c>
      <c r="G65" s="114">
        <v>68</v>
      </c>
      <c r="H65" s="114">
        <v>51</v>
      </c>
      <c r="I65" s="140">
        <v>66</v>
      </c>
      <c r="J65" s="115">
        <v>11</v>
      </c>
      <c r="K65" s="116">
        <v>16.666666666666668</v>
      </c>
    </row>
    <row r="66" spans="1:11" ht="14.1" customHeight="1" x14ac:dyDescent="0.2">
      <c r="A66" s="306">
        <v>82</v>
      </c>
      <c r="B66" s="307" t="s">
        <v>299</v>
      </c>
      <c r="C66" s="308"/>
      <c r="D66" s="113">
        <v>3.781297904956566</v>
      </c>
      <c r="E66" s="115">
        <v>296</v>
      </c>
      <c r="F66" s="114">
        <v>266</v>
      </c>
      <c r="G66" s="114">
        <v>372</v>
      </c>
      <c r="H66" s="114">
        <v>291</v>
      </c>
      <c r="I66" s="140">
        <v>302</v>
      </c>
      <c r="J66" s="115">
        <v>-6</v>
      </c>
      <c r="K66" s="116">
        <v>-1.9867549668874172</v>
      </c>
    </row>
    <row r="67" spans="1:11" ht="14.1" customHeight="1" x14ac:dyDescent="0.2">
      <c r="A67" s="306" t="s">
        <v>300</v>
      </c>
      <c r="B67" s="307" t="s">
        <v>301</v>
      </c>
      <c r="C67" s="308"/>
      <c r="D67" s="113">
        <v>2.5421563617782321</v>
      </c>
      <c r="E67" s="115">
        <v>199</v>
      </c>
      <c r="F67" s="114">
        <v>217</v>
      </c>
      <c r="G67" s="114">
        <v>274</v>
      </c>
      <c r="H67" s="114">
        <v>204</v>
      </c>
      <c r="I67" s="140">
        <v>195</v>
      </c>
      <c r="J67" s="115">
        <v>4</v>
      </c>
      <c r="K67" s="116">
        <v>2.0512820512820511</v>
      </c>
    </row>
    <row r="68" spans="1:11" ht="14.1" customHeight="1" x14ac:dyDescent="0.2">
      <c r="A68" s="306" t="s">
        <v>302</v>
      </c>
      <c r="B68" s="307" t="s">
        <v>303</v>
      </c>
      <c r="C68" s="308"/>
      <c r="D68" s="113">
        <v>0.83035258048032701</v>
      </c>
      <c r="E68" s="115">
        <v>65</v>
      </c>
      <c r="F68" s="114">
        <v>26</v>
      </c>
      <c r="G68" s="114">
        <v>54</v>
      </c>
      <c r="H68" s="114">
        <v>39</v>
      </c>
      <c r="I68" s="140">
        <v>44</v>
      </c>
      <c r="J68" s="115">
        <v>21</v>
      </c>
      <c r="K68" s="116">
        <v>47.727272727272727</v>
      </c>
    </row>
    <row r="69" spans="1:11" ht="14.1" customHeight="1" x14ac:dyDescent="0.2">
      <c r="A69" s="306">
        <v>83</v>
      </c>
      <c r="B69" s="307" t="s">
        <v>304</v>
      </c>
      <c r="C69" s="308"/>
      <c r="D69" s="113">
        <v>4.4455799693408276</v>
      </c>
      <c r="E69" s="115">
        <v>348</v>
      </c>
      <c r="F69" s="114">
        <v>302</v>
      </c>
      <c r="G69" s="114">
        <v>471</v>
      </c>
      <c r="H69" s="114">
        <v>255</v>
      </c>
      <c r="I69" s="140">
        <v>341</v>
      </c>
      <c r="J69" s="115">
        <v>7</v>
      </c>
      <c r="K69" s="116">
        <v>2.0527859237536656</v>
      </c>
    </row>
    <row r="70" spans="1:11" ht="14.1" customHeight="1" x14ac:dyDescent="0.2">
      <c r="A70" s="306" t="s">
        <v>305</v>
      </c>
      <c r="B70" s="307" t="s">
        <v>306</v>
      </c>
      <c r="C70" s="308"/>
      <c r="D70" s="113">
        <v>3.4108329075114971</v>
      </c>
      <c r="E70" s="115">
        <v>267</v>
      </c>
      <c r="F70" s="114">
        <v>234</v>
      </c>
      <c r="G70" s="114">
        <v>390</v>
      </c>
      <c r="H70" s="114">
        <v>194</v>
      </c>
      <c r="I70" s="140">
        <v>281</v>
      </c>
      <c r="J70" s="115">
        <v>-14</v>
      </c>
      <c r="K70" s="116">
        <v>-4.9822064056939501</v>
      </c>
    </row>
    <row r="71" spans="1:11" ht="14.1" customHeight="1" x14ac:dyDescent="0.2">
      <c r="A71" s="306"/>
      <c r="B71" s="307" t="s">
        <v>307</v>
      </c>
      <c r="C71" s="308"/>
      <c r="D71" s="113">
        <v>2.1461420541645375</v>
      </c>
      <c r="E71" s="115">
        <v>168</v>
      </c>
      <c r="F71" s="114">
        <v>140</v>
      </c>
      <c r="G71" s="114">
        <v>251</v>
      </c>
      <c r="H71" s="114">
        <v>123</v>
      </c>
      <c r="I71" s="140">
        <v>191</v>
      </c>
      <c r="J71" s="115">
        <v>-23</v>
      </c>
      <c r="K71" s="116">
        <v>-12.041884816753926</v>
      </c>
    </row>
    <row r="72" spans="1:11" ht="14.1" customHeight="1" x14ac:dyDescent="0.2">
      <c r="A72" s="306">
        <v>84</v>
      </c>
      <c r="B72" s="307" t="s">
        <v>308</v>
      </c>
      <c r="C72" s="308"/>
      <c r="D72" s="113">
        <v>2.0567194685743484</v>
      </c>
      <c r="E72" s="115">
        <v>161</v>
      </c>
      <c r="F72" s="114">
        <v>95</v>
      </c>
      <c r="G72" s="114">
        <v>222</v>
      </c>
      <c r="H72" s="114">
        <v>145</v>
      </c>
      <c r="I72" s="140">
        <v>320</v>
      </c>
      <c r="J72" s="115">
        <v>-159</v>
      </c>
      <c r="K72" s="116">
        <v>-49.6875</v>
      </c>
    </row>
    <row r="73" spans="1:11" ht="14.1" customHeight="1" x14ac:dyDescent="0.2">
      <c r="A73" s="306" t="s">
        <v>309</v>
      </c>
      <c r="B73" s="307" t="s">
        <v>310</v>
      </c>
      <c r="C73" s="308"/>
      <c r="D73" s="113">
        <v>1.0858456821665814</v>
      </c>
      <c r="E73" s="115">
        <v>85</v>
      </c>
      <c r="F73" s="114">
        <v>66</v>
      </c>
      <c r="G73" s="114">
        <v>172</v>
      </c>
      <c r="H73" s="114">
        <v>110</v>
      </c>
      <c r="I73" s="140">
        <v>276</v>
      </c>
      <c r="J73" s="115">
        <v>-191</v>
      </c>
      <c r="K73" s="116">
        <v>-69.20289855072464</v>
      </c>
    </row>
    <row r="74" spans="1:11" ht="14.1" customHeight="1" x14ac:dyDescent="0.2">
      <c r="A74" s="306" t="s">
        <v>311</v>
      </c>
      <c r="B74" s="307" t="s">
        <v>312</v>
      </c>
      <c r="C74" s="308"/>
      <c r="D74" s="113">
        <v>0.20439448134900357</v>
      </c>
      <c r="E74" s="115">
        <v>16</v>
      </c>
      <c r="F74" s="114">
        <v>12</v>
      </c>
      <c r="G74" s="114">
        <v>22</v>
      </c>
      <c r="H74" s="114">
        <v>18</v>
      </c>
      <c r="I74" s="140">
        <v>20</v>
      </c>
      <c r="J74" s="115">
        <v>-4</v>
      </c>
      <c r="K74" s="116">
        <v>-20</v>
      </c>
    </row>
    <row r="75" spans="1:11" ht="14.1" customHeight="1" x14ac:dyDescent="0.2">
      <c r="A75" s="306" t="s">
        <v>313</v>
      </c>
      <c r="B75" s="307" t="s">
        <v>314</v>
      </c>
      <c r="C75" s="308"/>
      <c r="D75" s="113">
        <v>0</v>
      </c>
      <c r="E75" s="115">
        <v>0</v>
      </c>
      <c r="F75" s="114">
        <v>0</v>
      </c>
      <c r="G75" s="114" t="s">
        <v>514</v>
      </c>
      <c r="H75" s="114" t="s">
        <v>514</v>
      </c>
      <c r="I75" s="140" t="s">
        <v>514</v>
      </c>
      <c r="J75" s="115" t="s">
        <v>514</v>
      </c>
      <c r="K75" s="116" t="s">
        <v>514</v>
      </c>
    </row>
    <row r="76" spans="1:11" ht="14.1" customHeight="1" x14ac:dyDescent="0.2">
      <c r="A76" s="306">
        <v>91</v>
      </c>
      <c r="B76" s="307" t="s">
        <v>315</v>
      </c>
      <c r="C76" s="308"/>
      <c r="D76" s="113">
        <v>7.6647930505876344E-2</v>
      </c>
      <c r="E76" s="115">
        <v>6</v>
      </c>
      <c r="F76" s="114">
        <v>5</v>
      </c>
      <c r="G76" s="114">
        <v>7</v>
      </c>
      <c r="H76" s="114" t="s">
        <v>514</v>
      </c>
      <c r="I76" s="140">
        <v>8</v>
      </c>
      <c r="J76" s="115">
        <v>-2</v>
      </c>
      <c r="K76" s="116">
        <v>-25</v>
      </c>
    </row>
    <row r="77" spans="1:11" ht="14.1" customHeight="1" x14ac:dyDescent="0.2">
      <c r="A77" s="306">
        <v>92</v>
      </c>
      <c r="B77" s="307" t="s">
        <v>316</v>
      </c>
      <c r="C77" s="308"/>
      <c r="D77" s="113">
        <v>0.26826775677056719</v>
      </c>
      <c r="E77" s="115">
        <v>21</v>
      </c>
      <c r="F77" s="114">
        <v>16</v>
      </c>
      <c r="G77" s="114">
        <v>32</v>
      </c>
      <c r="H77" s="114">
        <v>22</v>
      </c>
      <c r="I77" s="140">
        <v>26</v>
      </c>
      <c r="J77" s="115">
        <v>-5</v>
      </c>
      <c r="K77" s="116">
        <v>-19.23076923076923</v>
      </c>
    </row>
    <row r="78" spans="1:11" ht="14.1" customHeight="1" x14ac:dyDescent="0.2">
      <c r="A78" s="306">
        <v>93</v>
      </c>
      <c r="B78" s="307" t="s">
        <v>317</v>
      </c>
      <c r="C78" s="308"/>
      <c r="D78" s="113">
        <v>0.34491568727644356</v>
      </c>
      <c r="E78" s="115">
        <v>27</v>
      </c>
      <c r="F78" s="114">
        <v>10</v>
      </c>
      <c r="G78" s="114">
        <v>41</v>
      </c>
      <c r="H78" s="114">
        <v>14</v>
      </c>
      <c r="I78" s="140">
        <v>30</v>
      </c>
      <c r="J78" s="115">
        <v>-3</v>
      </c>
      <c r="K78" s="116">
        <v>-10</v>
      </c>
    </row>
    <row r="79" spans="1:11" ht="14.1" customHeight="1" x14ac:dyDescent="0.2">
      <c r="A79" s="306">
        <v>94</v>
      </c>
      <c r="B79" s="307" t="s">
        <v>318</v>
      </c>
      <c r="C79" s="308"/>
      <c r="D79" s="113">
        <v>0.63873275421563613</v>
      </c>
      <c r="E79" s="115">
        <v>50</v>
      </c>
      <c r="F79" s="114">
        <v>39</v>
      </c>
      <c r="G79" s="114">
        <v>48</v>
      </c>
      <c r="H79" s="114">
        <v>47</v>
      </c>
      <c r="I79" s="140">
        <v>38</v>
      </c>
      <c r="J79" s="115">
        <v>12</v>
      </c>
      <c r="K79" s="116">
        <v>31.578947368421051</v>
      </c>
    </row>
    <row r="80" spans="1:11" ht="14.1" customHeight="1" x14ac:dyDescent="0.2">
      <c r="A80" s="306" t="s">
        <v>319</v>
      </c>
      <c r="B80" s="307" t="s">
        <v>320</v>
      </c>
      <c r="C80" s="308"/>
      <c r="D80" s="113" t="s">
        <v>514</v>
      </c>
      <c r="E80" s="115" t="s">
        <v>514</v>
      </c>
      <c r="F80" s="114">
        <v>0</v>
      </c>
      <c r="G80" s="114">
        <v>0</v>
      </c>
      <c r="H80" s="114">
        <v>0</v>
      </c>
      <c r="I80" s="140" t="s">
        <v>514</v>
      </c>
      <c r="J80" s="115" t="s">
        <v>514</v>
      </c>
      <c r="K80" s="116" t="s">
        <v>514</v>
      </c>
    </row>
    <row r="81" spans="1:11" ht="14.1" customHeight="1" x14ac:dyDescent="0.2">
      <c r="A81" s="310" t="s">
        <v>321</v>
      </c>
      <c r="B81" s="311" t="s">
        <v>334</v>
      </c>
      <c r="C81" s="312"/>
      <c r="D81" s="125">
        <v>0.30659172202350538</v>
      </c>
      <c r="E81" s="143">
        <v>24</v>
      </c>
      <c r="F81" s="144">
        <v>18</v>
      </c>
      <c r="G81" s="144">
        <v>40</v>
      </c>
      <c r="H81" s="144">
        <v>17</v>
      </c>
      <c r="I81" s="145">
        <v>27</v>
      </c>
      <c r="J81" s="143">
        <v>-3</v>
      </c>
      <c r="K81" s="146">
        <v>-11.111111111111111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105731</v>
      </c>
      <c r="C10" s="114">
        <v>53363</v>
      </c>
      <c r="D10" s="114">
        <v>52368</v>
      </c>
      <c r="E10" s="114">
        <v>79383</v>
      </c>
      <c r="F10" s="114">
        <v>24705</v>
      </c>
      <c r="G10" s="114">
        <v>11787</v>
      </c>
      <c r="H10" s="114">
        <v>35006</v>
      </c>
      <c r="I10" s="115">
        <v>17584</v>
      </c>
      <c r="J10" s="114">
        <v>14144</v>
      </c>
      <c r="K10" s="114">
        <v>3440</v>
      </c>
      <c r="L10" s="423">
        <v>6773</v>
      </c>
      <c r="M10" s="424">
        <v>8264</v>
      </c>
    </row>
    <row r="11" spans="1:13" ht="11.1" customHeight="1" x14ac:dyDescent="0.2">
      <c r="A11" s="422" t="s">
        <v>388</v>
      </c>
      <c r="B11" s="115">
        <v>108459</v>
      </c>
      <c r="C11" s="114">
        <v>55861</v>
      </c>
      <c r="D11" s="114">
        <v>52598</v>
      </c>
      <c r="E11" s="114">
        <v>81910</v>
      </c>
      <c r="F11" s="114">
        <v>24930</v>
      </c>
      <c r="G11" s="114">
        <v>11761</v>
      </c>
      <c r="H11" s="114">
        <v>36197</v>
      </c>
      <c r="I11" s="115">
        <v>17617</v>
      </c>
      <c r="J11" s="114">
        <v>14005</v>
      </c>
      <c r="K11" s="114">
        <v>3612</v>
      </c>
      <c r="L11" s="423">
        <v>7608</v>
      </c>
      <c r="M11" s="424">
        <v>5020</v>
      </c>
    </row>
    <row r="12" spans="1:13" ht="11.1" customHeight="1" x14ac:dyDescent="0.2">
      <c r="A12" s="422" t="s">
        <v>389</v>
      </c>
      <c r="B12" s="115">
        <v>110530</v>
      </c>
      <c r="C12" s="114">
        <v>57190</v>
      </c>
      <c r="D12" s="114">
        <v>53340</v>
      </c>
      <c r="E12" s="114">
        <v>83938</v>
      </c>
      <c r="F12" s="114">
        <v>24941</v>
      </c>
      <c r="G12" s="114">
        <v>12522</v>
      </c>
      <c r="H12" s="114">
        <v>36741</v>
      </c>
      <c r="I12" s="115">
        <v>17281</v>
      </c>
      <c r="J12" s="114">
        <v>13550</v>
      </c>
      <c r="K12" s="114">
        <v>3731</v>
      </c>
      <c r="L12" s="423">
        <v>9191</v>
      </c>
      <c r="M12" s="424">
        <v>7251</v>
      </c>
    </row>
    <row r="13" spans="1:13" s="110" customFormat="1" ht="11.1" customHeight="1" x14ac:dyDescent="0.2">
      <c r="A13" s="422" t="s">
        <v>390</v>
      </c>
      <c r="B13" s="115">
        <v>108843</v>
      </c>
      <c r="C13" s="114">
        <v>55502</v>
      </c>
      <c r="D13" s="114">
        <v>53341</v>
      </c>
      <c r="E13" s="114">
        <v>82587</v>
      </c>
      <c r="F13" s="114">
        <v>24619</v>
      </c>
      <c r="G13" s="114">
        <v>11929</v>
      </c>
      <c r="H13" s="114">
        <v>36611</v>
      </c>
      <c r="I13" s="115">
        <v>17579</v>
      </c>
      <c r="J13" s="114">
        <v>13732</v>
      </c>
      <c r="K13" s="114">
        <v>3847</v>
      </c>
      <c r="L13" s="423">
        <v>5342</v>
      </c>
      <c r="M13" s="424">
        <v>7122</v>
      </c>
    </row>
    <row r="14" spans="1:13" ht="15" customHeight="1" x14ac:dyDescent="0.2">
      <c r="A14" s="422" t="s">
        <v>391</v>
      </c>
      <c r="B14" s="115">
        <v>108608</v>
      </c>
      <c r="C14" s="114">
        <v>55561</v>
      </c>
      <c r="D14" s="114">
        <v>53047</v>
      </c>
      <c r="E14" s="114">
        <v>79420</v>
      </c>
      <c r="F14" s="114">
        <v>27707</v>
      </c>
      <c r="G14" s="114">
        <v>11509</v>
      </c>
      <c r="H14" s="114">
        <v>36883</v>
      </c>
      <c r="I14" s="115">
        <v>17349</v>
      </c>
      <c r="J14" s="114">
        <v>13663</v>
      </c>
      <c r="K14" s="114">
        <v>3686</v>
      </c>
      <c r="L14" s="423">
        <v>7948</v>
      </c>
      <c r="M14" s="424">
        <v>8216</v>
      </c>
    </row>
    <row r="15" spans="1:13" ht="11.1" customHeight="1" x14ac:dyDescent="0.2">
      <c r="A15" s="422" t="s">
        <v>388</v>
      </c>
      <c r="B15" s="115">
        <v>110682</v>
      </c>
      <c r="C15" s="114">
        <v>57287</v>
      </c>
      <c r="D15" s="114">
        <v>53395</v>
      </c>
      <c r="E15" s="114">
        <v>80828</v>
      </c>
      <c r="F15" s="114">
        <v>28432</v>
      </c>
      <c r="G15" s="114">
        <v>11267</v>
      </c>
      <c r="H15" s="114">
        <v>37996</v>
      </c>
      <c r="I15" s="115">
        <v>17232</v>
      </c>
      <c r="J15" s="114">
        <v>13394</v>
      </c>
      <c r="K15" s="114">
        <v>3838</v>
      </c>
      <c r="L15" s="423">
        <v>7041</v>
      </c>
      <c r="M15" s="424">
        <v>5054</v>
      </c>
    </row>
    <row r="16" spans="1:13" ht="11.1" customHeight="1" x14ac:dyDescent="0.2">
      <c r="A16" s="422" t="s">
        <v>389</v>
      </c>
      <c r="B16" s="115">
        <v>112199</v>
      </c>
      <c r="C16" s="114">
        <v>58105</v>
      </c>
      <c r="D16" s="114">
        <v>54094</v>
      </c>
      <c r="E16" s="114">
        <v>82227</v>
      </c>
      <c r="F16" s="114">
        <v>29281</v>
      </c>
      <c r="G16" s="114">
        <v>11927</v>
      </c>
      <c r="H16" s="114">
        <v>38465</v>
      </c>
      <c r="I16" s="115">
        <v>17331</v>
      </c>
      <c r="J16" s="114">
        <v>13384</v>
      </c>
      <c r="K16" s="114">
        <v>3947</v>
      </c>
      <c r="L16" s="423">
        <v>8586</v>
      </c>
      <c r="M16" s="424">
        <v>7397</v>
      </c>
    </row>
    <row r="17" spans="1:13" s="110" customFormat="1" ht="11.1" customHeight="1" x14ac:dyDescent="0.2">
      <c r="A17" s="422" t="s">
        <v>390</v>
      </c>
      <c r="B17" s="115">
        <v>111001</v>
      </c>
      <c r="C17" s="114">
        <v>56907</v>
      </c>
      <c r="D17" s="114">
        <v>54094</v>
      </c>
      <c r="E17" s="114">
        <v>81579</v>
      </c>
      <c r="F17" s="114">
        <v>29323</v>
      </c>
      <c r="G17" s="114">
        <v>11494</v>
      </c>
      <c r="H17" s="114">
        <v>38385</v>
      </c>
      <c r="I17" s="115">
        <v>17427</v>
      </c>
      <c r="J17" s="114">
        <v>13453</v>
      </c>
      <c r="K17" s="114">
        <v>3974</v>
      </c>
      <c r="L17" s="423">
        <v>4986</v>
      </c>
      <c r="M17" s="424">
        <v>6400</v>
      </c>
    </row>
    <row r="18" spans="1:13" ht="15" customHeight="1" x14ac:dyDescent="0.2">
      <c r="A18" s="422" t="s">
        <v>392</v>
      </c>
      <c r="B18" s="115">
        <v>110106</v>
      </c>
      <c r="C18" s="114">
        <v>56192</v>
      </c>
      <c r="D18" s="114">
        <v>53914</v>
      </c>
      <c r="E18" s="114">
        <v>79827</v>
      </c>
      <c r="F18" s="114">
        <v>30053</v>
      </c>
      <c r="G18" s="114">
        <v>11053</v>
      </c>
      <c r="H18" s="114">
        <v>38381</v>
      </c>
      <c r="I18" s="115">
        <v>17220</v>
      </c>
      <c r="J18" s="114">
        <v>13452</v>
      </c>
      <c r="K18" s="114">
        <v>3768</v>
      </c>
      <c r="L18" s="423">
        <v>7702</v>
      </c>
      <c r="M18" s="424">
        <v>8539</v>
      </c>
    </row>
    <row r="19" spans="1:13" ht="11.1" customHeight="1" x14ac:dyDescent="0.2">
      <c r="A19" s="422" t="s">
        <v>388</v>
      </c>
      <c r="B19" s="115">
        <v>111340</v>
      </c>
      <c r="C19" s="114">
        <v>57277</v>
      </c>
      <c r="D19" s="114">
        <v>54063</v>
      </c>
      <c r="E19" s="114">
        <v>80605</v>
      </c>
      <c r="F19" s="114">
        <v>30503</v>
      </c>
      <c r="G19" s="114">
        <v>10677</v>
      </c>
      <c r="H19" s="114">
        <v>39271</v>
      </c>
      <c r="I19" s="115">
        <v>17161</v>
      </c>
      <c r="J19" s="114">
        <v>13255</v>
      </c>
      <c r="K19" s="114">
        <v>3906</v>
      </c>
      <c r="L19" s="423">
        <v>6053</v>
      </c>
      <c r="M19" s="424">
        <v>4901</v>
      </c>
    </row>
    <row r="20" spans="1:13" ht="11.1" customHeight="1" x14ac:dyDescent="0.2">
      <c r="A20" s="422" t="s">
        <v>389</v>
      </c>
      <c r="B20" s="115">
        <v>112385</v>
      </c>
      <c r="C20" s="114">
        <v>57771</v>
      </c>
      <c r="D20" s="114">
        <v>54614</v>
      </c>
      <c r="E20" s="114">
        <v>81217</v>
      </c>
      <c r="F20" s="114">
        <v>30996</v>
      </c>
      <c r="G20" s="114">
        <v>11056</v>
      </c>
      <c r="H20" s="114">
        <v>39780</v>
      </c>
      <c r="I20" s="115">
        <v>17316</v>
      </c>
      <c r="J20" s="114">
        <v>13282</v>
      </c>
      <c r="K20" s="114">
        <v>4034</v>
      </c>
      <c r="L20" s="423">
        <v>7888</v>
      </c>
      <c r="M20" s="424">
        <v>7148</v>
      </c>
    </row>
    <row r="21" spans="1:13" s="110" customFormat="1" ht="11.1" customHeight="1" x14ac:dyDescent="0.2">
      <c r="A21" s="422" t="s">
        <v>390</v>
      </c>
      <c r="B21" s="115">
        <v>110414</v>
      </c>
      <c r="C21" s="114">
        <v>55946</v>
      </c>
      <c r="D21" s="114">
        <v>54468</v>
      </c>
      <c r="E21" s="114">
        <v>79801</v>
      </c>
      <c r="F21" s="114">
        <v>30545</v>
      </c>
      <c r="G21" s="114">
        <v>10545</v>
      </c>
      <c r="H21" s="114">
        <v>39327</v>
      </c>
      <c r="I21" s="115">
        <v>17673</v>
      </c>
      <c r="J21" s="114">
        <v>13493</v>
      </c>
      <c r="K21" s="114">
        <v>4180</v>
      </c>
      <c r="L21" s="423">
        <v>4277</v>
      </c>
      <c r="M21" s="424">
        <v>6356</v>
      </c>
    </row>
    <row r="22" spans="1:13" ht="15" customHeight="1" x14ac:dyDescent="0.2">
      <c r="A22" s="422" t="s">
        <v>393</v>
      </c>
      <c r="B22" s="115">
        <v>108992</v>
      </c>
      <c r="C22" s="114">
        <v>54919</v>
      </c>
      <c r="D22" s="114">
        <v>54073</v>
      </c>
      <c r="E22" s="114">
        <v>78503</v>
      </c>
      <c r="F22" s="114">
        <v>30265</v>
      </c>
      <c r="G22" s="114">
        <v>9857</v>
      </c>
      <c r="H22" s="114">
        <v>39142</v>
      </c>
      <c r="I22" s="115">
        <v>17473</v>
      </c>
      <c r="J22" s="114">
        <v>13492</v>
      </c>
      <c r="K22" s="114">
        <v>3981</v>
      </c>
      <c r="L22" s="423">
        <v>6265</v>
      </c>
      <c r="M22" s="424">
        <v>7815</v>
      </c>
    </row>
    <row r="23" spans="1:13" ht="11.1" customHeight="1" x14ac:dyDescent="0.2">
      <c r="A23" s="422" t="s">
        <v>388</v>
      </c>
      <c r="B23" s="115">
        <v>110539</v>
      </c>
      <c r="C23" s="114">
        <v>56565</v>
      </c>
      <c r="D23" s="114">
        <v>53974</v>
      </c>
      <c r="E23" s="114">
        <v>79859</v>
      </c>
      <c r="F23" s="114">
        <v>30422</v>
      </c>
      <c r="G23" s="114">
        <v>9422</v>
      </c>
      <c r="H23" s="114">
        <v>40189</v>
      </c>
      <c r="I23" s="115">
        <v>17543</v>
      </c>
      <c r="J23" s="114">
        <v>13399</v>
      </c>
      <c r="K23" s="114">
        <v>4144</v>
      </c>
      <c r="L23" s="423">
        <v>6818</v>
      </c>
      <c r="M23" s="424">
        <v>5352</v>
      </c>
    </row>
    <row r="24" spans="1:13" ht="11.1" customHeight="1" x14ac:dyDescent="0.2">
      <c r="A24" s="422" t="s">
        <v>389</v>
      </c>
      <c r="B24" s="115">
        <v>111867</v>
      </c>
      <c r="C24" s="114">
        <v>57411</v>
      </c>
      <c r="D24" s="114">
        <v>54456</v>
      </c>
      <c r="E24" s="114">
        <v>79374</v>
      </c>
      <c r="F24" s="114">
        <v>30898</v>
      </c>
      <c r="G24" s="114">
        <v>9954</v>
      </c>
      <c r="H24" s="114">
        <v>40540</v>
      </c>
      <c r="I24" s="115">
        <v>17844</v>
      </c>
      <c r="J24" s="114">
        <v>13558</v>
      </c>
      <c r="K24" s="114">
        <v>4286</v>
      </c>
      <c r="L24" s="423">
        <v>7992</v>
      </c>
      <c r="M24" s="424">
        <v>7077</v>
      </c>
    </row>
    <row r="25" spans="1:13" s="110" customFormat="1" ht="11.1" customHeight="1" x14ac:dyDescent="0.2">
      <c r="A25" s="422" t="s">
        <v>390</v>
      </c>
      <c r="B25" s="115">
        <v>110448</v>
      </c>
      <c r="C25" s="114">
        <v>55966</v>
      </c>
      <c r="D25" s="114">
        <v>54482</v>
      </c>
      <c r="E25" s="114">
        <v>77817</v>
      </c>
      <c r="F25" s="114">
        <v>31042</v>
      </c>
      <c r="G25" s="114">
        <v>9497</v>
      </c>
      <c r="H25" s="114">
        <v>40387</v>
      </c>
      <c r="I25" s="115">
        <v>18090</v>
      </c>
      <c r="J25" s="114">
        <v>13811</v>
      </c>
      <c r="K25" s="114">
        <v>4279</v>
      </c>
      <c r="L25" s="423">
        <v>4734</v>
      </c>
      <c r="M25" s="424">
        <v>6352</v>
      </c>
    </row>
    <row r="26" spans="1:13" ht="15" customHeight="1" x14ac:dyDescent="0.2">
      <c r="A26" s="422" t="s">
        <v>394</v>
      </c>
      <c r="B26" s="115">
        <v>110086</v>
      </c>
      <c r="C26" s="114">
        <v>55819</v>
      </c>
      <c r="D26" s="114">
        <v>54267</v>
      </c>
      <c r="E26" s="114">
        <v>77471</v>
      </c>
      <c r="F26" s="114">
        <v>31040</v>
      </c>
      <c r="G26" s="114">
        <v>8940</v>
      </c>
      <c r="H26" s="114">
        <v>40578</v>
      </c>
      <c r="I26" s="115">
        <v>17754</v>
      </c>
      <c r="J26" s="114">
        <v>13607</v>
      </c>
      <c r="K26" s="114">
        <v>4147</v>
      </c>
      <c r="L26" s="423">
        <v>6558</v>
      </c>
      <c r="M26" s="424">
        <v>6995</v>
      </c>
    </row>
    <row r="27" spans="1:13" ht="11.1" customHeight="1" x14ac:dyDescent="0.2">
      <c r="A27" s="422" t="s">
        <v>388</v>
      </c>
      <c r="B27" s="115">
        <v>111145</v>
      </c>
      <c r="C27" s="114">
        <v>56710</v>
      </c>
      <c r="D27" s="114">
        <v>54435</v>
      </c>
      <c r="E27" s="114">
        <v>78209</v>
      </c>
      <c r="F27" s="114">
        <v>31427</v>
      </c>
      <c r="G27" s="114">
        <v>8489</v>
      </c>
      <c r="H27" s="114">
        <v>41565</v>
      </c>
      <c r="I27" s="115">
        <v>17831</v>
      </c>
      <c r="J27" s="114">
        <v>13467</v>
      </c>
      <c r="K27" s="114">
        <v>4364</v>
      </c>
      <c r="L27" s="423">
        <v>5515</v>
      </c>
      <c r="M27" s="424">
        <v>4362</v>
      </c>
    </row>
    <row r="28" spans="1:13" ht="11.1" customHeight="1" x14ac:dyDescent="0.2">
      <c r="A28" s="422" t="s">
        <v>389</v>
      </c>
      <c r="B28" s="115">
        <v>112256</v>
      </c>
      <c r="C28" s="114">
        <v>57121</v>
      </c>
      <c r="D28" s="114">
        <v>55135</v>
      </c>
      <c r="E28" s="114">
        <v>80200</v>
      </c>
      <c r="F28" s="114">
        <v>31896</v>
      </c>
      <c r="G28" s="114">
        <v>9129</v>
      </c>
      <c r="H28" s="114">
        <v>41572</v>
      </c>
      <c r="I28" s="115">
        <v>18034</v>
      </c>
      <c r="J28" s="114">
        <v>13567</v>
      </c>
      <c r="K28" s="114">
        <v>4467</v>
      </c>
      <c r="L28" s="423">
        <v>7740</v>
      </c>
      <c r="M28" s="424">
        <v>6892</v>
      </c>
    </row>
    <row r="29" spans="1:13" s="110" customFormat="1" ht="11.1" customHeight="1" x14ac:dyDescent="0.2">
      <c r="A29" s="422" t="s">
        <v>390</v>
      </c>
      <c r="B29" s="115">
        <v>110722</v>
      </c>
      <c r="C29" s="114">
        <v>55723</v>
      </c>
      <c r="D29" s="114">
        <v>54999</v>
      </c>
      <c r="E29" s="114">
        <v>78662</v>
      </c>
      <c r="F29" s="114">
        <v>31949</v>
      </c>
      <c r="G29" s="114">
        <v>8729</v>
      </c>
      <c r="H29" s="114">
        <v>41126</v>
      </c>
      <c r="I29" s="115">
        <v>18272</v>
      </c>
      <c r="J29" s="114">
        <v>13757</v>
      </c>
      <c r="K29" s="114">
        <v>4515</v>
      </c>
      <c r="L29" s="423">
        <v>4506</v>
      </c>
      <c r="M29" s="424">
        <v>6071</v>
      </c>
    </row>
    <row r="30" spans="1:13" ht="15" customHeight="1" x14ac:dyDescent="0.2">
      <c r="A30" s="422" t="s">
        <v>395</v>
      </c>
      <c r="B30" s="115">
        <v>110681</v>
      </c>
      <c r="C30" s="114">
        <v>55494</v>
      </c>
      <c r="D30" s="114">
        <v>55187</v>
      </c>
      <c r="E30" s="114">
        <v>77942</v>
      </c>
      <c r="F30" s="114">
        <v>32645</v>
      </c>
      <c r="G30" s="114">
        <v>8306</v>
      </c>
      <c r="H30" s="114">
        <v>41160</v>
      </c>
      <c r="I30" s="115">
        <v>17388</v>
      </c>
      <c r="J30" s="114">
        <v>13051</v>
      </c>
      <c r="K30" s="114">
        <v>4337</v>
      </c>
      <c r="L30" s="423">
        <v>7239</v>
      </c>
      <c r="M30" s="424">
        <v>7349</v>
      </c>
    </row>
    <row r="31" spans="1:13" ht="11.1" customHeight="1" x14ac:dyDescent="0.2">
      <c r="A31" s="422" t="s">
        <v>388</v>
      </c>
      <c r="B31" s="115">
        <v>111902</v>
      </c>
      <c r="C31" s="114">
        <v>56593</v>
      </c>
      <c r="D31" s="114">
        <v>55309</v>
      </c>
      <c r="E31" s="114">
        <v>78750</v>
      </c>
      <c r="F31" s="114">
        <v>33070</v>
      </c>
      <c r="G31" s="114">
        <v>7911</v>
      </c>
      <c r="H31" s="114">
        <v>41983</v>
      </c>
      <c r="I31" s="115">
        <v>17445</v>
      </c>
      <c r="J31" s="114">
        <v>13008</v>
      </c>
      <c r="K31" s="114">
        <v>4437</v>
      </c>
      <c r="L31" s="423">
        <v>6110</v>
      </c>
      <c r="M31" s="424">
        <v>4973</v>
      </c>
    </row>
    <row r="32" spans="1:13" ht="11.1" customHeight="1" x14ac:dyDescent="0.2">
      <c r="A32" s="422" t="s">
        <v>389</v>
      </c>
      <c r="B32" s="115">
        <v>113531</v>
      </c>
      <c r="C32" s="114">
        <v>57474</v>
      </c>
      <c r="D32" s="114">
        <v>56057</v>
      </c>
      <c r="E32" s="114">
        <v>79597</v>
      </c>
      <c r="F32" s="114">
        <v>33927</v>
      </c>
      <c r="G32" s="114">
        <v>8729</v>
      </c>
      <c r="H32" s="114">
        <v>42204</v>
      </c>
      <c r="I32" s="115">
        <v>17518</v>
      </c>
      <c r="J32" s="114">
        <v>12987</v>
      </c>
      <c r="K32" s="114">
        <v>4531</v>
      </c>
      <c r="L32" s="423">
        <v>8573</v>
      </c>
      <c r="M32" s="424">
        <v>7354</v>
      </c>
    </row>
    <row r="33" spans="1:13" s="110" customFormat="1" ht="11.1" customHeight="1" x14ac:dyDescent="0.2">
      <c r="A33" s="422" t="s">
        <v>390</v>
      </c>
      <c r="B33" s="115">
        <v>112569</v>
      </c>
      <c r="C33" s="114">
        <v>56539</v>
      </c>
      <c r="D33" s="114">
        <v>56030</v>
      </c>
      <c r="E33" s="114">
        <v>78396</v>
      </c>
      <c r="F33" s="114">
        <v>34167</v>
      </c>
      <c r="G33" s="114">
        <v>8346</v>
      </c>
      <c r="H33" s="114">
        <v>41945</v>
      </c>
      <c r="I33" s="115">
        <v>17741</v>
      </c>
      <c r="J33" s="114">
        <v>13139</v>
      </c>
      <c r="K33" s="114">
        <v>4602</v>
      </c>
      <c r="L33" s="423">
        <v>4857</v>
      </c>
      <c r="M33" s="424">
        <v>5927</v>
      </c>
    </row>
    <row r="34" spans="1:13" ht="15" customHeight="1" x14ac:dyDescent="0.2">
      <c r="A34" s="422" t="s">
        <v>396</v>
      </c>
      <c r="B34" s="115">
        <v>112202</v>
      </c>
      <c r="C34" s="114">
        <v>56290</v>
      </c>
      <c r="D34" s="114">
        <v>55912</v>
      </c>
      <c r="E34" s="114">
        <v>77877</v>
      </c>
      <c r="F34" s="114">
        <v>34321</v>
      </c>
      <c r="G34" s="114">
        <v>7947</v>
      </c>
      <c r="H34" s="114">
        <v>41989</v>
      </c>
      <c r="I34" s="115">
        <v>17387</v>
      </c>
      <c r="J34" s="114">
        <v>12958</v>
      </c>
      <c r="K34" s="114">
        <v>4429</v>
      </c>
      <c r="L34" s="423">
        <v>6602</v>
      </c>
      <c r="M34" s="424">
        <v>7077</v>
      </c>
    </row>
    <row r="35" spans="1:13" ht="11.1" customHeight="1" x14ac:dyDescent="0.2">
      <c r="A35" s="422" t="s">
        <v>388</v>
      </c>
      <c r="B35" s="115">
        <v>113488</v>
      </c>
      <c r="C35" s="114">
        <v>57411</v>
      </c>
      <c r="D35" s="114">
        <v>56077</v>
      </c>
      <c r="E35" s="114">
        <v>78687</v>
      </c>
      <c r="F35" s="114">
        <v>34800</v>
      </c>
      <c r="G35" s="114">
        <v>7812</v>
      </c>
      <c r="H35" s="114">
        <v>42767</v>
      </c>
      <c r="I35" s="115">
        <v>17501</v>
      </c>
      <c r="J35" s="114">
        <v>12890</v>
      </c>
      <c r="K35" s="114">
        <v>4611</v>
      </c>
      <c r="L35" s="423">
        <v>6464</v>
      </c>
      <c r="M35" s="424">
        <v>5299</v>
      </c>
    </row>
    <row r="36" spans="1:13" ht="11.1" customHeight="1" x14ac:dyDescent="0.2">
      <c r="A36" s="422" t="s">
        <v>389</v>
      </c>
      <c r="B36" s="115">
        <v>115382</v>
      </c>
      <c r="C36" s="114">
        <v>58417</v>
      </c>
      <c r="D36" s="114">
        <v>56965</v>
      </c>
      <c r="E36" s="114">
        <v>79916</v>
      </c>
      <c r="F36" s="114">
        <v>35466</v>
      </c>
      <c r="G36" s="114">
        <v>8870</v>
      </c>
      <c r="H36" s="114">
        <v>43091</v>
      </c>
      <c r="I36" s="115">
        <v>17444</v>
      </c>
      <c r="J36" s="114">
        <v>12757</v>
      </c>
      <c r="K36" s="114">
        <v>4687</v>
      </c>
      <c r="L36" s="423">
        <v>8388</v>
      </c>
      <c r="M36" s="424">
        <v>6882</v>
      </c>
    </row>
    <row r="37" spans="1:13" s="110" customFormat="1" ht="11.1" customHeight="1" x14ac:dyDescent="0.2">
      <c r="A37" s="422" t="s">
        <v>390</v>
      </c>
      <c r="B37" s="115">
        <v>114406</v>
      </c>
      <c r="C37" s="114">
        <v>57540</v>
      </c>
      <c r="D37" s="114">
        <v>56866</v>
      </c>
      <c r="E37" s="114">
        <v>78818</v>
      </c>
      <c r="F37" s="114">
        <v>35588</v>
      </c>
      <c r="G37" s="114">
        <v>8591</v>
      </c>
      <c r="H37" s="114">
        <v>42893</v>
      </c>
      <c r="I37" s="115">
        <v>17655</v>
      </c>
      <c r="J37" s="114">
        <v>12852</v>
      </c>
      <c r="K37" s="114">
        <v>4803</v>
      </c>
      <c r="L37" s="423">
        <v>4645</v>
      </c>
      <c r="M37" s="424">
        <v>5727</v>
      </c>
    </row>
    <row r="38" spans="1:13" ht="15" customHeight="1" x14ac:dyDescent="0.2">
      <c r="A38" s="425" t="s">
        <v>397</v>
      </c>
      <c r="B38" s="115">
        <v>114113</v>
      </c>
      <c r="C38" s="114">
        <v>57520</v>
      </c>
      <c r="D38" s="114">
        <v>56593</v>
      </c>
      <c r="E38" s="114">
        <v>78519</v>
      </c>
      <c r="F38" s="114">
        <v>35594</v>
      </c>
      <c r="G38" s="114">
        <v>8282</v>
      </c>
      <c r="H38" s="114">
        <v>42889</v>
      </c>
      <c r="I38" s="115">
        <v>17364</v>
      </c>
      <c r="J38" s="114">
        <v>12684</v>
      </c>
      <c r="K38" s="114">
        <v>4680</v>
      </c>
      <c r="L38" s="423">
        <v>7607</v>
      </c>
      <c r="M38" s="424">
        <v>7967</v>
      </c>
    </row>
    <row r="39" spans="1:13" ht="11.1" customHeight="1" x14ac:dyDescent="0.2">
      <c r="A39" s="422" t="s">
        <v>388</v>
      </c>
      <c r="B39" s="115">
        <v>115081</v>
      </c>
      <c r="C39" s="114">
        <v>58265</v>
      </c>
      <c r="D39" s="114">
        <v>56816</v>
      </c>
      <c r="E39" s="114">
        <v>78973</v>
      </c>
      <c r="F39" s="114">
        <v>36108</v>
      </c>
      <c r="G39" s="114">
        <v>8150</v>
      </c>
      <c r="H39" s="114">
        <v>43651</v>
      </c>
      <c r="I39" s="115">
        <v>17494</v>
      </c>
      <c r="J39" s="114">
        <v>12726</v>
      </c>
      <c r="K39" s="114">
        <v>4768</v>
      </c>
      <c r="L39" s="423">
        <v>5727</v>
      </c>
      <c r="M39" s="424">
        <v>4764</v>
      </c>
    </row>
    <row r="40" spans="1:13" ht="11.1" customHeight="1" x14ac:dyDescent="0.2">
      <c r="A40" s="425" t="s">
        <v>389</v>
      </c>
      <c r="B40" s="115">
        <v>116823</v>
      </c>
      <c r="C40" s="114">
        <v>59240</v>
      </c>
      <c r="D40" s="114">
        <v>57583</v>
      </c>
      <c r="E40" s="114">
        <v>80121</v>
      </c>
      <c r="F40" s="114">
        <v>36702</v>
      </c>
      <c r="G40" s="114">
        <v>9086</v>
      </c>
      <c r="H40" s="114">
        <v>43884</v>
      </c>
      <c r="I40" s="115">
        <v>17558</v>
      </c>
      <c r="J40" s="114">
        <v>12671</v>
      </c>
      <c r="K40" s="114">
        <v>4887</v>
      </c>
      <c r="L40" s="423">
        <v>8381</v>
      </c>
      <c r="M40" s="424">
        <v>7060</v>
      </c>
    </row>
    <row r="41" spans="1:13" s="110" customFormat="1" ht="11.1" customHeight="1" x14ac:dyDescent="0.2">
      <c r="A41" s="422" t="s">
        <v>390</v>
      </c>
      <c r="B41" s="115">
        <v>116250</v>
      </c>
      <c r="C41" s="114">
        <v>58561</v>
      </c>
      <c r="D41" s="114">
        <v>57689</v>
      </c>
      <c r="E41" s="114">
        <v>79383</v>
      </c>
      <c r="F41" s="114">
        <v>36867</v>
      </c>
      <c r="G41" s="114">
        <v>8913</v>
      </c>
      <c r="H41" s="114">
        <v>43820</v>
      </c>
      <c r="I41" s="115">
        <v>17688</v>
      </c>
      <c r="J41" s="114">
        <v>12673</v>
      </c>
      <c r="K41" s="114">
        <v>5015</v>
      </c>
      <c r="L41" s="423">
        <v>5175</v>
      </c>
      <c r="M41" s="424">
        <v>5783</v>
      </c>
    </row>
    <row r="42" spans="1:13" ht="15" customHeight="1" x14ac:dyDescent="0.2">
      <c r="A42" s="422" t="s">
        <v>398</v>
      </c>
      <c r="B42" s="115">
        <v>115569</v>
      </c>
      <c r="C42" s="114">
        <v>58236</v>
      </c>
      <c r="D42" s="114">
        <v>57333</v>
      </c>
      <c r="E42" s="114">
        <v>78849</v>
      </c>
      <c r="F42" s="114">
        <v>36720</v>
      </c>
      <c r="G42" s="114">
        <v>8652</v>
      </c>
      <c r="H42" s="114">
        <v>43609</v>
      </c>
      <c r="I42" s="115">
        <v>17303</v>
      </c>
      <c r="J42" s="114">
        <v>12434</v>
      </c>
      <c r="K42" s="114">
        <v>4869</v>
      </c>
      <c r="L42" s="423">
        <v>7112</v>
      </c>
      <c r="M42" s="424">
        <v>7803</v>
      </c>
    </row>
    <row r="43" spans="1:13" ht="11.1" customHeight="1" x14ac:dyDescent="0.2">
      <c r="A43" s="422" t="s">
        <v>388</v>
      </c>
      <c r="B43" s="115">
        <v>116085</v>
      </c>
      <c r="C43" s="114">
        <v>58884</v>
      </c>
      <c r="D43" s="114">
        <v>57201</v>
      </c>
      <c r="E43" s="114">
        <v>79205</v>
      </c>
      <c r="F43" s="114">
        <v>36880</v>
      </c>
      <c r="G43" s="114">
        <v>8404</v>
      </c>
      <c r="H43" s="114">
        <v>44159</v>
      </c>
      <c r="I43" s="115">
        <v>17465</v>
      </c>
      <c r="J43" s="114">
        <v>12466</v>
      </c>
      <c r="K43" s="114">
        <v>4999</v>
      </c>
      <c r="L43" s="423">
        <v>6485</v>
      </c>
      <c r="M43" s="424">
        <v>6009</v>
      </c>
    </row>
    <row r="44" spans="1:13" ht="11.1" customHeight="1" x14ac:dyDescent="0.2">
      <c r="A44" s="422" t="s">
        <v>389</v>
      </c>
      <c r="B44" s="115">
        <v>117511</v>
      </c>
      <c r="C44" s="114">
        <v>59499</v>
      </c>
      <c r="D44" s="114">
        <v>58012</v>
      </c>
      <c r="E44" s="114">
        <v>80054</v>
      </c>
      <c r="F44" s="114">
        <v>37457</v>
      </c>
      <c r="G44" s="114">
        <v>9522</v>
      </c>
      <c r="H44" s="114">
        <v>44317</v>
      </c>
      <c r="I44" s="115">
        <v>17537</v>
      </c>
      <c r="J44" s="114">
        <v>12391</v>
      </c>
      <c r="K44" s="114">
        <v>5146</v>
      </c>
      <c r="L44" s="423">
        <v>8317</v>
      </c>
      <c r="M44" s="424">
        <v>7351</v>
      </c>
    </row>
    <row r="45" spans="1:13" s="110" customFormat="1" ht="11.1" customHeight="1" x14ac:dyDescent="0.2">
      <c r="A45" s="422" t="s">
        <v>390</v>
      </c>
      <c r="B45" s="115">
        <v>116827</v>
      </c>
      <c r="C45" s="114">
        <v>58813</v>
      </c>
      <c r="D45" s="114">
        <v>58014</v>
      </c>
      <c r="E45" s="114">
        <v>79279</v>
      </c>
      <c r="F45" s="114">
        <v>37548</v>
      </c>
      <c r="G45" s="114">
        <v>9283</v>
      </c>
      <c r="H45" s="114">
        <v>44149</v>
      </c>
      <c r="I45" s="115">
        <v>17730</v>
      </c>
      <c r="J45" s="114">
        <v>12515</v>
      </c>
      <c r="K45" s="114">
        <v>5215</v>
      </c>
      <c r="L45" s="423">
        <v>5157</v>
      </c>
      <c r="M45" s="424">
        <v>5865</v>
      </c>
    </row>
    <row r="46" spans="1:13" ht="15" customHeight="1" x14ac:dyDescent="0.2">
      <c r="A46" s="422" t="s">
        <v>399</v>
      </c>
      <c r="B46" s="115">
        <v>115608</v>
      </c>
      <c r="C46" s="114">
        <v>58281</v>
      </c>
      <c r="D46" s="114">
        <v>57327</v>
      </c>
      <c r="E46" s="114">
        <v>78284</v>
      </c>
      <c r="F46" s="114">
        <v>37324</v>
      </c>
      <c r="G46" s="114">
        <v>8997</v>
      </c>
      <c r="H46" s="114">
        <v>43861</v>
      </c>
      <c r="I46" s="115">
        <v>17351</v>
      </c>
      <c r="J46" s="114">
        <v>12305</v>
      </c>
      <c r="K46" s="114">
        <v>5046</v>
      </c>
      <c r="L46" s="423">
        <v>7073</v>
      </c>
      <c r="M46" s="424">
        <v>8396</v>
      </c>
    </row>
    <row r="47" spans="1:13" ht="11.1" customHeight="1" x14ac:dyDescent="0.2">
      <c r="A47" s="422" t="s">
        <v>388</v>
      </c>
      <c r="B47" s="115">
        <v>115753</v>
      </c>
      <c r="C47" s="114">
        <v>58562</v>
      </c>
      <c r="D47" s="114">
        <v>57191</v>
      </c>
      <c r="E47" s="114">
        <v>78047</v>
      </c>
      <c r="F47" s="114">
        <v>37706</v>
      </c>
      <c r="G47" s="114">
        <v>8778</v>
      </c>
      <c r="H47" s="114">
        <v>44178</v>
      </c>
      <c r="I47" s="115">
        <v>17460</v>
      </c>
      <c r="J47" s="114">
        <v>12311</v>
      </c>
      <c r="K47" s="114">
        <v>5149</v>
      </c>
      <c r="L47" s="423">
        <v>5779</v>
      </c>
      <c r="M47" s="424">
        <v>5733</v>
      </c>
    </row>
    <row r="48" spans="1:13" ht="11.1" customHeight="1" x14ac:dyDescent="0.2">
      <c r="A48" s="422" t="s">
        <v>389</v>
      </c>
      <c r="B48" s="115">
        <v>117165</v>
      </c>
      <c r="C48" s="114">
        <v>59355</v>
      </c>
      <c r="D48" s="114">
        <v>57810</v>
      </c>
      <c r="E48" s="114">
        <v>78814</v>
      </c>
      <c r="F48" s="114">
        <v>38351</v>
      </c>
      <c r="G48" s="114">
        <v>9899</v>
      </c>
      <c r="H48" s="114">
        <v>44328</v>
      </c>
      <c r="I48" s="115">
        <v>17387</v>
      </c>
      <c r="J48" s="114">
        <v>12120</v>
      </c>
      <c r="K48" s="114">
        <v>5267</v>
      </c>
      <c r="L48" s="423">
        <v>8121</v>
      </c>
      <c r="M48" s="424">
        <v>6988</v>
      </c>
    </row>
    <row r="49" spans="1:17" s="110" customFormat="1" ht="11.1" customHeight="1" x14ac:dyDescent="0.2">
      <c r="A49" s="422" t="s">
        <v>390</v>
      </c>
      <c r="B49" s="115">
        <v>115985</v>
      </c>
      <c r="C49" s="114">
        <v>58410</v>
      </c>
      <c r="D49" s="114">
        <v>57575</v>
      </c>
      <c r="E49" s="114">
        <v>77698</v>
      </c>
      <c r="F49" s="114">
        <v>38287</v>
      </c>
      <c r="G49" s="114">
        <v>9723</v>
      </c>
      <c r="H49" s="114">
        <v>44081</v>
      </c>
      <c r="I49" s="115">
        <v>17602</v>
      </c>
      <c r="J49" s="114">
        <v>12232</v>
      </c>
      <c r="K49" s="114">
        <v>5370</v>
      </c>
      <c r="L49" s="423">
        <v>4660</v>
      </c>
      <c r="M49" s="424">
        <v>5902</v>
      </c>
    </row>
    <row r="50" spans="1:17" ht="15" customHeight="1" x14ac:dyDescent="0.2">
      <c r="A50" s="422" t="s">
        <v>400</v>
      </c>
      <c r="B50" s="143">
        <v>114856</v>
      </c>
      <c r="C50" s="144">
        <v>57842</v>
      </c>
      <c r="D50" s="144">
        <v>57014</v>
      </c>
      <c r="E50" s="144">
        <v>76727</v>
      </c>
      <c r="F50" s="144">
        <v>38129</v>
      </c>
      <c r="G50" s="144">
        <v>9386</v>
      </c>
      <c r="H50" s="144">
        <v>43757</v>
      </c>
      <c r="I50" s="143">
        <v>16752</v>
      </c>
      <c r="J50" s="144">
        <v>11689</v>
      </c>
      <c r="K50" s="144">
        <v>5063</v>
      </c>
      <c r="L50" s="426">
        <v>6549</v>
      </c>
      <c r="M50" s="427">
        <v>7828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-0.65047401563905616</v>
      </c>
      <c r="C6" s="480">
        <f>'Tabelle 3.3'!J11</f>
        <v>-3.4522505907440495</v>
      </c>
      <c r="D6" s="481">
        <f t="shared" ref="D6:E9" si="0">IF(OR(AND(B6&gt;=-50,B6&lt;=50),ISNUMBER(B6)=FALSE),B6,"")</f>
        <v>-0.65047401563905616</v>
      </c>
      <c r="E6" s="481">
        <f t="shared" si="0"/>
        <v>-3.4522505907440495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-0.65047401563905616</v>
      </c>
      <c r="C14" s="480">
        <f>'Tabelle 3.3'!J11</f>
        <v>-3.4522505907440495</v>
      </c>
      <c r="D14" s="481">
        <f>IF(OR(AND(B14&gt;=-50,B14&lt;=50),ISNUMBER(B14)=FALSE),B14,"")</f>
        <v>-0.65047401563905616</v>
      </c>
      <c r="E14" s="481">
        <f>IF(OR(AND(C14&gt;=-50,C14&lt;=50),ISNUMBER(C14)=FALSE),C14,"")</f>
        <v>-3.4522505907440495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-1.0869565217391304</v>
      </c>
      <c r="C15" s="480">
        <f>'Tabelle 3.3'!J12</f>
        <v>0</v>
      </c>
      <c r="D15" s="481">
        <f t="shared" ref="D15:E45" si="3">IF(OR(AND(B15&gt;=-50,B15&lt;=50),ISNUMBER(B15)=FALSE),B15,"")</f>
        <v>-1.0869565217391304</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-0.17985611510791366</v>
      </c>
      <c r="C16" s="480">
        <f>'Tabelle 3.3'!J13</f>
        <v>0.58823529411764708</v>
      </c>
      <c r="D16" s="481">
        <f t="shared" si="3"/>
        <v>-0.17985611510791366</v>
      </c>
      <c r="E16" s="481">
        <f t="shared" si="3"/>
        <v>0.58823529411764708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-2.7999366052089387</v>
      </c>
      <c r="C17" s="480">
        <f>'Tabelle 3.3'!J14</f>
        <v>-6.3479308959421452</v>
      </c>
      <c r="D17" s="481">
        <f t="shared" si="3"/>
        <v>-2.7999366052089387</v>
      </c>
      <c r="E17" s="481">
        <f t="shared" si="3"/>
        <v>-6.3479308959421452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-1.64676076728194</v>
      </c>
      <c r="C18" s="480">
        <f>'Tabelle 3.3'!J15</f>
        <v>-4.7979797979797976</v>
      </c>
      <c r="D18" s="481">
        <f t="shared" si="3"/>
        <v>-1.64676076728194</v>
      </c>
      <c r="E18" s="481">
        <f t="shared" si="3"/>
        <v>-4.7979797979797976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-3.2131356382037581</v>
      </c>
      <c r="C19" s="480">
        <f>'Tabelle 3.3'!J16</f>
        <v>-7.8030303030303028</v>
      </c>
      <c r="D19" s="481">
        <f t="shared" si="3"/>
        <v>-3.2131356382037581</v>
      </c>
      <c r="E19" s="481">
        <f t="shared" si="3"/>
        <v>-7.8030303030303028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-1.497667566904002</v>
      </c>
      <c r="C20" s="480">
        <f>'Tabelle 3.3'!J17</f>
        <v>-4.5092838196286475</v>
      </c>
      <c r="D20" s="481">
        <f t="shared" si="3"/>
        <v>-1.497667566904002</v>
      </c>
      <c r="E20" s="481">
        <f t="shared" si="3"/>
        <v>-4.5092838196286475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0.18433179723502305</v>
      </c>
      <c r="C21" s="480">
        <f>'Tabelle 3.3'!J18</f>
        <v>0.85139318885448911</v>
      </c>
      <c r="D21" s="481">
        <f t="shared" si="3"/>
        <v>0.18433179723502305</v>
      </c>
      <c r="E21" s="481">
        <f t="shared" si="3"/>
        <v>0.85139318885448911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0.24264482863208978</v>
      </c>
      <c r="C22" s="480">
        <f>'Tabelle 3.3'!J19</f>
        <v>-0.24193548387096775</v>
      </c>
      <c r="D22" s="481">
        <f t="shared" si="3"/>
        <v>0.24264482863208978</v>
      </c>
      <c r="E22" s="481">
        <f t="shared" si="3"/>
        <v>-0.24193548387096775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1.1431184270690444</v>
      </c>
      <c r="C23" s="480">
        <f>'Tabelle 3.3'!J20</f>
        <v>1.3333333333333333</v>
      </c>
      <c r="D23" s="481">
        <f t="shared" si="3"/>
        <v>1.1431184270690444</v>
      </c>
      <c r="E23" s="481">
        <f t="shared" si="3"/>
        <v>1.3333333333333333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-1.4121800529567521</v>
      </c>
      <c r="C24" s="480">
        <f>'Tabelle 3.3'!J21</f>
        <v>-16.246913580246915</v>
      </c>
      <c r="D24" s="481">
        <f t="shared" si="3"/>
        <v>-1.4121800529567521</v>
      </c>
      <c r="E24" s="481">
        <f t="shared" si="3"/>
        <v>-16.246913580246915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6.4444444444444446</v>
      </c>
      <c r="C25" s="480">
        <f>'Tabelle 3.3'!J22</f>
        <v>4.972375690607735</v>
      </c>
      <c r="D25" s="481">
        <f t="shared" si="3"/>
        <v>6.4444444444444446</v>
      </c>
      <c r="E25" s="481">
        <f t="shared" si="3"/>
        <v>4.972375690607735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1.8492176386913228</v>
      </c>
      <c r="C26" s="480">
        <f>'Tabelle 3.3'!J23</f>
        <v>1.2195121951219512</v>
      </c>
      <c r="D26" s="481">
        <f t="shared" si="3"/>
        <v>1.8492176386913228</v>
      </c>
      <c r="E26" s="481">
        <f t="shared" si="3"/>
        <v>1.2195121951219512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-1.1243173787343399</v>
      </c>
      <c r="C27" s="480">
        <f>'Tabelle 3.3'!J24</f>
        <v>1.5356820234869015</v>
      </c>
      <c r="D27" s="481">
        <f t="shared" si="3"/>
        <v>-1.1243173787343399</v>
      </c>
      <c r="E27" s="481">
        <f t="shared" si="3"/>
        <v>1.5356820234869015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2.8571428571428572</v>
      </c>
      <c r="C28" s="480">
        <f>'Tabelle 3.3'!J25</f>
        <v>-9.9307159353348737</v>
      </c>
      <c r="D28" s="481">
        <f t="shared" si="3"/>
        <v>2.8571428571428572</v>
      </c>
      <c r="E28" s="481">
        <f t="shared" si="3"/>
        <v>-9.9307159353348737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-13.304093567251462</v>
      </c>
      <c r="C29" s="480">
        <f>'Tabelle 3.3'!J26</f>
        <v>18.75</v>
      </c>
      <c r="D29" s="481">
        <f t="shared" si="3"/>
        <v>-13.304093567251462</v>
      </c>
      <c r="E29" s="481">
        <f t="shared" si="3"/>
        <v>18.75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1.647345942647956</v>
      </c>
      <c r="C30" s="480">
        <f>'Tabelle 3.3'!J27</f>
        <v>-2.956989247311828</v>
      </c>
      <c r="D30" s="481">
        <f t="shared" si="3"/>
        <v>1.647345942647956</v>
      </c>
      <c r="E30" s="481">
        <f t="shared" si="3"/>
        <v>-2.956989247311828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-1.5096746757388901</v>
      </c>
      <c r="C31" s="480">
        <f>'Tabelle 3.3'!J28</f>
        <v>-5.46218487394958</v>
      </c>
      <c r="D31" s="481">
        <f t="shared" si="3"/>
        <v>-1.5096746757388901</v>
      </c>
      <c r="E31" s="481">
        <f t="shared" si="3"/>
        <v>-5.46218487394958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1.1895321173671689</v>
      </c>
      <c r="C32" s="480">
        <f>'Tabelle 3.3'!J29</f>
        <v>7.3909171861086378</v>
      </c>
      <c r="D32" s="481">
        <f t="shared" si="3"/>
        <v>1.1895321173671689</v>
      </c>
      <c r="E32" s="481">
        <f t="shared" si="3"/>
        <v>7.3909171861086378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1.5079510144397734</v>
      </c>
      <c r="C33" s="480">
        <f>'Tabelle 3.3'!J30</f>
        <v>-2.6269702276707529</v>
      </c>
      <c r="D33" s="481">
        <f t="shared" si="3"/>
        <v>1.5079510144397734</v>
      </c>
      <c r="E33" s="481">
        <f t="shared" si="3"/>
        <v>-2.6269702276707529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1.4710042432814709</v>
      </c>
      <c r="C34" s="480">
        <f>'Tabelle 3.3'!J31</f>
        <v>-4.8064085447263016</v>
      </c>
      <c r="D34" s="481">
        <f t="shared" si="3"/>
        <v>1.4710042432814709</v>
      </c>
      <c r="E34" s="481">
        <f t="shared" si="3"/>
        <v>-4.8064085447263016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-1.0869565217391304</v>
      </c>
      <c r="C37" s="480">
        <f>'Tabelle 3.3'!J34</f>
        <v>0</v>
      </c>
      <c r="D37" s="481">
        <f t="shared" si="3"/>
        <v>-1.0869565217391304</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-2.1200624860522206</v>
      </c>
      <c r="C38" s="480">
        <f>'Tabelle 3.3'!J35</f>
        <v>-3.6952670210073397</v>
      </c>
      <c r="D38" s="481">
        <f t="shared" si="3"/>
        <v>-2.1200624860522206</v>
      </c>
      <c r="E38" s="481">
        <f t="shared" si="3"/>
        <v>-3.6952670210073397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0.48096998190563089</v>
      </c>
      <c r="C39" s="480">
        <f>'Tabelle 3.3'!J36</f>
        <v>-3.4477509703934852</v>
      </c>
      <c r="D39" s="481">
        <f t="shared" si="3"/>
        <v>0.48096998190563089</v>
      </c>
      <c r="E39" s="481">
        <f t="shared" si="3"/>
        <v>-3.4477509703934852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0.48096998190563089</v>
      </c>
      <c r="C45" s="480">
        <f>'Tabelle 3.3'!J36</f>
        <v>-3.4477509703934852</v>
      </c>
      <c r="D45" s="481">
        <f t="shared" si="3"/>
        <v>0.48096998190563089</v>
      </c>
      <c r="E45" s="481">
        <f t="shared" si="3"/>
        <v>-3.4477509703934852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110086</v>
      </c>
      <c r="C51" s="487">
        <v>13607</v>
      </c>
      <c r="D51" s="487">
        <v>4147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111145</v>
      </c>
      <c r="C52" s="487">
        <v>13467</v>
      </c>
      <c r="D52" s="487">
        <v>4364</v>
      </c>
      <c r="E52" s="488">
        <f t="shared" ref="E52:G70" si="11">IF($A$51=37802,IF(COUNTBLANK(B$51:B$70)&gt;0,#N/A,B52/B$51*100),IF(COUNTBLANK(B$51:B$75)&gt;0,#N/A,B52/B$51*100))</f>
        <v>100.9619751830387</v>
      </c>
      <c r="F52" s="488">
        <f t="shared" si="11"/>
        <v>98.971117807011098</v>
      </c>
      <c r="G52" s="488">
        <f t="shared" si="11"/>
        <v>105.23269833614661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112256</v>
      </c>
      <c r="C53" s="487">
        <v>13567</v>
      </c>
      <c r="D53" s="487">
        <v>4467</v>
      </c>
      <c r="E53" s="488">
        <f t="shared" si="11"/>
        <v>101.97118616354486</v>
      </c>
      <c r="F53" s="488">
        <f t="shared" si="11"/>
        <v>99.70603365914603</v>
      </c>
      <c r="G53" s="488">
        <f t="shared" si="11"/>
        <v>107.71642150952496</v>
      </c>
      <c r="H53" s="489">
        <f>IF(ISERROR(L53)=TRUE,IF(MONTH(A53)=MONTH(MAX(A$51:A$75)),A53,""),"")</f>
        <v>41883</v>
      </c>
      <c r="I53" s="488">
        <f t="shared" si="12"/>
        <v>101.97118616354486</v>
      </c>
      <c r="J53" s="488">
        <f t="shared" si="10"/>
        <v>99.70603365914603</v>
      </c>
      <c r="K53" s="488">
        <f t="shared" si="10"/>
        <v>107.71642150952496</v>
      </c>
      <c r="L53" s="488" t="e">
        <f t="shared" si="13"/>
        <v>#N/A</v>
      </c>
    </row>
    <row r="54" spans="1:14" ht="15" customHeight="1" x14ac:dyDescent="0.2">
      <c r="A54" s="490" t="s">
        <v>463</v>
      </c>
      <c r="B54" s="487">
        <v>110722</v>
      </c>
      <c r="C54" s="487">
        <v>13757</v>
      </c>
      <c r="D54" s="487">
        <v>4515</v>
      </c>
      <c r="E54" s="488">
        <f t="shared" si="11"/>
        <v>100.57773013825555</v>
      </c>
      <c r="F54" s="488">
        <f t="shared" si="11"/>
        <v>101.10237377820239</v>
      </c>
      <c r="G54" s="488">
        <f t="shared" si="11"/>
        <v>108.87388473595369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110681</v>
      </c>
      <c r="C55" s="487">
        <v>13051</v>
      </c>
      <c r="D55" s="487">
        <v>4337</v>
      </c>
      <c r="E55" s="488">
        <f t="shared" si="11"/>
        <v>100.54048652871393</v>
      </c>
      <c r="F55" s="488">
        <f t="shared" si="11"/>
        <v>95.913867862129791</v>
      </c>
      <c r="G55" s="488">
        <f t="shared" si="11"/>
        <v>104.58162527128046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111902</v>
      </c>
      <c r="C56" s="487">
        <v>13008</v>
      </c>
      <c r="D56" s="487">
        <v>4437</v>
      </c>
      <c r="E56" s="488">
        <f t="shared" si="11"/>
        <v>101.6496193884781</v>
      </c>
      <c r="F56" s="488">
        <f t="shared" si="11"/>
        <v>95.597854045711756</v>
      </c>
      <c r="G56" s="488">
        <f t="shared" si="11"/>
        <v>106.993006993007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113531</v>
      </c>
      <c r="C57" s="487">
        <v>12987</v>
      </c>
      <c r="D57" s="487">
        <v>4531</v>
      </c>
      <c r="E57" s="488">
        <f t="shared" si="11"/>
        <v>103.12937158221753</v>
      </c>
      <c r="F57" s="488">
        <f t="shared" si="11"/>
        <v>95.443521716763442</v>
      </c>
      <c r="G57" s="488">
        <f t="shared" si="11"/>
        <v>109.25970581142994</v>
      </c>
      <c r="H57" s="489">
        <f t="shared" si="14"/>
        <v>42248</v>
      </c>
      <c r="I57" s="488">
        <f t="shared" si="12"/>
        <v>103.12937158221753</v>
      </c>
      <c r="J57" s="488">
        <f t="shared" si="10"/>
        <v>95.443521716763442</v>
      </c>
      <c r="K57" s="488">
        <f t="shared" si="10"/>
        <v>109.25970581142994</v>
      </c>
      <c r="L57" s="488" t="e">
        <f t="shared" si="13"/>
        <v>#N/A</v>
      </c>
    </row>
    <row r="58" spans="1:14" ht="15" customHeight="1" x14ac:dyDescent="0.2">
      <c r="A58" s="490" t="s">
        <v>466</v>
      </c>
      <c r="B58" s="487">
        <v>112569</v>
      </c>
      <c r="C58" s="487">
        <v>13139</v>
      </c>
      <c r="D58" s="487">
        <v>4602</v>
      </c>
      <c r="E58" s="488">
        <f t="shared" si="11"/>
        <v>102.25550932906999</v>
      </c>
      <c r="F58" s="488">
        <f t="shared" si="11"/>
        <v>96.56059381200852</v>
      </c>
      <c r="G58" s="488">
        <f t="shared" si="11"/>
        <v>110.9717868338558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112202</v>
      </c>
      <c r="C59" s="487">
        <v>12958</v>
      </c>
      <c r="D59" s="487">
        <v>4429</v>
      </c>
      <c r="E59" s="488">
        <f t="shared" si="11"/>
        <v>101.92213360463637</v>
      </c>
      <c r="F59" s="488">
        <f t="shared" si="11"/>
        <v>95.230396119644297</v>
      </c>
      <c r="G59" s="488">
        <f t="shared" si="11"/>
        <v>106.80009645526887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113488</v>
      </c>
      <c r="C60" s="487">
        <v>12890</v>
      </c>
      <c r="D60" s="487">
        <v>4611</v>
      </c>
      <c r="E60" s="488">
        <f t="shared" si="11"/>
        <v>103.09031121123485</v>
      </c>
      <c r="F60" s="488">
        <f t="shared" si="11"/>
        <v>94.730653340192546</v>
      </c>
      <c r="G60" s="488">
        <f t="shared" si="11"/>
        <v>111.18881118881119</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115382</v>
      </c>
      <c r="C61" s="487">
        <v>12757</v>
      </c>
      <c r="D61" s="487">
        <v>4687</v>
      </c>
      <c r="E61" s="488">
        <f t="shared" si="11"/>
        <v>104.8107842959141</v>
      </c>
      <c r="F61" s="488">
        <f t="shared" si="11"/>
        <v>93.753215256853096</v>
      </c>
      <c r="G61" s="488">
        <f t="shared" si="11"/>
        <v>113.02146129732336</v>
      </c>
      <c r="H61" s="489">
        <f t="shared" si="14"/>
        <v>42614</v>
      </c>
      <c r="I61" s="488">
        <f t="shared" si="12"/>
        <v>104.8107842959141</v>
      </c>
      <c r="J61" s="488">
        <f t="shared" si="10"/>
        <v>93.753215256853096</v>
      </c>
      <c r="K61" s="488">
        <f t="shared" si="10"/>
        <v>113.02146129732336</v>
      </c>
      <c r="L61" s="488" t="e">
        <f t="shared" si="13"/>
        <v>#N/A</v>
      </c>
    </row>
    <row r="62" spans="1:14" ht="15" customHeight="1" x14ac:dyDescent="0.2">
      <c r="A62" s="490" t="s">
        <v>469</v>
      </c>
      <c r="B62" s="487">
        <v>114406</v>
      </c>
      <c r="C62" s="487">
        <v>12852</v>
      </c>
      <c r="D62" s="487">
        <v>4803</v>
      </c>
      <c r="E62" s="488">
        <f t="shared" si="11"/>
        <v>103.92420471267918</v>
      </c>
      <c r="F62" s="488">
        <f t="shared" si="11"/>
        <v>94.451385316381277</v>
      </c>
      <c r="G62" s="488">
        <f t="shared" si="11"/>
        <v>115.81866409452617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114113</v>
      </c>
      <c r="C63" s="487">
        <v>12684</v>
      </c>
      <c r="D63" s="487">
        <v>4680</v>
      </c>
      <c r="E63" s="488">
        <f t="shared" si="11"/>
        <v>103.65804916156461</v>
      </c>
      <c r="F63" s="488">
        <f t="shared" si="11"/>
        <v>93.216726684794594</v>
      </c>
      <c r="G63" s="488">
        <f t="shared" si="11"/>
        <v>112.8526645768025</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115081</v>
      </c>
      <c r="C64" s="487">
        <v>12726</v>
      </c>
      <c r="D64" s="487">
        <v>4768</v>
      </c>
      <c r="E64" s="488">
        <f t="shared" si="11"/>
        <v>104.53736169903529</v>
      </c>
      <c r="F64" s="488">
        <f t="shared" si="11"/>
        <v>93.525391342691265</v>
      </c>
      <c r="G64" s="488">
        <f t="shared" si="11"/>
        <v>114.97468049192187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116823</v>
      </c>
      <c r="C65" s="487">
        <v>12671</v>
      </c>
      <c r="D65" s="487">
        <v>4887</v>
      </c>
      <c r="E65" s="488">
        <f t="shared" si="11"/>
        <v>106.11976091419434</v>
      </c>
      <c r="F65" s="488">
        <f t="shared" si="11"/>
        <v>93.121187624017054</v>
      </c>
      <c r="G65" s="488">
        <f t="shared" si="11"/>
        <v>117.84422474077647</v>
      </c>
      <c r="H65" s="489">
        <f t="shared" si="14"/>
        <v>42979</v>
      </c>
      <c r="I65" s="488">
        <f t="shared" si="12"/>
        <v>106.11976091419434</v>
      </c>
      <c r="J65" s="488">
        <f t="shared" si="10"/>
        <v>93.121187624017054</v>
      </c>
      <c r="K65" s="488">
        <f t="shared" si="10"/>
        <v>117.84422474077647</v>
      </c>
      <c r="L65" s="488" t="e">
        <f t="shared" si="13"/>
        <v>#N/A</v>
      </c>
    </row>
    <row r="66" spans="1:12" ht="15" customHeight="1" x14ac:dyDescent="0.2">
      <c r="A66" s="490" t="s">
        <v>472</v>
      </c>
      <c r="B66" s="487">
        <v>116250</v>
      </c>
      <c r="C66" s="487">
        <v>12673</v>
      </c>
      <c r="D66" s="487">
        <v>5015</v>
      </c>
      <c r="E66" s="488">
        <f t="shared" si="11"/>
        <v>105.59925876133205</v>
      </c>
      <c r="F66" s="488">
        <f t="shared" si="11"/>
        <v>93.135885941059755</v>
      </c>
      <c r="G66" s="488">
        <f t="shared" si="11"/>
        <v>120.93079334458645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115569</v>
      </c>
      <c r="C67" s="487">
        <v>12434</v>
      </c>
      <c r="D67" s="487">
        <v>4869</v>
      </c>
      <c r="E67" s="488">
        <f t="shared" si="11"/>
        <v>104.98065149065276</v>
      </c>
      <c r="F67" s="488">
        <f t="shared" si="11"/>
        <v>91.37943705445727</v>
      </c>
      <c r="G67" s="488">
        <f t="shared" si="11"/>
        <v>117.41017603086567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116085</v>
      </c>
      <c r="C68" s="487">
        <v>12466</v>
      </c>
      <c r="D68" s="487">
        <v>4999</v>
      </c>
      <c r="E68" s="488">
        <f t="shared" si="11"/>
        <v>105.44937594244499</v>
      </c>
      <c r="F68" s="488">
        <f t="shared" si="11"/>
        <v>91.614610127140438</v>
      </c>
      <c r="G68" s="488">
        <f t="shared" si="11"/>
        <v>120.5449722691102</v>
      </c>
      <c r="H68" s="489" t="str">
        <f t="shared" si="14"/>
        <v/>
      </c>
      <c r="I68" s="488" t="str">
        <f t="shared" si="12"/>
        <v/>
      </c>
      <c r="J68" s="488" t="str">
        <f t="shared" si="12"/>
        <v/>
      </c>
      <c r="K68" s="488" t="str">
        <f t="shared" si="12"/>
        <v/>
      </c>
      <c r="L68" s="488" t="e">
        <f t="shared" si="13"/>
        <v>#N/A</v>
      </c>
    </row>
    <row r="69" spans="1:12" ht="15" customHeight="1" x14ac:dyDescent="0.2">
      <c r="A69" s="490">
        <v>43344</v>
      </c>
      <c r="B69" s="487">
        <v>117511</v>
      </c>
      <c r="C69" s="487">
        <v>12391</v>
      </c>
      <c r="D69" s="487">
        <v>5146</v>
      </c>
      <c r="E69" s="488">
        <f t="shared" si="11"/>
        <v>106.74472684991734</v>
      </c>
      <c r="F69" s="488">
        <f t="shared" si="11"/>
        <v>91.063423238039249</v>
      </c>
      <c r="G69" s="488">
        <f t="shared" si="11"/>
        <v>124.08970340004824</v>
      </c>
      <c r="H69" s="489">
        <f t="shared" si="14"/>
        <v>43344</v>
      </c>
      <c r="I69" s="488">
        <f t="shared" si="12"/>
        <v>106.74472684991734</v>
      </c>
      <c r="J69" s="488">
        <f t="shared" si="12"/>
        <v>91.063423238039249</v>
      </c>
      <c r="K69" s="488">
        <f t="shared" si="12"/>
        <v>124.08970340004824</v>
      </c>
      <c r="L69" s="488" t="e">
        <f t="shared" si="13"/>
        <v>#N/A</v>
      </c>
    </row>
    <row r="70" spans="1:12" ht="15" customHeight="1" x14ac:dyDescent="0.2">
      <c r="A70" s="490" t="s">
        <v>475</v>
      </c>
      <c r="B70" s="487">
        <v>116827</v>
      </c>
      <c r="C70" s="487">
        <v>12515</v>
      </c>
      <c r="D70" s="487">
        <v>5215</v>
      </c>
      <c r="E70" s="488">
        <f t="shared" si="11"/>
        <v>106.12339443707646</v>
      </c>
      <c r="F70" s="488">
        <f t="shared" si="11"/>
        <v>91.974718894686561</v>
      </c>
      <c r="G70" s="488">
        <f t="shared" si="11"/>
        <v>125.75355678803955</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115608</v>
      </c>
      <c r="C71" s="487">
        <v>12305</v>
      </c>
      <c r="D71" s="487">
        <v>5046</v>
      </c>
      <c r="E71" s="491">
        <f t="shared" ref="E71:G75" si="15">IF($A$51=37802,IF(COUNTBLANK(B$51:B$70)&gt;0,#N/A,IF(ISBLANK(B71)=FALSE,B71/B$51*100,#N/A)),IF(COUNTBLANK(B$51:B$75)&gt;0,#N/A,B71/B$51*100))</f>
        <v>105.01607833875335</v>
      </c>
      <c r="F71" s="491">
        <f t="shared" si="15"/>
        <v>90.431395605203207</v>
      </c>
      <c r="G71" s="491">
        <f t="shared" si="15"/>
        <v>121.67832167832169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115753</v>
      </c>
      <c r="C72" s="487">
        <v>12311</v>
      </c>
      <c r="D72" s="487">
        <v>5149</v>
      </c>
      <c r="E72" s="491">
        <f t="shared" si="15"/>
        <v>105.14779354322982</v>
      </c>
      <c r="F72" s="491">
        <f t="shared" si="15"/>
        <v>90.475490556331295</v>
      </c>
      <c r="G72" s="491">
        <f t="shared" si="15"/>
        <v>124.16204485170002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117165</v>
      </c>
      <c r="C73" s="487">
        <v>12120</v>
      </c>
      <c r="D73" s="487">
        <v>5267</v>
      </c>
      <c r="E73" s="491">
        <f t="shared" si="15"/>
        <v>106.43042712061479</v>
      </c>
      <c r="F73" s="491">
        <f t="shared" si="15"/>
        <v>89.071801278753583</v>
      </c>
      <c r="G73" s="491">
        <f t="shared" si="15"/>
        <v>127.00747528333736</v>
      </c>
      <c r="H73" s="492">
        <f>IF(A$51=37802,IF(ISERROR(L73)=TRUE,IF(ISBLANK(A73)=FALSE,IF(MONTH(A73)=MONTH(MAX(A$51:A$75)),A73,""),""),""),IF(ISERROR(L73)=TRUE,IF(MONTH(A73)=MONTH(MAX(A$51:A$75)),A73,""),""))</f>
        <v>43709</v>
      </c>
      <c r="I73" s="488">
        <f t="shared" si="12"/>
        <v>106.43042712061479</v>
      </c>
      <c r="J73" s="488">
        <f t="shared" si="12"/>
        <v>89.071801278753583</v>
      </c>
      <c r="K73" s="488">
        <f t="shared" si="12"/>
        <v>127.00747528333736</v>
      </c>
      <c r="L73" s="488" t="e">
        <f t="shared" si="13"/>
        <v>#N/A</v>
      </c>
    </row>
    <row r="74" spans="1:12" ht="15" customHeight="1" x14ac:dyDescent="0.2">
      <c r="A74" s="490" t="s">
        <v>478</v>
      </c>
      <c r="B74" s="487">
        <v>115985</v>
      </c>
      <c r="C74" s="487">
        <v>12232</v>
      </c>
      <c r="D74" s="487">
        <v>5370</v>
      </c>
      <c r="E74" s="491">
        <f t="shared" si="15"/>
        <v>105.35853787039224</v>
      </c>
      <c r="F74" s="491">
        <f t="shared" si="15"/>
        <v>89.894907033144705</v>
      </c>
      <c r="G74" s="491">
        <f t="shared" si="15"/>
        <v>129.49119845671569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114856</v>
      </c>
      <c r="C75" s="493">
        <v>11689</v>
      </c>
      <c r="D75" s="493">
        <v>5063</v>
      </c>
      <c r="E75" s="491">
        <f t="shared" si="15"/>
        <v>104.33297603691661</v>
      </c>
      <c r="F75" s="491">
        <f t="shared" si="15"/>
        <v>85.904313956052036</v>
      </c>
      <c r="G75" s="491">
        <f t="shared" si="15"/>
        <v>122.08825657101518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106.43042712061479</v>
      </c>
      <c r="J77" s="488">
        <f>IF(J75&lt;&gt;"",J75,IF(J74&lt;&gt;"",J74,IF(J73&lt;&gt;"",J73,IF(J72&lt;&gt;"",J72,IF(J71&lt;&gt;"",J71,IF(J70&lt;&gt;"",J70,""))))))</f>
        <v>89.071801278753583</v>
      </c>
      <c r="K77" s="488">
        <f>IF(K75&lt;&gt;"",K75,IF(K74&lt;&gt;"",K74,IF(K73&lt;&gt;"",K73,IF(K72&lt;&gt;"",K72,IF(K71&lt;&gt;"",K71,IF(K70&lt;&gt;"",K70,""))))))</f>
        <v>127.00747528333736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+6,4%</v>
      </c>
      <c r="J79" s="488" t="str">
        <f>"GeB - ausschließlich: "&amp;IF(J77&gt;100,"+","")&amp;TEXT(J77-100,"0,0")&amp;"%"</f>
        <v>GeB - ausschließlich: -10,9%</v>
      </c>
      <c r="K79" s="488" t="str">
        <f>"GeB - im Nebenjob: "&amp;IF(K77&gt;100,"+","")&amp;TEXT(K77-100,"0,0")&amp;"%"</f>
        <v>GeB - im Nebenjob: +27,0%</v>
      </c>
    </row>
    <row r="81" spans="9:9" ht="15" customHeight="1" x14ac:dyDescent="0.2">
      <c r="I81" s="488" t="str">
        <f>IF(ISERROR(HLOOKUP(1,I$78:K$79,2,FALSE)),"",HLOOKUP(1,I$78:K$79,2,FALSE))</f>
        <v>GeB - im Nebenjob: +27,0%</v>
      </c>
    </row>
    <row r="82" spans="9:9" ht="15" customHeight="1" x14ac:dyDescent="0.2">
      <c r="I82" s="488" t="str">
        <f>IF(ISERROR(HLOOKUP(2,I$78:K$79,2,FALSE)),"",HLOOKUP(2,I$78:K$79,2,FALSE))</f>
        <v>SvB: +6,4%</v>
      </c>
    </row>
    <row r="83" spans="9:9" ht="15" customHeight="1" x14ac:dyDescent="0.2">
      <c r="I83" s="488" t="str">
        <f>IF(ISERROR(HLOOKUP(3,I$78:K$79,2,FALSE)),"",HLOOKUP(3,I$78:K$79,2,FALSE))</f>
        <v>GeB - ausschließlich: -10,9%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114856</v>
      </c>
      <c r="E12" s="114">
        <v>115985</v>
      </c>
      <c r="F12" s="114">
        <v>117165</v>
      </c>
      <c r="G12" s="114">
        <v>115753</v>
      </c>
      <c r="H12" s="114">
        <v>115608</v>
      </c>
      <c r="I12" s="115">
        <v>-752</v>
      </c>
      <c r="J12" s="116">
        <v>-0.65047401563905616</v>
      </c>
      <c r="N12" s="117"/>
    </row>
    <row r="13" spans="1:15" s="110" customFormat="1" ht="13.5" customHeight="1" x14ac:dyDescent="0.2">
      <c r="A13" s="118" t="s">
        <v>105</v>
      </c>
      <c r="B13" s="119" t="s">
        <v>106</v>
      </c>
      <c r="C13" s="113">
        <v>50.360451347774607</v>
      </c>
      <c r="D13" s="114">
        <v>57842</v>
      </c>
      <c r="E13" s="114">
        <v>58410</v>
      </c>
      <c r="F13" s="114">
        <v>59355</v>
      </c>
      <c r="G13" s="114">
        <v>58562</v>
      </c>
      <c r="H13" s="114">
        <v>58281</v>
      </c>
      <c r="I13" s="115">
        <v>-439</v>
      </c>
      <c r="J13" s="116">
        <v>-0.75324719891559855</v>
      </c>
    </row>
    <row r="14" spans="1:15" s="110" customFormat="1" ht="13.5" customHeight="1" x14ac:dyDescent="0.2">
      <c r="A14" s="120"/>
      <c r="B14" s="119" t="s">
        <v>107</v>
      </c>
      <c r="C14" s="113">
        <v>49.639548652225393</v>
      </c>
      <c r="D14" s="114">
        <v>57014</v>
      </c>
      <c r="E14" s="114">
        <v>57575</v>
      </c>
      <c r="F14" s="114">
        <v>57810</v>
      </c>
      <c r="G14" s="114">
        <v>57191</v>
      </c>
      <c r="H14" s="114">
        <v>57327</v>
      </c>
      <c r="I14" s="115">
        <v>-313</v>
      </c>
      <c r="J14" s="116">
        <v>-0.5459905454672318</v>
      </c>
    </row>
    <row r="15" spans="1:15" s="110" customFormat="1" ht="13.5" customHeight="1" x14ac:dyDescent="0.2">
      <c r="A15" s="118" t="s">
        <v>105</v>
      </c>
      <c r="B15" s="121" t="s">
        <v>108</v>
      </c>
      <c r="C15" s="113">
        <v>8.1719718604165212</v>
      </c>
      <c r="D15" s="114">
        <v>9386</v>
      </c>
      <c r="E15" s="114">
        <v>9723</v>
      </c>
      <c r="F15" s="114">
        <v>9899</v>
      </c>
      <c r="G15" s="114">
        <v>8778</v>
      </c>
      <c r="H15" s="114">
        <v>8997</v>
      </c>
      <c r="I15" s="115">
        <v>389</v>
      </c>
      <c r="J15" s="116">
        <v>4.3236634433700125</v>
      </c>
    </row>
    <row r="16" spans="1:15" s="110" customFormat="1" ht="13.5" customHeight="1" x14ac:dyDescent="0.2">
      <c r="A16" s="118"/>
      <c r="B16" s="121" t="s">
        <v>109</v>
      </c>
      <c r="C16" s="113">
        <v>65.94953681131156</v>
      </c>
      <c r="D16" s="114">
        <v>75747</v>
      </c>
      <c r="E16" s="114">
        <v>76337</v>
      </c>
      <c r="F16" s="114">
        <v>77309</v>
      </c>
      <c r="G16" s="114">
        <v>77268</v>
      </c>
      <c r="H16" s="114">
        <v>77337</v>
      </c>
      <c r="I16" s="115">
        <v>-1590</v>
      </c>
      <c r="J16" s="116">
        <v>-2.0559370029869273</v>
      </c>
    </row>
    <row r="17" spans="1:10" s="110" customFormat="1" ht="13.5" customHeight="1" x14ac:dyDescent="0.2">
      <c r="A17" s="118"/>
      <c r="B17" s="121" t="s">
        <v>110</v>
      </c>
      <c r="C17" s="113">
        <v>24.829351535836178</v>
      </c>
      <c r="D17" s="114">
        <v>28518</v>
      </c>
      <c r="E17" s="114">
        <v>28634</v>
      </c>
      <c r="F17" s="114">
        <v>28701</v>
      </c>
      <c r="G17" s="114">
        <v>28489</v>
      </c>
      <c r="H17" s="114">
        <v>28128</v>
      </c>
      <c r="I17" s="115">
        <v>390</v>
      </c>
      <c r="J17" s="116">
        <v>1.3865187713310581</v>
      </c>
    </row>
    <row r="18" spans="1:10" s="110" customFormat="1" ht="13.5" customHeight="1" x14ac:dyDescent="0.2">
      <c r="A18" s="120"/>
      <c r="B18" s="121" t="s">
        <v>111</v>
      </c>
      <c r="C18" s="113">
        <v>1.0491397924357457</v>
      </c>
      <c r="D18" s="114">
        <v>1205</v>
      </c>
      <c r="E18" s="114">
        <v>1291</v>
      </c>
      <c r="F18" s="114">
        <v>1256</v>
      </c>
      <c r="G18" s="114">
        <v>1218</v>
      </c>
      <c r="H18" s="114">
        <v>1146</v>
      </c>
      <c r="I18" s="115">
        <v>59</v>
      </c>
      <c r="J18" s="116">
        <v>5.1483420593368239</v>
      </c>
    </row>
    <row r="19" spans="1:10" s="110" customFormat="1" ht="13.5" customHeight="1" x14ac:dyDescent="0.2">
      <c r="A19" s="120"/>
      <c r="B19" s="121" t="s">
        <v>112</v>
      </c>
      <c r="C19" s="113">
        <v>0.2620672842515846</v>
      </c>
      <c r="D19" s="114">
        <v>301</v>
      </c>
      <c r="E19" s="114">
        <v>333</v>
      </c>
      <c r="F19" s="114">
        <v>349</v>
      </c>
      <c r="G19" s="114">
        <v>293</v>
      </c>
      <c r="H19" s="114">
        <v>262</v>
      </c>
      <c r="I19" s="115">
        <v>39</v>
      </c>
      <c r="J19" s="116">
        <v>14.885496183206106</v>
      </c>
    </row>
    <row r="20" spans="1:10" s="110" customFormat="1" ht="13.5" customHeight="1" x14ac:dyDescent="0.2">
      <c r="A20" s="118" t="s">
        <v>113</v>
      </c>
      <c r="B20" s="122" t="s">
        <v>114</v>
      </c>
      <c r="C20" s="113">
        <v>66.802779132130667</v>
      </c>
      <c r="D20" s="114">
        <v>76727</v>
      </c>
      <c r="E20" s="114">
        <v>77698</v>
      </c>
      <c r="F20" s="114">
        <v>78814</v>
      </c>
      <c r="G20" s="114">
        <v>78047</v>
      </c>
      <c r="H20" s="114">
        <v>78284</v>
      </c>
      <c r="I20" s="115">
        <v>-1557</v>
      </c>
      <c r="J20" s="116">
        <v>-1.9889121659598386</v>
      </c>
    </row>
    <row r="21" spans="1:10" s="110" customFormat="1" ht="13.5" customHeight="1" x14ac:dyDescent="0.2">
      <c r="A21" s="120"/>
      <c r="B21" s="122" t="s">
        <v>115</v>
      </c>
      <c r="C21" s="113">
        <v>33.197220867869333</v>
      </c>
      <c r="D21" s="114">
        <v>38129</v>
      </c>
      <c r="E21" s="114">
        <v>38287</v>
      </c>
      <c r="F21" s="114">
        <v>38351</v>
      </c>
      <c r="G21" s="114">
        <v>37706</v>
      </c>
      <c r="H21" s="114">
        <v>37324</v>
      </c>
      <c r="I21" s="115">
        <v>805</v>
      </c>
      <c r="J21" s="116">
        <v>2.1567891972993247</v>
      </c>
    </row>
    <row r="22" spans="1:10" s="110" customFormat="1" ht="13.5" customHeight="1" x14ac:dyDescent="0.2">
      <c r="A22" s="118" t="s">
        <v>113</v>
      </c>
      <c r="B22" s="122" t="s">
        <v>116</v>
      </c>
      <c r="C22" s="113">
        <v>96.072473357943863</v>
      </c>
      <c r="D22" s="114">
        <v>110345</v>
      </c>
      <c r="E22" s="114">
        <v>111487</v>
      </c>
      <c r="F22" s="114">
        <v>112644</v>
      </c>
      <c r="G22" s="114">
        <v>111391</v>
      </c>
      <c r="H22" s="114">
        <v>111383</v>
      </c>
      <c r="I22" s="115">
        <v>-1038</v>
      </c>
      <c r="J22" s="116">
        <v>-0.93191959275652481</v>
      </c>
    </row>
    <row r="23" spans="1:10" s="110" customFormat="1" ht="13.5" customHeight="1" x14ac:dyDescent="0.2">
      <c r="A23" s="123"/>
      <c r="B23" s="124" t="s">
        <v>117</v>
      </c>
      <c r="C23" s="125">
        <v>3.9240440203385107</v>
      </c>
      <c r="D23" s="114">
        <v>4507</v>
      </c>
      <c r="E23" s="114">
        <v>4495</v>
      </c>
      <c r="F23" s="114">
        <v>4516</v>
      </c>
      <c r="G23" s="114">
        <v>4359</v>
      </c>
      <c r="H23" s="114">
        <v>4222</v>
      </c>
      <c r="I23" s="115">
        <v>285</v>
      </c>
      <c r="J23" s="116">
        <v>6.7503552818569394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16752</v>
      </c>
      <c r="E26" s="114">
        <v>17602</v>
      </c>
      <c r="F26" s="114">
        <v>17387</v>
      </c>
      <c r="G26" s="114">
        <v>17460</v>
      </c>
      <c r="H26" s="140">
        <v>17351</v>
      </c>
      <c r="I26" s="115">
        <v>-599</v>
      </c>
      <c r="J26" s="116">
        <v>-3.4522505907440495</v>
      </c>
    </row>
    <row r="27" spans="1:10" s="110" customFormat="1" ht="13.5" customHeight="1" x14ac:dyDescent="0.2">
      <c r="A27" s="118" t="s">
        <v>105</v>
      </c>
      <c r="B27" s="119" t="s">
        <v>106</v>
      </c>
      <c r="C27" s="113">
        <v>43.4694364851958</v>
      </c>
      <c r="D27" s="115">
        <v>7282</v>
      </c>
      <c r="E27" s="114">
        <v>7554</v>
      </c>
      <c r="F27" s="114">
        <v>7468</v>
      </c>
      <c r="G27" s="114">
        <v>7466</v>
      </c>
      <c r="H27" s="140">
        <v>7468</v>
      </c>
      <c r="I27" s="115">
        <v>-186</v>
      </c>
      <c r="J27" s="116">
        <v>-2.4906266738082485</v>
      </c>
    </row>
    <row r="28" spans="1:10" s="110" customFormat="1" ht="13.5" customHeight="1" x14ac:dyDescent="0.2">
      <c r="A28" s="120"/>
      <c r="B28" s="119" t="s">
        <v>107</v>
      </c>
      <c r="C28" s="113">
        <v>56.5305635148042</v>
      </c>
      <c r="D28" s="115">
        <v>9470</v>
      </c>
      <c r="E28" s="114">
        <v>10048</v>
      </c>
      <c r="F28" s="114">
        <v>9919</v>
      </c>
      <c r="G28" s="114">
        <v>9994</v>
      </c>
      <c r="H28" s="140">
        <v>9883</v>
      </c>
      <c r="I28" s="115">
        <v>-413</v>
      </c>
      <c r="J28" s="116">
        <v>-4.1788930486694325</v>
      </c>
    </row>
    <row r="29" spans="1:10" s="110" customFormat="1" ht="13.5" customHeight="1" x14ac:dyDescent="0.2">
      <c r="A29" s="118" t="s">
        <v>105</v>
      </c>
      <c r="B29" s="121" t="s">
        <v>108</v>
      </c>
      <c r="C29" s="113">
        <v>9.7182425978987581</v>
      </c>
      <c r="D29" s="115">
        <v>1628</v>
      </c>
      <c r="E29" s="114">
        <v>1692</v>
      </c>
      <c r="F29" s="114">
        <v>1633</v>
      </c>
      <c r="G29" s="114">
        <v>1616</v>
      </c>
      <c r="H29" s="140">
        <v>1536</v>
      </c>
      <c r="I29" s="115">
        <v>92</v>
      </c>
      <c r="J29" s="116">
        <v>5.989583333333333</v>
      </c>
    </row>
    <row r="30" spans="1:10" s="110" customFormat="1" ht="13.5" customHeight="1" x14ac:dyDescent="0.2">
      <c r="A30" s="118"/>
      <c r="B30" s="121" t="s">
        <v>109</v>
      </c>
      <c r="C30" s="113">
        <v>34.270534861509077</v>
      </c>
      <c r="D30" s="115">
        <v>5741</v>
      </c>
      <c r="E30" s="114">
        <v>6104</v>
      </c>
      <c r="F30" s="114">
        <v>5988</v>
      </c>
      <c r="G30" s="114">
        <v>6053</v>
      </c>
      <c r="H30" s="140">
        <v>6080</v>
      </c>
      <c r="I30" s="115">
        <v>-339</v>
      </c>
      <c r="J30" s="116">
        <v>-5.5756578947368425</v>
      </c>
    </row>
    <row r="31" spans="1:10" s="110" customFormat="1" ht="13.5" customHeight="1" x14ac:dyDescent="0.2">
      <c r="A31" s="118"/>
      <c r="B31" s="121" t="s">
        <v>110</v>
      </c>
      <c r="C31" s="113">
        <v>23.50764087870105</v>
      </c>
      <c r="D31" s="115">
        <v>3938</v>
      </c>
      <c r="E31" s="114">
        <v>4094</v>
      </c>
      <c r="F31" s="114">
        <v>4104</v>
      </c>
      <c r="G31" s="114">
        <v>4205</v>
      </c>
      <c r="H31" s="140">
        <v>4310</v>
      </c>
      <c r="I31" s="115">
        <v>-372</v>
      </c>
      <c r="J31" s="116">
        <v>-8.6310904872389784</v>
      </c>
    </row>
    <row r="32" spans="1:10" s="110" customFormat="1" ht="13.5" customHeight="1" x14ac:dyDescent="0.2">
      <c r="A32" s="120"/>
      <c r="B32" s="121" t="s">
        <v>111</v>
      </c>
      <c r="C32" s="113">
        <v>32.503581661891118</v>
      </c>
      <c r="D32" s="115">
        <v>5445</v>
      </c>
      <c r="E32" s="114">
        <v>5712</v>
      </c>
      <c r="F32" s="114">
        <v>5662</v>
      </c>
      <c r="G32" s="114">
        <v>5586</v>
      </c>
      <c r="H32" s="140">
        <v>5425</v>
      </c>
      <c r="I32" s="115">
        <v>20</v>
      </c>
      <c r="J32" s="116">
        <v>0.3686635944700461</v>
      </c>
    </row>
    <row r="33" spans="1:10" s="110" customFormat="1" ht="13.5" customHeight="1" x14ac:dyDescent="0.2">
      <c r="A33" s="120"/>
      <c r="B33" s="121" t="s">
        <v>112</v>
      </c>
      <c r="C33" s="113">
        <v>3.7070200573065901</v>
      </c>
      <c r="D33" s="115">
        <v>621</v>
      </c>
      <c r="E33" s="114">
        <v>667</v>
      </c>
      <c r="F33" s="114">
        <v>660</v>
      </c>
      <c r="G33" s="114">
        <v>572</v>
      </c>
      <c r="H33" s="140">
        <v>551</v>
      </c>
      <c r="I33" s="115">
        <v>70</v>
      </c>
      <c r="J33" s="116">
        <v>12.704174228675136</v>
      </c>
    </row>
    <row r="34" spans="1:10" s="110" customFormat="1" ht="13.5" customHeight="1" x14ac:dyDescent="0.2">
      <c r="A34" s="118" t="s">
        <v>113</v>
      </c>
      <c r="B34" s="122" t="s">
        <v>116</v>
      </c>
      <c r="C34" s="113">
        <v>97.277936962750715</v>
      </c>
      <c r="D34" s="115">
        <v>16296</v>
      </c>
      <c r="E34" s="114">
        <v>17057</v>
      </c>
      <c r="F34" s="114">
        <v>16881</v>
      </c>
      <c r="G34" s="114">
        <v>16970</v>
      </c>
      <c r="H34" s="140">
        <v>16863</v>
      </c>
      <c r="I34" s="115">
        <v>-567</v>
      </c>
      <c r="J34" s="116">
        <v>-3.3623910336239105</v>
      </c>
    </row>
    <row r="35" spans="1:10" s="110" customFormat="1" ht="13.5" customHeight="1" x14ac:dyDescent="0.2">
      <c r="A35" s="118"/>
      <c r="B35" s="119" t="s">
        <v>117</v>
      </c>
      <c r="C35" s="113">
        <v>2.6743075453677174</v>
      </c>
      <c r="D35" s="115">
        <v>448</v>
      </c>
      <c r="E35" s="114">
        <v>536</v>
      </c>
      <c r="F35" s="114">
        <v>497</v>
      </c>
      <c r="G35" s="114">
        <v>482</v>
      </c>
      <c r="H35" s="140">
        <v>480</v>
      </c>
      <c r="I35" s="115">
        <v>-32</v>
      </c>
      <c r="J35" s="116">
        <v>-6.666666666666667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11689</v>
      </c>
      <c r="E37" s="114">
        <v>12232</v>
      </c>
      <c r="F37" s="114">
        <v>12120</v>
      </c>
      <c r="G37" s="114">
        <v>12311</v>
      </c>
      <c r="H37" s="140">
        <v>12305</v>
      </c>
      <c r="I37" s="115">
        <v>-616</v>
      </c>
      <c r="J37" s="116">
        <v>-5.0060950832994715</v>
      </c>
    </row>
    <row r="38" spans="1:10" s="110" customFormat="1" ht="13.5" customHeight="1" x14ac:dyDescent="0.2">
      <c r="A38" s="118" t="s">
        <v>105</v>
      </c>
      <c r="B38" s="119" t="s">
        <v>106</v>
      </c>
      <c r="C38" s="113">
        <v>46.086063820686114</v>
      </c>
      <c r="D38" s="115">
        <v>5387</v>
      </c>
      <c r="E38" s="114">
        <v>5563</v>
      </c>
      <c r="F38" s="114">
        <v>5505</v>
      </c>
      <c r="G38" s="114">
        <v>5587</v>
      </c>
      <c r="H38" s="140">
        <v>5592</v>
      </c>
      <c r="I38" s="115">
        <v>-205</v>
      </c>
      <c r="J38" s="116">
        <v>-3.6659513590844064</v>
      </c>
    </row>
    <row r="39" spans="1:10" s="110" customFormat="1" ht="13.5" customHeight="1" x14ac:dyDescent="0.2">
      <c r="A39" s="120"/>
      <c r="B39" s="119" t="s">
        <v>107</v>
      </c>
      <c r="C39" s="113">
        <v>53.913936179313886</v>
      </c>
      <c r="D39" s="115">
        <v>6302</v>
      </c>
      <c r="E39" s="114">
        <v>6669</v>
      </c>
      <c r="F39" s="114">
        <v>6615</v>
      </c>
      <c r="G39" s="114">
        <v>6724</v>
      </c>
      <c r="H39" s="140">
        <v>6713</v>
      </c>
      <c r="I39" s="115">
        <v>-411</v>
      </c>
      <c r="J39" s="116">
        <v>-6.1224489795918364</v>
      </c>
    </row>
    <row r="40" spans="1:10" s="110" customFormat="1" ht="13.5" customHeight="1" x14ac:dyDescent="0.2">
      <c r="A40" s="118" t="s">
        <v>105</v>
      </c>
      <c r="B40" s="121" t="s">
        <v>108</v>
      </c>
      <c r="C40" s="113">
        <v>10.488493455385406</v>
      </c>
      <c r="D40" s="115">
        <v>1226</v>
      </c>
      <c r="E40" s="114">
        <v>1239</v>
      </c>
      <c r="F40" s="114">
        <v>1190</v>
      </c>
      <c r="G40" s="114">
        <v>1263</v>
      </c>
      <c r="H40" s="140">
        <v>1176</v>
      </c>
      <c r="I40" s="115">
        <v>50</v>
      </c>
      <c r="J40" s="116">
        <v>4.2517006802721085</v>
      </c>
    </row>
    <row r="41" spans="1:10" s="110" customFormat="1" ht="13.5" customHeight="1" x14ac:dyDescent="0.2">
      <c r="A41" s="118"/>
      <c r="B41" s="121" t="s">
        <v>109</v>
      </c>
      <c r="C41" s="113">
        <v>19.188981093335613</v>
      </c>
      <c r="D41" s="115">
        <v>2243</v>
      </c>
      <c r="E41" s="114">
        <v>2376</v>
      </c>
      <c r="F41" s="114">
        <v>2319</v>
      </c>
      <c r="G41" s="114">
        <v>2414</v>
      </c>
      <c r="H41" s="140">
        <v>2513</v>
      </c>
      <c r="I41" s="115">
        <v>-270</v>
      </c>
      <c r="J41" s="116">
        <v>-10.744130521289296</v>
      </c>
    </row>
    <row r="42" spans="1:10" s="110" customFormat="1" ht="13.5" customHeight="1" x14ac:dyDescent="0.2">
      <c r="A42" s="118"/>
      <c r="B42" s="121" t="s">
        <v>110</v>
      </c>
      <c r="C42" s="113">
        <v>24.313457096415434</v>
      </c>
      <c r="D42" s="115">
        <v>2842</v>
      </c>
      <c r="E42" s="114">
        <v>2979</v>
      </c>
      <c r="F42" s="114">
        <v>3024</v>
      </c>
      <c r="G42" s="114">
        <v>3114</v>
      </c>
      <c r="H42" s="140">
        <v>3253</v>
      </c>
      <c r="I42" s="115">
        <v>-411</v>
      </c>
      <c r="J42" s="116">
        <v>-12.634491238856441</v>
      </c>
    </row>
    <row r="43" spans="1:10" s="110" customFormat="1" ht="13.5" customHeight="1" x14ac:dyDescent="0.2">
      <c r="A43" s="120"/>
      <c r="B43" s="121" t="s">
        <v>111</v>
      </c>
      <c r="C43" s="113">
        <v>46.009068354863544</v>
      </c>
      <c r="D43" s="115">
        <v>5378</v>
      </c>
      <c r="E43" s="114">
        <v>5638</v>
      </c>
      <c r="F43" s="114">
        <v>5587</v>
      </c>
      <c r="G43" s="114">
        <v>5520</v>
      </c>
      <c r="H43" s="140">
        <v>5363</v>
      </c>
      <c r="I43" s="115">
        <v>15</v>
      </c>
      <c r="J43" s="116">
        <v>0.27969420100689912</v>
      </c>
    </row>
    <row r="44" spans="1:10" s="110" customFormat="1" ht="13.5" customHeight="1" x14ac:dyDescent="0.2">
      <c r="A44" s="120"/>
      <c r="B44" s="121" t="s">
        <v>112</v>
      </c>
      <c r="C44" s="113">
        <v>5.1843613653862608</v>
      </c>
      <c r="D44" s="115">
        <v>606</v>
      </c>
      <c r="E44" s="114">
        <v>652</v>
      </c>
      <c r="F44" s="114">
        <v>638</v>
      </c>
      <c r="G44" s="114">
        <v>557</v>
      </c>
      <c r="H44" s="140">
        <v>536</v>
      </c>
      <c r="I44" s="115">
        <v>70</v>
      </c>
      <c r="J44" s="116">
        <v>13.059701492537313</v>
      </c>
    </row>
    <row r="45" spans="1:10" s="110" customFormat="1" ht="13.5" customHeight="1" x14ac:dyDescent="0.2">
      <c r="A45" s="118" t="s">
        <v>113</v>
      </c>
      <c r="B45" s="122" t="s">
        <v>116</v>
      </c>
      <c r="C45" s="113">
        <v>97.065617246984345</v>
      </c>
      <c r="D45" s="115">
        <v>11346</v>
      </c>
      <c r="E45" s="114">
        <v>11815</v>
      </c>
      <c r="F45" s="114">
        <v>11717</v>
      </c>
      <c r="G45" s="114">
        <v>11914</v>
      </c>
      <c r="H45" s="140">
        <v>11914</v>
      </c>
      <c r="I45" s="115">
        <v>-568</v>
      </c>
      <c r="J45" s="116">
        <v>-4.7675004196743327</v>
      </c>
    </row>
    <row r="46" spans="1:10" s="110" customFormat="1" ht="13.5" customHeight="1" x14ac:dyDescent="0.2">
      <c r="A46" s="118"/>
      <c r="B46" s="119" t="s">
        <v>117</v>
      </c>
      <c r="C46" s="113">
        <v>2.8659423389511507</v>
      </c>
      <c r="D46" s="115">
        <v>335</v>
      </c>
      <c r="E46" s="114">
        <v>408</v>
      </c>
      <c r="F46" s="114">
        <v>394</v>
      </c>
      <c r="G46" s="114">
        <v>389</v>
      </c>
      <c r="H46" s="140">
        <v>383</v>
      </c>
      <c r="I46" s="115">
        <v>-48</v>
      </c>
      <c r="J46" s="116">
        <v>-12.532637075718016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5063</v>
      </c>
      <c r="E48" s="114">
        <v>5370</v>
      </c>
      <c r="F48" s="114">
        <v>5267</v>
      </c>
      <c r="G48" s="114">
        <v>5149</v>
      </c>
      <c r="H48" s="140">
        <v>5046</v>
      </c>
      <c r="I48" s="115">
        <v>17</v>
      </c>
      <c r="J48" s="116">
        <v>0.33690051525961157</v>
      </c>
    </row>
    <row r="49" spans="1:12" s="110" customFormat="1" ht="13.5" customHeight="1" x14ac:dyDescent="0.2">
      <c r="A49" s="118" t="s">
        <v>105</v>
      </c>
      <c r="B49" s="119" t="s">
        <v>106</v>
      </c>
      <c r="C49" s="113">
        <v>37.428402133122653</v>
      </c>
      <c r="D49" s="115">
        <v>1895</v>
      </c>
      <c r="E49" s="114">
        <v>1991</v>
      </c>
      <c r="F49" s="114">
        <v>1963</v>
      </c>
      <c r="G49" s="114">
        <v>1879</v>
      </c>
      <c r="H49" s="140">
        <v>1876</v>
      </c>
      <c r="I49" s="115">
        <v>19</v>
      </c>
      <c r="J49" s="116">
        <v>1.0127931769722816</v>
      </c>
    </row>
    <row r="50" spans="1:12" s="110" customFormat="1" ht="13.5" customHeight="1" x14ac:dyDescent="0.2">
      <c r="A50" s="120"/>
      <c r="B50" s="119" t="s">
        <v>107</v>
      </c>
      <c r="C50" s="113">
        <v>62.571597866877347</v>
      </c>
      <c r="D50" s="115">
        <v>3168</v>
      </c>
      <c r="E50" s="114">
        <v>3379</v>
      </c>
      <c r="F50" s="114">
        <v>3304</v>
      </c>
      <c r="G50" s="114">
        <v>3270</v>
      </c>
      <c r="H50" s="140">
        <v>3170</v>
      </c>
      <c r="I50" s="115">
        <v>-2</v>
      </c>
      <c r="J50" s="116">
        <v>-6.3091482649842268E-2</v>
      </c>
    </row>
    <row r="51" spans="1:12" s="110" customFormat="1" ht="13.5" customHeight="1" x14ac:dyDescent="0.2">
      <c r="A51" s="118" t="s">
        <v>105</v>
      </c>
      <c r="B51" s="121" t="s">
        <v>108</v>
      </c>
      <c r="C51" s="113">
        <v>7.9399565475014811</v>
      </c>
      <c r="D51" s="115">
        <v>402</v>
      </c>
      <c r="E51" s="114">
        <v>453</v>
      </c>
      <c r="F51" s="114">
        <v>443</v>
      </c>
      <c r="G51" s="114">
        <v>353</v>
      </c>
      <c r="H51" s="140">
        <v>360</v>
      </c>
      <c r="I51" s="115">
        <v>42</v>
      </c>
      <c r="J51" s="116">
        <v>11.666666666666666</v>
      </c>
    </row>
    <row r="52" spans="1:12" s="110" customFormat="1" ht="13.5" customHeight="1" x14ac:dyDescent="0.2">
      <c r="A52" s="118"/>
      <c r="B52" s="121" t="s">
        <v>109</v>
      </c>
      <c r="C52" s="113">
        <v>69.089472644677073</v>
      </c>
      <c r="D52" s="115">
        <v>3498</v>
      </c>
      <c r="E52" s="114">
        <v>3728</v>
      </c>
      <c r="F52" s="114">
        <v>3669</v>
      </c>
      <c r="G52" s="114">
        <v>3639</v>
      </c>
      <c r="H52" s="140">
        <v>3567</v>
      </c>
      <c r="I52" s="115">
        <v>-69</v>
      </c>
      <c r="J52" s="116">
        <v>-1.9343986543313709</v>
      </c>
    </row>
    <row r="53" spans="1:12" s="110" customFormat="1" ht="13.5" customHeight="1" x14ac:dyDescent="0.2">
      <c r="A53" s="118"/>
      <c r="B53" s="121" t="s">
        <v>110</v>
      </c>
      <c r="C53" s="113">
        <v>21.647244716571201</v>
      </c>
      <c r="D53" s="115">
        <v>1096</v>
      </c>
      <c r="E53" s="114">
        <v>1115</v>
      </c>
      <c r="F53" s="114">
        <v>1080</v>
      </c>
      <c r="G53" s="114">
        <v>1091</v>
      </c>
      <c r="H53" s="140">
        <v>1057</v>
      </c>
      <c r="I53" s="115">
        <v>39</v>
      </c>
      <c r="J53" s="116">
        <v>3.6896877956480605</v>
      </c>
    </row>
    <row r="54" spans="1:12" s="110" customFormat="1" ht="13.5" customHeight="1" x14ac:dyDescent="0.2">
      <c r="A54" s="120"/>
      <c r="B54" s="121" t="s">
        <v>111</v>
      </c>
      <c r="C54" s="113">
        <v>1.3233260912502469</v>
      </c>
      <c r="D54" s="115">
        <v>67</v>
      </c>
      <c r="E54" s="114">
        <v>74</v>
      </c>
      <c r="F54" s="114">
        <v>75</v>
      </c>
      <c r="G54" s="114">
        <v>66</v>
      </c>
      <c r="H54" s="140">
        <v>62</v>
      </c>
      <c r="I54" s="115">
        <v>5</v>
      </c>
      <c r="J54" s="116">
        <v>8.064516129032258</v>
      </c>
    </row>
    <row r="55" spans="1:12" s="110" customFormat="1" ht="13.5" customHeight="1" x14ac:dyDescent="0.2">
      <c r="A55" s="120"/>
      <c r="B55" s="121" t="s">
        <v>112</v>
      </c>
      <c r="C55" s="113">
        <v>0.29626703535453286</v>
      </c>
      <c r="D55" s="115">
        <v>15</v>
      </c>
      <c r="E55" s="114">
        <v>15</v>
      </c>
      <c r="F55" s="114">
        <v>22</v>
      </c>
      <c r="G55" s="114">
        <v>15</v>
      </c>
      <c r="H55" s="140">
        <v>15</v>
      </c>
      <c r="I55" s="115">
        <v>0</v>
      </c>
      <c r="J55" s="116">
        <v>0</v>
      </c>
    </row>
    <row r="56" spans="1:12" s="110" customFormat="1" ht="13.5" customHeight="1" x14ac:dyDescent="0.2">
      <c r="A56" s="118" t="s">
        <v>113</v>
      </c>
      <c r="B56" s="122" t="s">
        <v>116</v>
      </c>
      <c r="C56" s="113">
        <v>97.768121666995853</v>
      </c>
      <c r="D56" s="115">
        <v>4950</v>
      </c>
      <c r="E56" s="114">
        <v>5242</v>
      </c>
      <c r="F56" s="114">
        <v>5164</v>
      </c>
      <c r="G56" s="114">
        <v>5056</v>
      </c>
      <c r="H56" s="140">
        <v>4949</v>
      </c>
      <c r="I56" s="115">
        <v>1</v>
      </c>
      <c r="J56" s="116">
        <v>2.020610224287735E-2</v>
      </c>
    </row>
    <row r="57" spans="1:12" s="110" customFormat="1" ht="13.5" customHeight="1" x14ac:dyDescent="0.2">
      <c r="A57" s="142"/>
      <c r="B57" s="124" t="s">
        <v>117</v>
      </c>
      <c r="C57" s="125">
        <v>2.2318783330041478</v>
      </c>
      <c r="D57" s="143">
        <v>113</v>
      </c>
      <c r="E57" s="144">
        <v>128</v>
      </c>
      <c r="F57" s="144">
        <v>103</v>
      </c>
      <c r="G57" s="144">
        <v>93</v>
      </c>
      <c r="H57" s="145">
        <v>97</v>
      </c>
      <c r="I57" s="143">
        <v>16</v>
      </c>
      <c r="J57" s="146">
        <v>16.494845360824741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114856</v>
      </c>
      <c r="E12" s="236">
        <v>115985</v>
      </c>
      <c r="F12" s="114">
        <v>117165</v>
      </c>
      <c r="G12" s="114">
        <v>115753</v>
      </c>
      <c r="H12" s="140">
        <v>115608</v>
      </c>
      <c r="I12" s="115">
        <v>-752</v>
      </c>
      <c r="J12" s="116">
        <v>-0.65047401563905616</v>
      </c>
    </row>
    <row r="13" spans="1:15" s="110" customFormat="1" ht="12" customHeight="1" x14ac:dyDescent="0.2">
      <c r="A13" s="118" t="s">
        <v>105</v>
      </c>
      <c r="B13" s="119" t="s">
        <v>106</v>
      </c>
      <c r="C13" s="113">
        <v>50.360451347774607</v>
      </c>
      <c r="D13" s="115">
        <v>57842</v>
      </c>
      <c r="E13" s="114">
        <v>58410</v>
      </c>
      <c r="F13" s="114">
        <v>59355</v>
      </c>
      <c r="G13" s="114">
        <v>58562</v>
      </c>
      <c r="H13" s="140">
        <v>58281</v>
      </c>
      <c r="I13" s="115">
        <v>-439</v>
      </c>
      <c r="J13" s="116">
        <v>-0.75324719891559855</v>
      </c>
    </row>
    <row r="14" spans="1:15" s="110" customFormat="1" ht="12" customHeight="1" x14ac:dyDescent="0.2">
      <c r="A14" s="118"/>
      <c r="B14" s="119" t="s">
        <v>107</v>
      </c>
      <c r="C14" s="113">
        <v>49.639548652225393</v>
      </c>
      <c r="D14" s="115">
        <v>57014</v>
      </c>
      <c r="E14" s="114">
        <v>57575</v>
      </c>
      <c r="F14" s="114">
        <v>57810</v>
      </c>
      <c r="G14" s="114">
        <v>57191</v>
      </c>
      <c r="H14" s="140">
        <v>57327</v>
      </c>
      <c r="I14" s="115">
        <v>-313</v>
      </c>
      <c r="J14" s="116">
        <v>-0.5459905454672318</v>
      </c>
    </row>
    <row r="15" spans="1:15" s="110" customFormat="1" ht="12" customHeight="1" x14ac:dyDescent="0.2">
      <c r="A15" s="118" t="s">
        <v>105</v>
      </c>
      <c r="B15" s="121" t="s">
        <v>108</v>
      </c>
      <c r="C15" s="113">
        <v>8.1719718604165212</v>
      </c>
      <c r="D15" s="115">
        <v>9386</v>
      </c>
      <c r="E15" s="114">
        <v>9723</v>
      </c>
      <c r="F15" s="114">
        <v>9899</v>
      </c>
      <c r="G15" s="114">
        <v>8778</v>
      </c>
      <c r="H15" s="140">
        <v>8997</v>
      </c>
      <c r="I15" s="115">
        <v>389</v>
      </c>
      <c r="J15" s="116">
        <v>4.3236634433700125</v>
      </c>
    </row>
    <row r="16" spans="1:15" s="110" customFormat="1" ht="12" customHeight="1" x14ac:dyDescent="0.2">
      <c r="A16" s="118"/>
      <c r="B16" s="121" t="s">
        <v>109</v>
      </c>
      <c r="C16" s="113">
        <v>65.94953681131156</v>
      </c>
      <c r="D16" s="115">
        <v>75747</v>
      </c>
      <c r="E16" s="114">
        <v>76337</v>
      </c>
      <c r="F16" s="114">
        <v>77309</v>
      </c>
      <c r="G16" s="114">
        <v>77268</v>
      </c>
      <c r="H16" s="140">
        <v>77337</v>
      </c>
      <c r="I16" s="115">
        <v>-1590</v>
      </c>
      <c r="J16" s="116">
        <v>-2.0559370029869273</v>
      </c>
    </row>
    <row r="17" spans="1:10" s="110" customFormat="1" ht="12" customHeight="1" x14ac:dyDescent="0.2">
      <c r="A17" s="118"/>
      <c r="B17" s="121" t="s">
        <v>110</v>
      </c>
      <c r="C17" s="113">
        <v>24.829351535836178</v>
      </c>
      <c r="D17" s="115">
        <v>28518</v>
      </c>
      <c r="E17" s="114">
        <v>28634</v>
      </c>
      <c r="F17" s="114">
        <v>28701</v>
      </c>
      <c r="G17" s="114">
        <v>28489</v>
      </c>
      <c r="H17" s="140">
        <v>28128</v>
      </c>
      <c r="I17" s="115">
        <v>390</v>
      </c>
      <c r="J17" s="116">
        <v>1.3865187713310581</v>
      </c>
    </row>
    <row r="18" spans="1:10" s="110" customFormat="1" ht="12" customHeight="1" x14ac:dyDescent="0.2">
      <c r="A18" s="120"/>
      <c r="B18" s="121" t="s">
        <v>111</v>
      </c>
      <c r="C18" s="113">
        <v>1.0491397924357457</v>
      </c>
      <c r="D18" s="115">
        <v>1205</v>
      </c>
      <c r="E18" s="114">
        <v>1291</v>
      </c>
      <c r="F18" s="114">
        <v>1256</v>
      </c>
      <c r="G18" s="114">
        <v>1218</v>
      </c>
      <c r="H18" s="140">
        <v>1146</v>
      </c>
      <c r="I18" s="115">
        <v>59</v>
      </c>
      <c r="J18" s="116">
        <v>5.1483420593368239</v>
      </c>
    </row>
    <row r="19" spans="1:10" s="110" customFormat="1" ht="12" customHeight="1" x14ac:dyDescent="0.2">
      <c r="A19" s="120"/>
      <c r="B19" s="121" t="s">
        <v>112</v>
      </c>
      <c r="C19" s="113">
        <v>0.2620672842515846</v>
      </c>
      <c r="D19" s="115">
        <v>301</v>
      </c>
      <c r="E19" s="114">
        <v>333</v>
      </c>
      <c r="F19" s="114">
        <v>349</v>
      </c>
      <c r="G19" s="114">
        <v>293</v>
      </c>
      <c r="H19" s="140">
        <v>262</v>
      </c>
      <c r="I19" s="115">
        <v>39</v>
      </c>
      <c r="J19" s="116">
        <v>14.885496183206106</v>
      </c>
    </row>
    <row r="20" spans="1:10" s="110" customFormat="1" ht="12" customHeight="1" x14ac:dyDescent="0.2">
      <c r="A20" s="118" t="s">
        <v>113</v>
      </c>
      <c r="B20" s="119" t="s">
        <v>181</v>
      </c>
      <c r="C20" s="113">
        <v>66.802779132130667</v>
      </c>
      <c r="D20" s="115">
        <v>76727</v>
      </c>
      <c r="E20" s="114">
        <v>77698</v>
      </c>
      <c r="F20" s="114">
        <v>78814</v>
      </c>
      <c r="G20" s="114">
        <v>78047</v>
      </c>
      <c r="H20" s="140">
        <v>78284</v>
      </c>
      <c r="I20" s="115">
        <v>-1557</v>
      </c>
      <c r="J20" s="116">
        <v>-1.9889121659598386</v>
      </c>
    </row>
    <row r="21" spans="1:10" s="110" customFormat="1" ht="12" customHeight="1" x14ac:dyDescent="0.2">
      <c r="A21" s="118"/>
      <c r="B21" s="119" t="s">
        <v>182</v>
      </c>
      <c r="C21" s="113">
        <v>33.197220867869333</v>
      </c>
      <c r="D21" s="115">
        <v>38129</v>
      </c>
      <c r="E21" s="114">
        <v>38287</v>
      </c>
      <c r="F21" s="114">
        <v>38351</v>
      </c>
      <c r="G21" s="114">
        <v>37706</v>
      </c>
      <c r="H21" s="140">
        <v>37324</v>
      </c>
      <c r="I21" s="115">
        <v>805</v>
      </c>
      <c r="J21" s="116">
        <v>2.1567891972993247</v>
      </c>
    </row>
    <row r="22" spans="1:10" s="110" customFormat="1" ht="12" customHeight="1" x14ac:dyDescent="0.2">
      <c r="A22" s="118" t="s">
        <v>113</v>
      </c>
      <c r="B22" s="119" t="s">
        <v>116</v>
      </c>
      <c r="C22" s="113">
        <v>96.072473357943863</v>
      </c>
      <c r="D22" s="115">
        <v>110345</v>
      </c>
      <c r="E22" s="114">
        <v>111487</v>
      </c>
      <c r="F22" s="114">
        <v>112644</v>
      </c>
      <c r="G22" s="114">
        <v>111391</v>
      </c>
      <c r="H22" s="140">
        <v>111383</v>
      </c>
      <c r="I22" s="115">
        <v>-1038</v>
      </c>
      <c r="J22" s="116">
        <v>-0.93191959275652481</v>
      </c>
    </row>
    <row r="23" spans="1:10" s="110" customFormat="1" ht="12" customHeight="1" x14ac:dyDescent="0.2">
      <c r="A23" s="118"/>
      <c r="B23" s="119" t="s">
        <v>117</v>
      </c>
      <c r="C23" s="113">
        <v>3.9240440203385107</v>
      </c>
      <c r="D23" s="115">
        <v>4507</v>
      </c>
      <c r="E23" s="114">
        <v>4495</v>
      </c>
      <c r="F23" s="114">
        <v>4516</v>
      </c>
      <c r="G23" s="114">
        <v>4359</v>
      </c>
      <c r="H23" s="140">
        <v>4222</v>
      </c>
      <c r="I23" s="115">
        <v>285</v>
      </c>
      <c r="J23" s="116">
        <v>6.7503552818569394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131429</v>
      </c>
      <c r="E64" s="236">
        <v>132665</v>
      </c>
      <c r="F64" s="236">
        <v>134093</v>
      </c>
      <c r="G64" s="236">
        <v>132730</v>
      </c>
      <c r="H64" s="140">
        <v>132664</v>
      </c>
      <c r="I64" s="115">
        <v>-1235</v>
      </c>
      <c r="J64" s="116">
        <v>-0.93092323463788218</v>
      </c>
    </row>
    <row r="65" spans="1:12" s="110" customFormat="1" ht="12" customHeight="1" x14ac:dyDescent="0.2">
      <c r="A65" s="118" t="s">
        <v>105</v>
      </c>
      <c r="B65" s="119" t="s">
        <v>106</v>
      </c>
      <c r="C65" s="113">
        <v>51.65374460735454</v>
      </c>
      <c r="D65" s="235">
        <v>67888</v>
      </c>
      <c r="E65" s="236">
        <v>68469</v>
      </c>
      <c r="F65" s="236">
        <v>69547</v>
      </c>
      <c r="G65" s="236">
        <v>68877</v>
      </c>
      <c r="H65" s="140">
        <v>68620</v>
      </c>
      <c r="I65" s="115">
        <v>-732</v>
      </c>
      <c r="J65" s="116">
        <v>-1.0667443893908481</v>
      </c>
    </row>
    <row r="66" spans="1:12" s="110" customFormat="1" ht="12" customHeight="1" x14ac:dyDescent="0.2">
      <c r="A66" s="118"/>
      <c r="B66" s="119" t="s">
        <v>107</v>
      </c>
      <c r="C66" s="113">
        <v>48.34625539264546</v>
      </c>
      <c r="D66" s="235">
        <v>63541</v>
      </c>
      <c r="E66" s="236">
        <v>64196</v>
      </c>
      <c r="F66" s="236">
        <v>64546</v>
      </c>
      <c r="G66" s="236">
        <v>63853</v>
      </c>
      <c r="H66" s="140">
        <v>64044</v>
      </c>
      <c r="I66" s="115">
        <v>-503</v>
      </c>
      <c r="J66" s="116">
        <v>-0.78539753919180566</v>
      </c>
    </row>
    <row r="67" spans="1:12" s="110" customFormat="1" ht="12" customHeight="1" x14ac:dyDescent="0.2">
      <c r="A67" s="118" t="s">
        <v>105</v>
      </c>
      <c r="B67" s="121" t="s">
        <v>108</v>
      </c>
      <c r="C67" s="113">
        <v>8.242473122370253</v>
      </c>
      <c r="D67" s="235">
        <v>10833</v>
      </c>
      <c r="E67" s="236">
        <v>11235</v>
      </c>
      <c r="F67" s="236">
        <v>11464</v>
      </c>
      <c r="G67" s="236">
        <v>10209</v>
      </c>
      <c r="H67" s="140">
        <v>10416</v>
      </c>
      <c r="I67" s="115">
        <v>417</v>
      </c>
      <c r="J67" s="116">
        <v>4.0034562211981566</v>
      </c>
    </row>
    <row r="68" spans="1:12" s="110" customFormat="1" ht="12" customHeight="1" x14ac:dyDescent="0.2">
      <c r="A68" s="118"/>
      <c r="B68" s="121" t="s">
        <v>109</v>
      </c>
      <c r="C68" s="113">
        <v>65.670438031180339</v>
      </c>
      <c r="D68" s="235">
        <v>86310</v>
      </c>
      <c r="E68" s="236">
        <v>86971</v>
      </c>
      <c r="F68" s="236">
        <v>88129</v>
      </c>
      <c r="G68" s="236">
        <v>88314</v>
      </c>
      <c r="H68" s="140">
        <v>88570</v>
      </c>
      <c r="I68" s="115">
        <v>-2260</v>
      </c>
      <c r="J68" s="116">
        <v>-2.5516540589364345</v>
      </c>
    </row>
    <row r="69" spans="1:12" s="110" customFormat="1" ht="12" customHeight="1" x14ac:dyDescent="0.2">
      <c r="A69" s="118"/>
      <c r="B69" s="121" t="s">
        <v>110</v>
      </c>
      <c r="C69" s="113">
        <v>25.10404857375465</v>
      </c>
      <c r="D69" s="235">
        <v>32994</v>
      </c>
      <c r="E69" s="236">
        <v>33061</v>
      </c>
      <c r="F69" s="236">
        <v>33123</v>
      </c>
      <c r="G69" s="236">
        <v>32878</v>
      </c>
      <c r="H69" s="140">
        <v>32429</v>
      </c>
      <c r="I69" s="115">
        <v>565</v>
      </c>
      <c r="J69" s="116">
        <v>1.7422677233340529</v>
      </c>
    </row>
    <row r="70" spans="1:12" s="110" customFormat="1" ht="12" customHeight="1" x14ac:dyDescent="0.2">
      <c r="A70" s="120"/>
      <c r="B70" s="121" t="s">
        <v>111</v>
      </c>
      <c r="C70" s="113">
        <v>0.98304027269476291</v>
      </c>
      <c r="D70" s="235">
        <v>1292</v>
      </c>
      <c r="E70" s="236">
        <v>1398</v>
      </c>
      <c r="F70" s="236">
        <v>1377</v>
      </c>
      <c r="G70" s="236">
        <v>1329</v>
      </c>
      <c r="H70" s="140">
        <v>1249</v>
      </c>
      <c r="I70" s="115">
        <v>43</v>
      </c>
      <c r="J70" s="116">
        <v>3.4427542033626901</v>
      </c>
    </row>
    <row r="71" spans="1:12" s="110" customFormat="1" ht="12" customHeight="1" x14ac:dyDescent="0.2">
      <c r="A71" s="120"/>
      <c r="B71" s="121" t="s">
        <v>112</v>
      </c>
      <c r="C71" s="113">
        <v>0.258694808603885</v>
      </c>
      <c r="D71" s="235">
        <v>340</v>
      </c>
      <c r="E71" s="236">
        <v>374</v>
      </c>
      <c r="F71" s="236">
        <v>393</v>
      </c>
      <c r="G71" s="236">
        <v>335</v>
      </c>
      <c r="H71" s="140">
        <v>296</v>
      </c>
      <c r="I71" s="115">
        <v>44</v>
      </c>
      <c r="J71" s="116">
        <v>14.864864864864865</v>
      </c>
    </row>
    <row r="72" spans="1:12" s="110" customFormat="1" ht="12" customHeight="1" x14ac:dyDescent="0.2">
      <c r="A72" s="118" t="s">
        <v>113</v>
      </c>
      <c r="B72" s="119" t="s">
        <v>181</v>
      </c>
      <c r="C72" s="113">
        <v>68.180538541722143</v>
      </c>
      <c r="D72" s="235">
        <v>89609</v>
      </c>
      <c r="E72" s="236">
        <v>90718</v>
      </c>
      <c r="F72" s="236">
        <v>92142</v>
      </c>
      <c r="G72" s="236">
        <v>91479</v>
      </c>
      <c r="H72" s="140">
        <v>91776</v>
      </c>
      <c r="I72" s="115">
        <v>-2167</v>
      </c>
      <c r="J72" s="116">
        <v>-2.3611837517433751</v>
      </c>
    </row>
    <row r="73" spans="1:12" s="110" customFormat="1" ht="12" customHeight="1" x14ac:dyDescent="0.2">
      <c r="A73" s="118"/>
      <c r="B73" s="119" t="s">
        <v>182</v>
      </c>
      <c r="C73" s="113">
        <v>31.819461458277853</v>
      </c>
      <c r="D73" s="115">
        <v>41820</v>
      </c>
      <c r="E73" s="114">
        <v>41947</v>
      </c>
      <c r="F73" s="114">
        <v>41951</v>
      </c>
      <c r="G73" s="114">
        <v>41251</v>
      </c>
      <c r="H73" s="140">
        <v>40888</v>
      </c>
      <c r="I73" s="115">
        <v>932</v>
      </c>
      <c r="J73" s="116">
        <v>2.2793973782038739</v>
      </c>
    </row>
    <row r="74" spans="1:12" s="110" customFormat="1" ht="12" customHeight="1" x14ac:dyDescent="0.2">
      <c r="A74" s="118" t="s">
        <v>113</v>
      </c>
      <c r="B74" s="119" t="s">
        <v>116</v>
      </c>
      <c r="C74" s="113">
        <v>98.355766231197066</v>
      </c>
      <c r="D74" s="115">
        <v>129268</v>
      </c>
      <c r="E74" s="114">
        <v>130569</v>
      </c>
      <c r="F74" s="114">
        <v>131963</v>
      </c>
      <c r="G74" s="114">
        <v>130706</v>
      </c>
      <c r="H74" s="140">
        <v>130727</v>
      </c>
      <c r="I74" s="115">
        <v>-1459</v>
      </c>
      <c r="J74" s="116">
        <v>-1.1160663061188585</v>
      </c>
    </row>
    <row r="75" spans="1:12" s="110" customFormat="1" ht="12" customHeight="1" x14ac:dyDescent="0.2">
      <c r="A75" s="142"/>
      <c r="B75" s="124" t="s">
        <v>117</v>
      </c>
      <c r="C75" s="125">
        <v>1.6381468321298953</v>
      </c>
      <c r="D75" s="143">
        <v>2153</v>
      </c>
      <c r="E75" s="144">
        <v>2090</v>
      </c>
      <c r="F75" s="144">
        <v>2125</v>
      </c>
      <c r="G75" s="144">
        <v>2017</v>
      </c>
      <c r="H75" s="145">
        <v>1931</v>
      </c>
      <c r="I75" s="143">
        <v>222</v>
      </c>
      <c r="J75" s="146">
        <v>11.496633868461936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114856</v>
      </c>
      <c r="G11" s="114">
        <v>115985</v>
      </c>
      <c r="H11" s="114">
        <v>117165</v>
      </c>
      <c r="I11" s="114">
        <v>115753</v>
      </c>
      <c r="J11" s="140">
        <v>115608</v>
      </c>
      <c r="K11" s="114">
        <v>-752</v>
      </c>
      <c r="L11" s="116">
        <v>-0.65047401563905616</v>
      </c>
    </row>
    <row r="12" spans="1:17" s="110" customFormat="1" ht="24.95" customHeight="1" x14ac:dyDescent="0.2">
      <c r="A12" s="604" t="s">
        <v>185</v>
      </c>
      <c r="B12" s="605"/>
      <c r="C12" s="605"/>
      <c r="D12" s="606"/>
      <c r="E12" s="113">
        <v>50.360451347774607</v>
      </c>
      <c r="F12" s="115">
        <v>57842</v>
      </c>
      <c r="G12" s="114">
        <v>58410</v>
      </c>
      <c r="H12" s="114">
        <v>59355</v>
      </c>
      <c r="I12" s="114">
        <v>58562</v>
      </c>
      <c r="J12" s="140">
        <v>58281</v>
      </c>
      <c r="K12" s="114">
        <v>-439</v>
      </c>
      <c r="L12" s="116">
        <v>-0.75324719891559855</v>
      </c>
    </row>
    <row r="13" spans="1:17" s="110" customFormat="1" ht="15" customHeight="1" x14ac:dyDescent="0.2">
      <c r="A13" s="120"/>
      <c r="B13" s="612" t="s">
        <v>107</v>
      </c>
      <c r="C13" s="612"/>
      <c r="E13" s="113">
        <v>49.639548652225393</v>
      </c>
      <c r="F13" s="115">
        <v>57014</v>
      </c>
      <c r="G13" s="114">
        <v>57575</v>
      </c>
      <c r="H13" s="114">
        <v>57810</v>
      </c>
      <c r="I13" s="114">
        <v>57191</v>
      </c>
      <c r="J13" s="140">
        <v>57327</v>
      </c>
      <c r="K13" s="114">
        <v>-313</v>
      </c>
      <c r="L13" s="116">
        <v>-0.5459905454672318</v>
      </c>
    </row>
    <row r="14" spans="1:17" s="110" customFormat="1" ht="24.95" customHeight="1" x14ac:dyDescent="0.2">
      <c r="A14" s="604" t="s">
        <v>186</v>
      </c>
      <c r="B14" s="605"/>
      <c r="C14" s="605"/>
      <c r="D14" s="606"/>
      <c r="E14" s="113">
        <v>8.1719718604165212</v>
      </c>
      <c r="F14" s="115">
        <v>9386</v>
      </c>
      <c r="G14" s="114">
        <v>9723</v>
      </c>
      <c r="H14" s="114">
        <v>9899</v>
      </c>
      <c r="I14" s="114">
        <v>8778</v>
      </c>
      <c r="J14" s="140">
        <v>8997</v>
      </c>
      <c r="K14" s="114">
        <v>389</v>
      </c>
      <c r="L14" s="116">
        <v>4.3236634433700125</v>
      </c>
    </row>
    <row r="15" spans="1:17" s="110" customFormat="1" ht="15" customHeight="1" x14ac:dyDescent="0.2">
      <c r="A15" s="120"/>
      <c r="B15" s="119"/>
      <c r="C15" s="258" t="s">
        <v>106</v>
      </c>
      <c r="E15" s="113">
        <v>60.036224163647987</v>
      </c>
      <c r="F15" s="115">
        <v>5635</v>
      </c>
      <c r="G15" s="114">
        <v>5854</v>
      </c>
      <c r="H15" s="114">
        <v>6002</v>
      </c>
      <c r="I15" s="114">
        <v>5341</v>
      </c>
      <c r="J15" s="140">
        <v>5437</v>
      </c>
      <c r="K15" s="114">
        <v>198</v>
      </c>
      <c r="L15" s="116">
        <v>3.6417141806143092</v>
      </c>
    </row>
    <row r="16" spans="1:17" s="110" customFormat="1" ht="15" customHeight="1" x14ac:dyDescent="0.2">
      <c r="A16" s="120"/>
      <c r="B16" s="119"/>
      <c r="C16" s="258" t="s">
        <v>107</v>
      </c>
      <c r="E16" s="113">
        <v>39.963775836352013</v>
      </c>
      <c r="F16" s="115">
        <v>3751</v>
      </c>
      <c r="G16" s="114">
        <v>3869</v>
      </c>
      <c r="H16" s="114">
        <v>3897</v>
      </c>
      <c r="I16" s="114">
        <v>3437</v>
      </c>
      <c r="J16" s="140">
        <v>3560</v>
      </c>
      <c r="K16" s="114">
        <v>191</v>
      </c>
      <c r="L16" s="116">
        <v>5.3651685393258424</v>
      </c>
    </row>
    <row r="17" spans="1:12" s="110" customFormat="1" ht="15" customHeight="1" x14ac:dyDescent="0.2">
      <c r="A17" s="120"/>
      <c r="B17" s="121" t="s">
        <v>109</v>
      </c>
      <c r="C17" s="258"/>
      <c r="E17" s="113">
        <v>65.94953681131156</v>
      </c>
      <c r="F17" s="115">
        <v>75747</v>
      </c>
      <c r="G17" s="114">
        <v>76337</v>
      </c>
      <c r="H17" s="114">
        <v>77309</v>
      </c>
      <c r="I17" s="114">
        <v>77268</v>
      </c>
      <c r="J17" s="140">
        <v>77337</v>
      </c>
      <c r="K17" s="114">
        <v>-1590</v>
      </c>
      <c r="L17" s="116">
        <v>-2.0559370029869273</v>
      </c>
    </row>
    <row r="18" spans="1:12" s="110" customFormat="1" ht="15" customHeight="1" x14ac:dyDescent="0.2">
      <c r="A18" s="120"/>
      <c r="B18" s="119"/>
      <c r="C18" s="258" t="s">
        <v>106</v>
      </c>
      <c r="E18" s="113">
        <v>50.730722008792426</v>
      </c>
      <c r="F18" s="115">
        <v>38427</v>
      </c>
      <c r="G18" s="114">
        <v>38638</v>
      </c>
      <c r="H18" s="114">
        <v>39320</v>
      </c>
      <c r="I18" s="114">
        <v>39307</v>
      </c>
      <c r="J18" s="140">
        <v>39167</v>
      </c>
      <c r="K18" s="114">
        <v>-740</v>
      </c>
      <c r="L18" s="116">
        <v>-1.8893456225904461</v>
      </c>
    </row>
    <row r="19" spans="1:12" s="110" customFormat="1" ht="15" customHeight="1" x14ac:dyDescent="0.2">
      <c r="A19" s="120"/>
      <c r="B19" s="119"/>
      <c r="C19" s="258" t="s">
        <v>107</v>
      </c>
      <c r="E19" s="113">
        <v>49.269277991207574</v>
      </c>
      <c r="F19" s="115">
        <v>37320</v>
      </c>
      <c r="G19" s="114">
        <v>37699</v>
      </c>
      <c r="H19" s="114">
        <v>37989</v>
      </c>
      <c r="I19" s="114">
        <v>37961</v>
      </c>
      <c r="J19" s="140">
        <v>38170</v>
      </c>
      <c r="K19" s="114">
        <v>-850</v>
      </c>
      <c r="L19" s="116">
        <v>-2.2268797484935812</v>
      </c>
    </row>
    <row r="20" spans="1:12" s="110" customFormat="1" ht="15" customHeight="1" x14ac:dyDescent="0.2">
      <c r="A20" s="120"/>
      <c r="B20" s="121" t="s">
        <v>110</v>
      </c>
      <c r="C20" s="258"/>
      <c r="E20" s="113">
        <v>24.829351535836178</v>
      </c>
      <c r="F20" s="115">
        <v>28518</v>
      </c>
      <c r="G20" s="114">
        <v>28634</v>
      </c>
      <c r="H20" s="114">
        <v>28701</v>
      </c>
      <c r="I20" s="114">
        <v>28489</v>
      </c>
      <c r="J20" s="140">
        <v>28128</v>
      </c>
      <c r="K20" s="114">
        <v>390</v>
      </c>
      <c r="L20" s="116">
        <v>1.3865187713310581</v>
      </c>
    </row>
    <row r="21" spans="1:12" s="110" customFormat="1" ht="15" customHeight="1" x14ac:dyDescent="0.2">
      <c r="A21" s="120"/>
      <c r="B21" s="119"/>
      <c r="C21" s="258" t="s">
        <v>106</v>
      </c>
      <c r="E21" s="113">
        <v>45.799144400028055</v>
      </c>
      <c r="F21" s="115">
        <v>13061</v>
      </c>
      <c r="G21" s="114">
        <v>13156</v>
      </c>
      <c r="H21" s="114">
        <v>13265</v>
      </c>
      <c r="I21" s="114">
        <v>13164</v>
      </c>
      <c r="J21" s="140">
        <v>12963</v>
      </c>
      <c r="K21" s="114">
        <v>98</v>
      </c>
      <c r="L21" s="116">
        <v>0.75599784000617143</v>
      </c>
    </row>
    <row r="22" spans="1:12" s="110" customFormat="1" ht="15" customHeight="1" x14ac:dyDescent="0.2">
      <c r="A22" s="120"/>
      <c r="B22" s="119"/>
      <c r="C22" s="258" t="s">
        <v>107</v>
      </c>
      <c r="E22" s="113">
        <v>54.200855599971945</v>
      </c>
      <c r="F22" s="115">
        <v>15457</v>
      </c>
      <c r="G22" s="114">
        <v>15478</v>
      </c>
      <c r="H22" s="114">
        <v>15436</v>
      </c>
      <c r="I22" s="114">
        <v>15325</v>
      </c>
      <c r="J22" s="140">
        <v>15165</v>
      </c>
      <c r="K22" s="114">
        <v>292</v>
      </c>
      <c r="L22" s="116">
        <v>1.9254863171777119</v>
      </c>
    </row>
    <row r="23" spans="1:12" s="110" customFormat="1" ht="15" customHeight="1" x14ac:dyDescent="0.2">
      <c r="A23" s="120"/>
      <c r="B23" s="121" t="s">
        <v>111</v>
      </c>
      <c r="C23" s="258"/>
      <c r="E23" s="113">
        <v>1.0491397924357457</v>
      </c>
      <c r="F23" s="115">
        <v>1205</v>
      </c>
      <c r="G23" s="114">
        <v>1291</v>
      </c>
      <c r="H23" s="114">
        <v>1256</v>
      </c>
      <c r="I23" s="114">
        <v>1218</v>
      </c>
      <c r="J23" s="140">
        <v>1146</v>
      </c>
      <c r="K23" s="114">
        <v>59</v>
      </c>
      <c r="L23" s="116">
        <v>5.1483420593368239</v>
      </c>
    </row>
    <row r="24" spans="1:12" s="110" customFormat="1" ht="15" customHeight="1" x14ac:dyDescent="0.2">
      <c r="A24" s="120"/>
      <c r="B24" s="119"/>
      <c r="C24" s="258" t="s">
        <v>106</v>
      </c>
      <c r="E24" s="113">
        <v>59.668049792531122</v>
      </c>
      <c r="F24" s="115">
        <v>719</v>
      </c>
      <c r="G24" s="114">
        <v>762</v>
      </c>
      <c r="H24" s="114">
        <v>768</v>
      </c>
      <c r="I24" s="114">
        <v>750</v>
      </c>
      <c r="J24" s="140">
        <v>714</v>
      </c>
      <c r="K24" s="114">
        <v>5</v>
      </c>
      <c r="L24" s="116">
        <v>0.70028011204481788</v>
      </c>
    </row>
    <row r="25" spans="1:12" s="110" customFormat="1" ht="15" customHeight="1" x14ac:dyDescent="0.2">
      <c r="A25" s="120"/>
      <c r="B25" s="119"/>
      <c r="C25" s="258" t="s">
        <v>107</v>
      </c>
      <c r="E25" s="113">
        <v>40.331950207468878</v>
      </c>
      <c r="F25" s="115">
        <v>486</v>
      </c>
      <c r="G25" s="114">
        <v>529</v>
      </c>
      <c r="H25" s="114">
        <v>488</v>
      </c>
      <c r="I25" s="114">
        <v>468</v>
      </c>
      <c r="J25" s="140">
        <v>432</v>
      </c>
      <c r="K25" s="114">
        <v>54</v>
      </c>
      <c r="L25" s="116">
        <v>12.5</v>
      </c>
    </row>
    <row r="26" spans="1:12" s="110" customFormat="1" ht="15" customHeight="1" x14ac:dyDescent="0.2">
      <c r="A26" s="120"/>
      <c r="C26" s="121" t="s">
        <v>187</v>
      </c>
      <c r="D26" s="110" t="s">
        <v>188</v>
      </c>
      <c r="E26" s="113">
        <v>0.2620672842515846</v>
      </c>
      <c r="F26" s="115">
        <v>301</v>
      </c>
      <c r="G26" s="114">
        <v>333</v>
      </c>
      <c r="H26" s="114">
        <v>349</v>
      </c>
      <c r="I26" s="114">
        <v>293</v>
      </c>
      <c r="J26" s="140">
        <v>262</v>
      </c>
      <c r="K26" s="114">
        <v>39</v>
      </c>
      <c r="L26" s="116">
        <v>14.885496183206106</v>
      </c>
    </row>
    <row r="27" spans="1:12" s="110" customFormat="1" ht="15" customHeight="1" x14ac:dyDescent="0.2">
      <c r="A27" s="120"/>
      <c r="B27" s="119"/>
      <c r="D27" s="259" t="s">
        <v>106</v>
      </c>
      <c r="E27" s="113">
        <v>49.833887043189371</v>
      </c>
      <c r="F27" s="115">
        <v>150</v>
      </c>
      <c r="G27" s="114">
        <v>160</v>
      </c>
      <c r="H27" s="114">
        <v>174</v>
      </c>
      <c r="I27" s="114">
        <v>154</v>
      </c>
      <c r="J27" s="140">
        <v>146</v>
      </c>
      <c r="K27" s="114">
        <v>4</v>
      </c>
      <c r="L27" s="116">
        <v>2.7397260273972601</v>
      </c>
    </row>
    <row r="28" spans="1:12" s="110" customFormat="1" ht="15" customHeight="1" x14ac:dyDescent="0.2">
      <c r="A28" s="120"/>
      <c r="B28" s="119"/>
      <c r="D28" s="259" t="s">
        <v>107</v>
      </c>
      <c r="E28" s="113">
        <v>50.166112956810629</v>
      </c>
      <c r="F28" s="115">
        <v>151</v>
      </c>
      <c r="G28" s="114">
        <v>173</v>
      </c>
      <c r="H28" s="114">
        <v>175</v>
      </c>
      <c r="I28" s="114">
        <v>139</v>
      </c>
      <c r="J28" s="140">
        <v>116</v>
      </c>
      <c r="K28" s="114">
        <v>35</v>
      </c>
      <c r="L28" s="116">
        <v>30.172413793103448</v>
      </c>
    </row>
    <row r="29" spans="1:12" s="110" customFormat="1" ht="24.95" customHeight="1" x14ac:dyDescent="0.2">
      <c r="A29" s="604" t="s">
        <v>189</v>
      </c>
      <c r="B29" s="605"/>
      <c r="C29" s="605"/>
      <c r="D29" s="606"/>
      <c r="E29" s="113">
        <v>96.072473357943863</v>
      </c>
      <c r="F29" s="115">
        <v>110345</v>
      </c>
      <c r="G29" s="114">
        <v>111487</v>
      </c>
      <c r="H29" s="114">
        <v>112644</v>
      </c>
      <c r="I29" s="114">
        <v>111391</v>
      </c>
      <c r="J29" s="140">
        <v>111383</v>
      </c>
      <c r="K29" s="114">
        <v>-1038</v>
      </c>
      <c r="L29" s="116">
        <v>-0.93191959275652481</v>
      </c>
    </row>
    <row r="30" spans="1:12" s="110" customFormat="1" ht="15" customHeight="1" x14ac:dyDescent="0.2">
      <c r="A30" s="120"/>
      <c r="B30" s="119"/>
      <c r="C30" s="258" t="s">
        <v>106</v>
      </c>
      <c r="E30" s="113">
        <v>49.828265893334539</v>
      </c>
      <c r="F30" s="115">
        <v>54983</v>
      </c>
      <c r="G30" s="114">
        <v>55560</v>
      </c>
      <c r="H30" s="114">
        <v>56445</v>
      </c>
      <c r="I30" s="114">
        <v>55740</v>
      </c>
      <c r="J30" s="140">
        <v>55551</v>
      </c>
      <c r="K30" s="114">
        <v>-568</v>
      </c>
      <c r="L30" s="116">
        <v>-1.0224838436751813</v>
      </c>
    </row>
    <row r="31" spans="1:12" s="110" customFormat="1" ht="15" customHeight="1" x14ac:dyDescent="0.2">
      <c r="A31" s="120"/>
      <c r="B31" s="119"/>
      <c r="C31" s="258" t="s">
        <v>107</v>
      </c>
      <c r="E31" s="113">
        <v>50.171734106665461</v>
      </c>
      <c r="F31" s="115">
        <v>55362</v>
      </c>
      <c r="G31" s="114">
        <v>55927</v>
      </c>
      <c r="H31" s="114">
        <v>56199</v>
      </c>
      <c r="I31" s="114">
        <v>55651</v>
      </c>
      <c r="J31" s="140">
        <v>55832</v>
      </c>
      <c r="K31" s="114">
        <v>-470</v>
      </c>
      <c r="L31" s="116">
        <v>-0.84181114772890098</v>
      </c>
    </row>
    <row r="32" spans="1:12" s="110" customFormat="1" ht="15" customHeight="1" x14ac:dyDescent="0.2">
      <c r="A32" s="120"/>
      <c r="B32" s="119" t="s">
        <v>117</v>
      </c>
      <c r="C32" s="258"/>
      <c r="E32" s="113">
        <v>3.9240440203385107</v>
      </c>
      <c r="F32" s="115">
        <v>4507</v>
      </c>
      <c r="G32" s="114">
        <v>4495</v>
      </c>
      <c r="H32" s="114">
        <v>4516</v>
      </c>
      <c r="I32" s="114">
        <v>4359</v>
      </c>
      <c r="J32" s="140">
        <v>4222</v>
      </c>
      <c r="K32" s="114">
        <v>285</v>
      </c>
      <c r="L32" s="116">
        <v>6.7503552818569394</v>
      </c>
    </row>
    <row r="33" spans="1:12" s="110" customFormat="1" ht="15" customHeight="1" x14ac:dyDescent="0.2">
      <c r="A33" s="120"/>
      <c r="B33" s="119"/>
      <c r="C33" s="258" t="s">
        <v>106</v>
      </c>
      <c r="E33" s="113">
        <v>63.345906367872196</v>
      </c>
      <c r="F33" s="115">
        <v>2855</v>
      </c>
      <c r="G33" s="114">
        <v>2847</v>
      </c>
      <c r="H33" s="114">
        <v>2905</v>
      </c>
      <c r="I33" s="114">
        <v>2819</v>
      </c>
      <c r="J33" s="140">
        <v>2727</v>
      </c>
      <c r="K33" s="114">
        <v>128</v>
      </c>
      <c r="L33" s="116">
        <v>4.6938027136046934</v>
      </c>
    </row>
    <row r="34" spans="1:12" s="110" customFormat="1" ht="15" customHeight="1" x14ac:dyDescent="0.2">
      <c r="A34" s="120"/>
      <c r="B34" s="119"/>
      <c r="C34" s="258" t="s">
        <v>107</v>
      </c>
      <c r="E34" s="113">
        <v>36.654093632127804</v>
      </c>
      <c r="F34" s="115">
        <v>1652</v>
      </c>
      <c r="G34" s="114">
        <v>1648</v>
      </c>
      <c r="H34" s="114">
        <v>1611</v>
      </c>
      <c r="I34" s="114">
        <v>1540</v>
      </c>
      <c r="J34" s="140">
        <v>1495</v>
      </c>
      <c r="K34" s="114">
        <v>157</v>
      </c>
      <c r="L34" s="116">
        <v>10.501672240802675</v>
      </c>
    </row>
    <row r="35" spans="1:12" s="110" customFormat="1" ht="24.95" customHeight="1" x14ac:dyDescent="0.2">
      <c r="A35" s="604" t="s">
        <v>190</v>
      </c>
      <c r="B35" s="605"/>
      <c r="C35" s="605"/>
      <c r="D35" s="606"/>
      <c r="E35" s="113">
        <v>66.802779132130667</v>
      </c>
      <c r="F35" s="115">
        <v>76727</v>
      </c>
      <c r="G35" s="114">
        <v>77698</v>
      </c>
      <c r="H35" s="114">
        <v>78814</v>
      </c>
      <c r="I35" s="114">
        <v>78047</v>
      </c>
      <c r="J35" s="140">
        <v>78284</v>
      </c>
      <c r="K35" s="114">
        <v>-1557</v>
      </c>
      <c r="L35" s="116">
        <v>-1.9889121659598386</v>
      </c>
    </row>
    <row r="36" spans="1:12" s="110" customFormat="1" ht="15" customHeight="1" x14ac:dyDescent="0.2">
      <c r="A36" s="120"/>
      <c r="B36" s="119"/>
      <c r="C36" s="258" t="s">
        <v>106</v>
      </c>
      <c r="E36" s="113">
        <v>67.590287643202529</v>
      </c>
      <c r="F36" s="115">
        <v>51860</v>
      </c>
      <c r="G36" s="114">
        <v>52400</v>
      </c>
      <c r="H36" s="114">
        <v>53325</v>
      </c>
      <c r="I36" s="114">
        <v>52669</v>
      </c>
      <c r="J36" s="140">
        <v>52627</v>
      </c>
      <c r="K36" s="114">
        <v>-767</v>
      </c>
      <c r="L36" s="116">
        <v>-1.4574267961312635</v>
      </c>
    </row>
    <row r="37" spans="1:12" s="110" customFormat="1" ht="15" customHeight="1" x14ac:dyDescent="0.2">
      <c r="A37" s="120"/>
      <c r="B37" s="119"/>
      <c r="C37" s="258" t="s">
        <v>107</v>
      </c>
      <c r="E37" s="113">
        <v>32.409712356797478</v>
      </c>
      <c r="F37" s="115">
        <v>24867</v>
      </c>
      <c r="G37" s="114">
        <v>25298</v>
      </c>
      <c r="H37" s="114">
        <v>25489</v>
      </c>
      <c r="I37" s="114">
        <v>25378</v>
      </c>
      <c r="J37" s="140">
        <v>25657</v>
      </c>
      <c r="K37" s="114">
        <v>-790</v>
      </c>
      <c r="L37" s="116">
        <v>-3.0790817320809136</v>
      </c>
    </row>
    <row r="38" spans="1:12" s="110" customFormat="1" ht="15" customHeight="1" x14ac:dyDescent="0.2">
      <c r="A38" s="120"/>
      <c r="B38" s="119" t="s">
        <v>182</v>
      </c>
      <c r="C38" s="258"/>
      <c r="E38" s="113">
        <v>33.197220867869333</v>
      </c>
      <c r="F38" s="115">
        <v>38129</v>
      </c>
      <c r="G38" s="114">
        <v>38287</v>
      </c>
      <c r="H38" s="114">
        <v>38351</v>
      </c>
      <c r="I38" s="114">
        <v>37706</v>
      </c>
      <c r="J38" s="140">
        <v>37324</v>
      </c>
      <c r="K38" s="114">
        <v>805</v>
      </c>
      <c r="L38" s="116">
        <v>2.1567891972993247</v>
      </c>
    </row>
    <row r="39" spans="1:12" s="110" customFormat="1" ht="15" customHeight="1" x14ac:dyDescent="0.2">
      <c r="A39" s="120"/>
      <c r="B39" s="119"/>
      <c r="C39" s="258" t="s">
        <v>106</v>
      </c>
      <c r="E39" s="113">
        <v>15.688845760444806</v>
      </c>
      <c r="F39" s="115">
        <v>5982</v>
      </c>
      <c r="G39" s="114">
        <v>6010</v>
      </c>
      <c r="H39" s="114">
        <v>6030</v>
      </c>
      <c r="I39" s="114">
        <v>5893</v>
      </c>
      <c r="J39" s="140">
        <v>5654</v>
      </c>
      <c r="K39" s="114">
        <v>328</v>
      </c>
      <c r="L39" s="116">
        <v>5.8012026883622214</v>
      </c>
    </row>
    <row r="40" spans="1:12" s="110" customFormat="1" ht="15" customHeight="1" x14ac:dyDescent="0.2">
      <c r="A40" s="120"/>
      <c r="B40" s="119"/>
      <c r="C40" s="258" t="s">
        <v>107</v>
      </c>
      <c r="E40" s="113">
        <v>84.311154239555194</v>
      </c>
      <c r="F40" s="115">
        <v>32147</v>
      </c>
      <c r="G40" s="114">
        <v>32277</v>
      </c>
      <c r="H40" s="114">
        <v>32321</v>
      </c>
      <c r="I40" s="114">
        <v>31813</v>
      </c>
      <c r="J40" s="140">
        <v>31670</v>
      </c>
      <c r="K40" s="114">
        <v>477</v>
      </c>
      <c r="L40" s="116">
        <v>1.5061572466056206</v>
      </c>
    </row>
    <row r="41" spans="1:12" s="110" customFormat="1" ht="24.75" customHeight="1" x14ac:dyDescent="0.2">
      <c r="A41" s="604" t="s">
        <v>518</v>
      </c>
      <c r="B41" s="605"/>
      <c r="C41" s="605"/>
      <c r="D41" s="606"/>
      <c r="E41" s="113">
        <v>3.7020268858396599</v>
      </c>
      <c r="F41" s="115">
        <v>4252</v>
      </c>
      <c r="G41" s="114">
        <v>4696</v>
      </c>
      <c r="H41" s="114">
        <v>4757</v>
      </c>
      <c r="I41" s="114">
        <v>4023</v>
      </c>
      <c r="J41" s="140">
        <v>4178</v>
      </c>
      <c r="K41" s="114">
        <v>74</v>
      </c>
      <c r="L41" s="116">
        <v>1.7711823839157492</v>
      </c>
    </row>
    <row r="42" spans="1:12" s="110" customFormat="1" ht="15" customHeight="1" x14ac:dyDescent="0.2">
      <c r="A42" s="120"/>
      <c r="B42" s="119"/>
      <c r="C42" s="258" t="s">
        <v>106</v>
      </c>
      <c r="E42" s="113">
        <v>62.558795860771404</v>
      </c>
      <c r="F42" s="115">
        <v>2660</v>
      </c>
      <c r="G42" s="114">
        <v>3015</v>
      </c>
      <c r="H42" s="114">
        <v>3054</v>
      </c>
      <c r="I42" s="114">
        <v>2534</v>
      </c>
      <c r="J42" s="140">
        <v>2605</v>
      </c>
      <c r="K42" s="114">
        <v>55</v>
      </c>
      <c r="L42" s="116">
        <v>2.1113243761996161</v>
      </c>
    </row>
    <row r="43" spans="1:12" s="110" customFormat="1" ht="15" customHeight="1" x14ac:dyDescent="0.2">
      <c r="A43" s="123"/>
      <c r="B43" s="124"/>
      <c r="C43" s="260" t="s">
        <v>107</v>
      </c>
      <c r="D43" s="261"/>
      <c r="E43" s="125">
        <v>37.441204139228596</v>
      </c>
      <c r="F43" s="143">
        <v>1592</v>
      </c>
      <c r="G43" s="144">
        <v>1681</v>
      </c>
      <c r="H43" s="144">
        <v>1703</v>
      </c>
      <c r="I43" s="144">
        <v>1489</v>
      </c>
      <c r="J43" s="145">
        <v>1573</v>
      </c>
      <c r="K43" s="144">
        <v>19</v>
      </c>
      <c r="L43" s="146">
        <v>1.2078830260648443</v>
      </c>
    </row>
    <row r="44" spans="1:12" s="110" customFormat="1" ht="45.75" customHeight="1" x14ac:dyDescent="0.2">
      <c r="A44" s="604" t="s">
        <v>191</v>
      </c>
      <c r="B44" s="605"/>
      <c r="C44" s="605"/>
      <c r="D44" s="606"/>
      <c r="E44" s="113">
        <v>1.2920526572403706</v>
      </c>
      <c r="F44" s="115">
        <v>1484</v>
      </c>
      <c r="G44" s="114">
        <v>1577</v>
      </c>
      <c r="H44" s="114">
        <v>1577</v>
      </c>
      <c r="I44" s="114">
        <v>1561</v>
      </c>
      <c r="J44" s="140">
        <v>1566</v>
      </c>
      <c r="K44" s="114">
        <v>-82</v>
      </c>
      <c r="L44" s="116">
        <v>-5.2362707535121329</v>
      </c>
    </row>
    <row r="45" spans="1:12" s="110" customFormat="1" ht="15" customHeight="1" x14ac:dyDescent="0.2">
      <c r="A45" s="120"/>
      <c r="B45" s="119"/>
      <c r="C45" s="258" t="s">
        <v>106</v>
      </c>
      <c r="E45" s="113">
        <v>60.309973045822105</v>
      </c>
      <c r="F45" s="115">
        <v>895</v>
      </c>
      <c r="G45" s="114">
        <v>962</v>
      </c>
      <c r="H45" s="114">
        <v>963</v>
      </c>
      <c r="I45" s="114">
        <v>959</v>
      </c>
      <c r="J45" s="140">
        <v>965</v>
      </c>
      <c r="K45" s="114">
        <v>-70</v>
      </c>
      <c r="L45" s="116">
        <v>-7.2538860103626943</v>
      </c>
    </row>
    <row r="46" spans="1:12" s="110" customFormat="1" ht="15" customHeight="1" x14ac:dyDescent="0.2">
      <c r="A46" s="123"/>
      <c r="B46" s="124"/>
      <c r="C46" s="260" t="s">
        <v>107</v>
      </c>
      <c r="D46" s="261"/>
      <c r="E46" s="125">
        <v>39.690026954177895</v>
      </c>
      <c r="F46" s="143">
        <v>589</v>
      </c>
      <c r="G46" s="144">
        <v>615</v>
      </c>
      <c r="H46" s="144">
        <v>614</v>
      </c>
      <c r="I46" s="144">
        <v>602</v>
      </c>
      <c r="J46" s="145">
        <v>601</v>
      </c>
      <c r="K46" s="144">
        <v>-12</v>
      </c>
      <c r="L46" s="146">
        <v>-1.9966722129783694</v>
      </c>
    </row>
    <row r="47" spans="1:12" s="110" customFormat="1" ht="39" customHeight="1" x14ac:dyDescent="0.2">
      <c r="A47" s="604" t="s">
        <v>519</v>
      </c>
      <c r="B47" s="607"/>
      <c r="C47" s="607"/>
      <c r="D47" s="608"/>
      <c r="E47" s="113">
        <v>0.3552274151981612</v>
      </c>
      <c r="F47" s="115">
        <v>408</v>
      </c>
      <c r="G47" s="114">
        <v>425</v>
      </c>
      <c r="H47" s="114">
        <v>413</v>
      </c>
      <c r="I47" s="114">
        <v>430</v>
      </c>
      <c r="J47" s="140">
        <v>438</v>
      </c>
      <c r="K47" s="114">
        <v>-30</v>
      </c>
      <c r="L47" s="116">
        <v>-6.8493150684931505</v>
      </c>
    </row>
    <row r="48" spans="1:12" s="110" customFormat="1" ht="15" customHeight="1" x14ac:dyDescent="0.2">
      <c r="A48" s="120"/>
      <c r="B48" s="119"/>
      <c r="C48" s="258" t="s">
        <v>106</v>
      </c>
      <c r="E48" s="113">
        <v>39.705882352941174</v>
      </c>
      <c r="F48" s="115">
        <v>162</v>
      </c>
      <c r="G48" s="114">
        <v>169</v>
      </c>
      <c r="H48" s="114">
        <v>168</v>
      </c>
      <c r="I48" s="114">
        <v>174</v>
      </c>
      <c r="J48" s="140">
        <v>176</v>
      </c>
      <c r="K48" s="114">
        <v>-14</v>
      </c>
      <c r="L48" s="116">
        <v>-7.9545454545454541</v>
      </c>
    </row>
    <row r="49" spans="1:12" s="110" customFormat="1" ht="15" customHeight="1" x14ac:dyDescent="0.2">
      <c r="A49" s="123"/>
      <c r="B49" s="124"/>
      <c r="C49" s="260" t="s">
        <v>107</v>
      </c>
      <c r="D49" s="261"/>
      <c r="E49" s="125">
        <v>60.294117647058826</v>
      </c>
      <c r="F49" s="143">
        <v>246</v>
      </c>
      <c r="G49" s="144">
        <v>256</v>
      </c>
      <c r="H49" s="144">
        <v>245</v>
      </c>
      <c r="I49" s="144">
        <v>256</v>
      </c>
      <c r="J49" s="145">
        <v>262</v>
      </c>
      <c r="K49" s="144">
        <v>-16</v>
      </c>
      <c r="L49" s="146">
        <v>-6.106870229007634</v>
      </c>
    </row>
    <row r="50" spans="1:12" s="110" customFormat="1" ht="24.95" customHeight="1" x14ac:dyDescent="0.2">
      <c r="A50" s="609" t="s">
        <v>192</v>
      </c>
      <c r="B50" s="610"/>
      <c r="C50" s="610"/>
      <c r="D50" s="611"/>
      <c r="E50" s="262">
        <v>6.1381207773211672</v>
      </c>
      <c r="F50" s="263">
        <v>7050</v>
      </c>
      <c r="G50" s="264">
        <v>7433</v>
      </c>
      <c r="H50" s="264">
        <v>7594</v>
      </c>
      <c r="I50" s="264">
        <v>6634</v>
      </c>
      <c r="J50" s="265">
        <v>6881</v>
      </c>
      <c r="K50" s="263">
        <v>169</v>
      </c>
      <c r="L50" s="266">
        <v>2.4560383665164949</v>
      </c>
    </row>
    <row r="51" spans="1:12" s="110" customFormat="1" ht="15" customHeight="1" x14ac:dyDescent="0.2">
      <c r="A51" s="120"/>
      <c r="B51" s="119"/>
      <c r="C51" s="258" t="s">
        <v>106</v>
      </c>
      <c r="E51" s="113">
        <v>60.51063829787234</v>
      </c>
      <c r="F51" s="115">
        <v>4266</v>
      </c>
      <c r="G51" s="114">
        <v>4477</v>
      </c>
      <c r="H51" s="114">
        <v>4658</v>
      </c>
      <c r="I51" s="114">
        <v>4052</v>
      </c>
      <c r="J51" s="140">
        <v>4166</v>
      </c>
      <c r="K51" s="114">
        <v>100</v>
      </c>
      <c r="L51" s="116">
        <v>2.4003840614498322</v>
      </c>
    </row>
    <row r="52" spans="1:12" s="110" customFormat="1" ht="15" customHeight="1" x14ac:dyDescent="0.2">
      <c r="A52" s="120"/>
      <c r="B52" s="119"/>
      <c r="C52" s="258" t="s">
        <v>107</v>
      </c>
      <c r="E52" s="113">
        <v>39.48936170212766</v>
      </c>
      <c r="F52" s="115">
        <v>2784</v>
      </c>
      <c r="G52" s="114">
        <v>2956</v>
      </c>
      <c r="H52" s="114">
        <v>2936</v>
      </c>
      <c r="I52" s="114">
        <v>2582</v>
      </c>
      <c r="J52" s="140">
        <v>2715</v>
      </c>
      <c r="K52" s="114">
        <v>69</v>
      </c>
      <c r="L52" s="116">
        <v>2.541436464088398</v>
      </c>
    </row>
    <row r="53" spans="1:12" s="110" customFormat="1" ht="15" customHeight="1" x14ac:dyDescent="0.2">
      <c r="A53" s="120"/>
      <c r="B53" s="119"/>
      <c r="C53" s="258" t="s">
        <v>187</v>
      </c>
      <c r="D53" s="110" t="s">
        <v>193</v>
      </c>
      <c r="E53" s="113">
        <v>47.361702127659576</v>
      </c>
      <c r="F53" s="115">
        <v>3339</v>
      </c>
      <c r="G53" s="114">
        <v>3697</v>
      </c>
      <c r="H53" s="114">
        <v>3875</v>
      </c>
      <c r="I53" s="114">
        <v>2951</v>
      </c>
      <c r="J53" s="140">
        <v>3298</v>
      </c>
      <c r="K53" s="114">
        <v>41</v>
      </c>
      <c r="L53" s="116">
        <v>1.2431776834445118</v>
      </c>
    </row>
    <row r="54" spans="1:12" s="110" customFormat="1" ht="15" customHeight="1" x14ac:dyDescent="0.2">
      <c r="A54" s="120"/>
      <c r="B54" s="119"/>
      <c r="D54" s="267" t="s">
        <v>194</v>
      </c>
      <c r="E54" s="113">
        <v>64.54028152141359</v>
      </c>
      <c r="F54" s="115">
        <v>2155</v>
      </c>
      <c r="G54" s="114">
        <v>2371</v>
      </c>
      <c r="H54" s="114">
        <v>2549</v>
      </c>
      <c r="I54" s="114">
        <v>1965</v>
      </c>
      <c r="J54" s="140">
        <v>2133</v>
      </c>
      <c r="K54" s="114">
        <v>22</v>
      </c>
      <c r="L54" s="116">
        <v>1.0314111579934364</v>
      </c>
    </row>
    <row r="55" spans="1:12" s="110" customFormat="1" ht="15" customHeight="1" x14ac:dyDescent="0.2">
      <c r="A55" s="120"/>
      <c r="B55" s="119"/>
      <c r="D55" s="267" t="s">
        <v>195</v>
      </c>
      <c r="E55" s="113">
        <v>35.459718478586403</v>
      </c>
      <c r="F55" s="115">
        <v>1184</v>
      </c>
      <c r="G55" s="114">
        <v>1326</v>
      </c>
      <c r="H55" s="114">
        <v>1326</v>
      </c>
      <c r="I55" s="114">
        <v>986</v>
      </c>
      <c r="J55" s="140">
        <v>1165</v>
      </c>
      <c r="K55" s="114">
        <v>19</v>
      </c>
      <c r="L55" s="116">
        <v>1.6309012875536482</v>
      </c>
    </row>
    <row r="56" spans="1:12" s="110" customFormat="1" ht="15" customHeight="1" x14ac:dyDescent="0.2">
      <c r="A56" s="120"/>
      <c r="B56" s="119" t="s">
        <v>196</v>
      </c>
      <c r="C56" s="258"/>
      <c r="E56" s="113">
        <v>79.112105593090476</v>
      </c>
      <c r="F56" s="115">
        <v>90865</v>
      </c>
      <c r="G56" s="114">
        <v>91384</v>
      </c>
      <c r="H56" s="114">
        <v>92288</v>
      </c>
      <c r="I56" s="114">
        <v>91893</v>
      </c>
      <c r="J56" s="140">
        <v>91434</v>
      </c>
      <c r="K56" s="114">
        <v>-569</v>
      </c>
      <c r="L56" s="116">
        <v>-0.62230680053371834</v>
      </c>
    </row>
    <row r="57" spans="1:12" s="110" customFormat="1" ht="15" customHeight="1" x14ac:dyDescent="0.2">
      <c r="A57" s="120"/>
      <c r="B57" s="119"/>
      <c r="C57" s="258" t="s">
        <v>106</v>
      </c>
      <c r="E57" s="113">
        <v>50.442964837946406</v>
      </c>
      <c r="F57" s="115">
        <v>45835</v>
      </c>
      <c r="G57" s="114">
        <v>46078</v>
      </c>
      <c r="H57" s="114">
        <v>46763</v>
      </c>
      <c r="I57" s="114">
        <v>46587</v>
      </c>
      <c r="J57" s="140">
        <v>46189</v>
      </c>
      <c r="K57" s="114">
        <v>-354</v>
      </c>
      <c r="L57" s="116">
        <v>-0.76641624629240723</v>
      </c>
    </row>
    <row r="58" spans="1:12" s="110" customFormat="1" ht="15" customHeight="1" x14ac:dyDescent="0.2">
      <c r="A58" s="120"/>
      <c r="B58" s="119"/>
      <c r="C58" s="258" t="s">
        <v>107</v>
      </c>
      <c r="E58" s="113">
        <v>49.557035162053594</v>
      </c>
      <c r="F58" s="115">
        <v>45030</v>
      </c>
      <c r="G58" s="114">
        <v>45306</v>
      </c>
      <c r="H58" s="114">
        <v>45525</v>
      </c>
      <c r="I58" s="114">
        <v>45306</v>
      </c>
      <c r="J58" s="140">
        <v>45245</v>
      </c>
      <c r="K58" s="114">
        <v>-215</v>
      </c>
      <c r="L58" s="116">
        <v>-0.47519062879876228</v>
      </c>
    </row>
    <row r="59" spans="1:12" s="110" customFormat="1" ht="15" customHeight="1" x14ac:dyDescent="0.2">
      <c r="A59" s="120"/>
      <c r="B59" s="119"/>
      <c r="C59" s="258" t="s">
        <v>105</v>
      </c>
      <c r="D59" s="110" t="s">
        <v>197</v>
      </c>
      <c r="E59" s="113">
        <v>91.134100038518682</v>
      </c>
      <c r="F59" s="115">
        <v>82809</v>
      </c>
      <c r="G59" s="114">
        <v>83293</v>
      </c>
      <c r="H59" s="114">
        <v>84148</v>
      </c>
      <c r="I59" s="114">
        <v>83866</v>
      </c>
      <c r="J59" s="140">
        <v>83462</v>
      </c>
      <c r="K59" s="114">
        <v>-653</v>
      </c>
      <c r="L59" s="116">
        <v>-0.78239198677242339</v>
      </c>
    </row>
    <row r="60" spans="1:12" s="110" customFormat="1" ht="15" customHeight="1" x14ac:dyDescent="0.2">
      <c r="A60" s="120"/>
      <c r="B60" s="119"/>
      <c r="C60" s="258"/>
      <c r="D60" s="267" t="s">
        <v>198</v>
      </c>
      <c r="E60" s="113">
        <v>50.417225180837832</v>
      </c>
      <c r="F60" s="115">
        <v>41750</v>
      </c>
      <c r="G60" s="114">
        <v>41992</v>
      </c>
      <c r="H60" s="114">
        <v>42631</v>
      </c>
      <c r="I60" s="114">
        <v>42512</v>
      </c>
      <c r="J60" s="140">
        <v>42166</v>
      </c>
      <c r="K60" s="114">
        <v>-416</v>
      </c>
      <c r="L60" s="116">
        <v>-0.98657686287530233</v>
      </c>
    </row>
    <row r="61" spans="1:12" s="110" customFormat="1" ht="15" customHeight="1" x14ac:dyDescent="0.2">
      <c r="A61" s="120"/>
      <c r="B61" s="119"/>
      <c r="C61" s="258"/>
      <c r="D61" s="267" t="s">
        <v>199</v>
      </c>
      <c r="E61" s="113">
        <v>49.582774819162168</v>
      </c>
      <c r="F61" s="115">
        <v>41059</v>
      </c>
      <c r="G61" s="114">
        <v>41301</v>
      </c>
      <c r="H61" s="114">
        <v>41517</v>
      </c>
      <c r="I61" s="114">
        <v>41354</v>
      </c>
      <c r="J61" s="140">
        <v>41296</v>
      </c>
      <c r="K61" s="114">
        <v>-237</v>
      </c>
      <c r="L61" s="116">
        <v>-0.57390546299883771</v>
      </c>
    </row>
    <row r="62" spans="1:12" s="110" customFormat="1" ht="15" customHeight="1" x14ac:dyDescent="0.2">
      <c r="A62" s="120"/>
      <c r="B62" s="119"/>
      <c r="C62" s="258"/>
      <c r="D62" s="258" t="s">
        <v>200</v>
      </c>
      <c r="E62" s="113">
        <v>8.8658999614813183</v>
      </c>
      <c r="F62" s="115">
        <v>8056</v>
      </c>
      <c r="G62" s="114">
        <v>8091</v>
      </c>
      <c r="H62" s="114">
        <v>8140</v>
      </c>
      <c r="I62" s="114">
        <v>8027</v>
      </c>
      <c r="J62" s="140">
        <v>7972</v>
      </c>
      <c r="K62" s="114">
        <v>84</v>
      </c>
      <c r="L62" s="116">
        <v>1.053687907676869</v>
      </c>
    </row>
    <row r="63" spans="1:12" s="110" customFormat="1" ht="15" customHeight="1" x14ac:dyDescent="0.2">
      <c r="A63" s="120"/>
      <c r="B63" s="119"/>
      <c r="C63" s="258"/>
      <c r="D63" s="267" t="s">
        <v>198</v>
      </c>
      <c r="E63" s="113">
        <v>50.70754716981132</v>
      </c>
      <c r="F63" s="115">
        <v>4085</v>
      </c>
      <c r="G63" s="114">
        <v>4086</v>
      </c>
      <c r="H63" s="114">
        <v>4132</v>
      </c>
      <c r="I63" s="114">
        <v>4075</v>
      </c>
      <c r="J63" s="140">
        <v>4023</v>
      </c>
      <c r="K63" s="114">
        <v>62</v>
      </c>
      <c r="L63" s="116">
        <v>1.5411384538901318</v>
      </c>
    </row>
    <row r="64" spans="1:12" s="110" customFormat="1" ht="15" customHeight="1" x14ac:dyDescent="0.2">
      <c r="A64" s="120"/>
      <c r="B64" s="119"/>
      <c r="C64" s="258"/>
      <c r="D64" s="267" t="s">
        <v>199</v>
      </c>
      <c r="E64" s="113">
        <v>49.29245283018868</v>
      </c>
      <c r="F64" s="115">
        <v>3971</v>
      </c>
      <c r="G64" s="114">
        <v>4005</v>
      </c>
      <c r="H64" s="114">
        <v>4008</v>
      </c>
      <c r="I64" s="114">
        <v>3952</v>
      </c>
      <c r="J64" s="140">
        <v>3949</v>
      </c>
      <c r="K64" s="114">
        <v>22</v>
      </c>
      <c r="L64" s="116">
        <v>0.55710306406685239</v>
      </c>
    </row>
    <row r="65" spans="1:12" s="110" customFormat="1" ht="15" customHeight="1" x14ac:dyDescent="0.2">
      <c r="A65" s="120"/>
      <c r="B65" s="119" t="s">
        <v>201</v>
      </c>
      <c r="C65" s="258"/>
      <c r="E65" s="113">
        <v>10.370376819669847</v>
      </c>
      <c r="F65" s="115">
        <v>11911</v>
      </c>
      <c r="G65" s="114">
        <v>12008</v>
      </c>
      <c r="H65" s="114">
        <v>12021</v>
      </c>
      <c r="I65" s="114">
        <v>11955</v>
      </c>
      <c r="J65" s="140">
        <v>11966</v>
      </c>
      <c r="K65" s="114">
        <v>-55</v>
      </c>
      <c r="L65" s="116">
        <v>-0.45963563429717536</v>
      </c>
    </row>
    <row r="66" spans="1:12" s="110" customFormat="1" ht="15" customHeight="1" x14ac:dyDescent="0.2">
      <c r="A66" s="120"/>
      <c r="B66" s="119"/>
      <c r="C66" s="258" t="s">
        <v>106</v>
      </c>
      <c r="E66" s="113">
        <v>44.20283771303837</v>
      </c>
      <c r="F66" s="115">
        <v>5265</v>
      </c>
      <c r="G66" s="114">
        <v>5294</v>
      </c>
      <c r="H66" s="114">
        <v>5298</v>
      </c>
      <c r="I66" s="114">
        <v>5293</v>
      </c>
      <c r="J66" s="140">
        <v>5282</v>
      </c>
      <c r="K66" s="114">
        <v>-17</v>
      </c>
      <c r="L66" s="116">
        <v>-0.32184778492995075</v>
      </c>
    </row>
    <row r="67" spans="1:12" s="110" customFormat="1" ht="15" customHeight="1" x14ac:dyDescent="0.2">
      <c r="A67" s="120"/>
      <c r="B67" s="119"/>
      <c r="C67" s="258" t="s">
        <v>107</v>
      </c>
      <c r="E67" s="113">
        <v>55.79716228696163</v>
      </c>
      <c r="F67" s="115">
        <v>6646</v>
      </c>
      <c r="G67" s="114">
        <v>6714</v>
      </c>
      <c r="H67" s="114">
        <v>6723</v>
      </c>
      <c r="I67" s="114">
        <v>6662</v>
      </c>
      <c r="J67" s="140">
        <v>6684</v>
      </c>
      <c r="K67" s="114">
        <v>-38</v>
      </c>
      <c r="L67" s="116">
        <v>-0.56852184320766008</v>
      </c>
    </row>
    <row r="68" spans="1:12" s="110" customFormat="1" ht="15" customHeight="1" x14ac:dyDescent="0.2">
      <c r="A68" s="120"/>
      <c r="B68" s="119"/>
      <c r="C68" s="258" t="s">
        <v>105</v>
      </c>
      <c r="D68" s="110" t="s">
        <v>202</v>
      </c>
      <c r="E68" s="113">
        <v>11.535555368986651</v>
      </c>
      <c r="F68" s="115">
        <v>1374</v>
      </c>
      <c r="G68" s="114">
        <v>1370</v>
      </c>
      <c r="H68" s="114">
        <v>1360</v>
      </c>
      <c r="I68" s="114">
        <v>1325</v>
      </c>
      <c r="J68" s="140">
        <v>1254</v>
      </c>
      <c r="K68" s="114">
        <v>120</v>
      </c>
      <c r="L68" s="116">
        <v>9.5693779904306222</v>
      </c>
    </row>
    <row r="69" spans="1:12" s="110" customFormat="1" ht="15" customHeight="1" x14ac:dyDescent="0.2">
      <c r="A69" s="120"/>
      <c r="B69" s="119"/>
      <c r="C69" s="258"/>
      <c r="D69" s="267" t="s">
        <v>198</v>
      </c>
      <c r="E69" s="113">
        <v>42.066957787481805</v>
      </c>
      <c r="F69" s="115">
        <v>578</v>
      </c>
      <c r="G69" s="114">
        <v>578</v>
      </c>
      <c r="H69" s="114">
        <v>577</v>
      </c>
      <c r="I69" s="114">
        <v>567</v>
      </c>
      <c r="J69" s="140">
        <v>548</v>
      </c>
      <c r="K69" s="114">
        <v>30</v>
      </c>
      <c r="L69" s="116">
        <v>5.4744525547445253</v>
      </c>
    </row>
    <row r="70" spans="1:12" s="110" customFormat="1" ht="15" customHeight="1" x14ac:dyDescent="0.2">
      <c r="A70" s="120"/>
      <c r="B70" s="119"/>
      <c r="C70" s="258"/>
      <c r="D70" s="267" t="s">
        <v>199</v>
      </c>
      <c r="E70" s="113">
        <v>57.933042212518195</v>
      </c>
      <c r="F70" s="115">
        <v>796</v>
      </c>
      <c r="G70" s="114">
        <v>792</v>
      </c>
      <c r="H70" s="114">
        <v>783</v>
      </c>
      <c r="I70" s="114">
        <v>758</v>
      </c>
      <c r="J70" s="140">
        <v>706</v>
      </c>
      <c r="K70" s="114">
        <v>90</v>
      </c>
      <c r="L70" s="116">
        <v>12.747875354107649</v>
      </c>
    </row>
    <row r="71" spans="1:12" s="110" customFormat="1" ht="15" customHeight="1" x14ac:dyDescent="0.2">
      <c r="A71" s="120"/>
      <c r="B71" s="119"/>
      <c r="C71" s="258"/>
      <c r="D71" s="110" t="s">
        <v>203</v>
      </c>
      <c r="E71" s="113">
        <v>83.981193854420283</v>
      </c>
      <c r="F71" s="115">
        <v>10003</v>
      </c>
      <c r="G71" s="114">
        <v>10093</v>
      </c>
      <c r="H71" s="114">
        <v>10115</v>
      </c>
      <c r="I71" s="114">
        <v>10109</v>
      </c>
      <c r="J71" s="140">
        <v>10200</v>
      </c>
      <c r="K71" s="114">
        <v>-197</v>
      </c>
      <c r="L71" s="116">
        <v>-1.9313725490196079</v>
      </c>
    </row>
    <row r="72" spans="1:12" s="110" customFormat="1" ht="15" customHeight="1" x14ac:dyDescent="0.2">
      <c r="A72" s="120"/>
      <c r="B72" s="119"/>
      <c r="C72" s="258"/>
      <c r="D72" s="267" t="s">
        <v>198</v>
      </c>
      <c r="E72" s="113">
        <v>43.846845946216135</v>
      </c>
      <c r="F72" s="115">
        <v>4386</v>
      </c>
      <c r="G72" s="114">
        <v>4411</v>
      </c>
      <c r="H72" s="114">
        <v>4408</v>
      </c>
      <c r="I72" s="114">
        <v>4427</v>
      </c>
      <c r="J72" s="140">
        <v>4441</v>
      </c>
      <c r="K72" s="114">
        <v>-55</v>
      </c>
      <c r="L72" s="116">
        <v>-1.2384598063499213</v>
      </c>
    </row>
    <row r="73" spans="1:12" s="110" customFormat="1" ht="15" customHeight="1" x14ac:dyDescent="0.2">
      <c r="A73" s="120"/>
      <c r="B73" s="119"/>
      <c r="C73" s="258"/>
      <c r="D73" s="267" t="s">
        <v>199</v>
      </c>
      <c r="E73" s="113">
        <v>56.153154053783865</v>
      </c>
      <c r="F73" s="115">
        <v>5617</v>
      </c>
      <c r="G73" s="114">
        <v>5682</v>
      </c>
      <c r="H73" s="114">
        <v>5707</v>
      </c>
      <c r="I73" s="114">
        <v>5682</v>
      </c>
      <c r="J73" s="140">
        <v>5759</v>
      </c>
      <c r="K73" s="114">
        <v>-142</v>
      </c>
      <c r="L73" s="116">
        <v>-2.4657058517103665</v>
      </c>
    </row>
    <row r="74" spans="1:12" s="110" customFormat="1" ht="15" customHeight="1" x14ac:dyDescent="0.2">
      <c r="A74" s="120"/>
      <c r="B74" s="119"/>
      <c r="C74" s="258"/>
      <c r="D74" s="110" t="s">
        <v>204</v>
      </c>
      <c r="E74" s="113">
        <v>4.4832507765930654</v>
      </c>
      <c r="F74" s="115">
        <v>534</v>
      </c>
      <c r="G74" s="114">
        <v>545</v>
      </c>
      <c r="H74" s="114">
        <v>546</v>
      </c>
      <c r="I74" s="114">
        <v>521</v>
      </c>
      <c r="J74" s="140">
        <v>512</v>
      </c>
      <c r="K74" s="114">
        <v>22</v>
      </c>
      <c r="L74" s="116">
        <v>4.296875</v>
      </c>
    </row>
    <row r="75" spans="1:12" s="110" customFormat="1" ht="15" customHeight="1" x14ac:dyDescent="0.2">
      <c r="A75" s="120"/>
      <c r="B75" s="119"/>
      <c r="C75" s="258"/>
      <c r="D75" s="267" t="s">
        <v>198</v>
      </c>
      <c r="E75" s="113">
        <v>56.367041198501873</v>
      </c>
      <c r="F75" s="115">
        <v>301</v>
      </c>
      <c r="G75" s="114">
        <v>305</v>
      </c>
      <c r="H75" s="114">
        <v>313</v>
      </c>
      <c r="I75" s="114">
        <v>299</v>
      </c>
      <c r="J75" s="140">
        <v>293</v>
      </c>
      <c r="K75" s="114">
        <v>8</v>
      </c>
      <c r="L75" s="116">
        <v>2.7303754266211606</v>
      </c>
    </row>
    <row r="76" spans="1:12" s="110" customFormat="1" ht="15" customHeight="1" x14ac:dyDescent="0.2">
      <c r="A76" s="120"/>
      <c r="B76" s="119"/>
      <c r="C76" s="258"/>
      <c r="D76" s="267" t="s">
        <v>199</v>
      </c>
      <c r="E76" s="113">
        <v>43.632958801498127</v>
      </c>
      <c r="F76" s="115">
        <v>233</v>
      </c>
      <c r="G76" s="114">
        <v>240</v>
      </c>
      <c r="H76" s="114">
        <v>233</v>
      </c>
      <c r="I76" s="114">
        <v>222</v>
      </c>
      <c r="J76" s="140">
        <v>219</v>
      </c>
      <c r="K76" s="114">
        <v>14</v>
      </c>
      <c r="L76" s="116">
        <v>6.3926940639269407</v>
      </c>
    </row>
    <row r="77" spans="1:12" s="110" customFormat="1" ht="15" customHeight="1" x14ac:dyDescent="0.2">
      <c r="A77" s="534"/>
      <c r="B77" s="119" t="s">
        <v>205</v>
      </c>
      <c r="C77" s="268"/>
      <c r="D77" s="182"/>
      <c r="E77" s="113">
        <v>4.3793968099185063</v>
      </c>
      <c r="F77" s="115">
        <v>5030</v>
      </c>
      <c r="G77" s="114">
        <v>5160</v>
      </c>
      <c r="H77" s="114">
        <v>5262</v>
      </c>
      <c r="I77" s="114">
        <v>5271</v>
      </c>
      <c r="J77" s="140">
        <v>5327</v>
      </c>
      <c r="K77" s="114">
        <v>-297</v>
      </c>
      <c r="L77" s="116">
        <v>-5.5753707527689134</v>
      </c>
    </row>
    <row r="78" spans="1:12" s="110" customFormat="1" ht="15" customHeight="1" x14ac:dyDescent="0.2">
      <c r="A78" s="120"/>
      <c r="B78" s="119"/>
      <c r="C78" s="268" t="s">
        <v>106</v>
      </c>
      <c r="D78" s="182"/>
      <c r="E78" s="113">
        <v>49.22465208747515</v>
      </c>
      <c r="F78" s="115">
        <v>2476</v>
      </c>
      <c r="G78" s="114">
        <v>2561</v>
      </c>
      <c r="H78" s="114">
        <v>2636</v>
      </c>
      <c r="I78" s="114">
        <v>2630</v>
      </c>
      <c r="J78" s="140">
        <v>2644</v>
      </c>
      <c r="K78" s="114">
        <v>-168</v>
      </c>
      <c r="L78" s="116">
        <v>-6.3540090771558244</v>
      </c>
    </row>
    <row r="79" spans="1:12" s="110" customFormat="1" ht="15" customHeight="1" x14ac:dyDescent="0.2">
      <c r="A79" s="123"/>
      <c r="B79" s="124"/>
      <c r="C79" s="260" t="s">
        <v>107</v>
      </c>
      <c r="D79" s="261"/>
      <c r="E79" s="125">
        <v>50.77534791252485</v>
      </c>
      <c r="F79" s="143">
        <v>2554</v>
      </c>
      <c r="G79" s="144">
        <v>2599</v>
      </c>
      <c r="H79" s="144">
        <v>2626</v>
      </c>
      <c r="I79" s="144">
        <v>2641</v>
      </c>
      <c r="J79" s="145">
        <v>2683</v>
      </c>
      <c r="K79" s="144">
        <v>-129</v>
      </c>
      <c r="L79" s="146">
        <v>-4.8080506895266497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114856</v>
      </c>
      <c r="E11" s="114">
        <v>115985</v>
      </c>
      <c r="F11" s="114">
        <v>117165</v>
      </c>
      <c r="G11" s="114">
        <v>115753</v>
      </c>
      <c r="H11" s="140">
        <v>115608</v>
      </c>
      <c r="I11" s="115">
        <v>-752</v>
      </c>
      <c r="J11" s="116">
        <v>-0.65047401563905616</v>
      </c>
    </row>
    <row r="12" spans="1:15" s="110" customFormat="1" ht="24.95" customHeight="1" x14ac:dyDescent="0.2">
      <c r="A12" s="193" t="s">
        <v>132</v>
      </c>
      <c r="B12" s="194" t="s">
        <v>133</v>
      </c>
      <c r="C12" s="113">
        <v>1.4261335933690882</v>
      </c>
      <c r="D12" s="115">
        <v>1638</v>
      </c>
      <c r="E12" s="114">
        <v>1635</v>
      </c>
      <c r="F12" s="114">
        <v>1687</v>
      </c>
      <c r="G12" s="114">
        <v>1667</v>
      </c>
      <c r="H12" s="140">
        <v>1656</v>
      </c>
      <c r="I12" s="115">
        <v>-18</v>
      </c>
      <c r="J12" s="116">
        <v>-1.0869565217391304</v>
      </c>
    </row>
    <row r="13" spans="1:15" s="110" customFormat="1" ht="24.95" customHeight="1" x14ac:dyDescent="0.2">
      <c r="A13" s="193" t="s">
        <v>134</v>
      </c>
      <c r="B13" s="199" t="s">
        <v>214</v>
      </c>
      <c r="C13" s="113">
        <v>1.4496412899630842</v>
      </c>
      <c r="D13" s="115">
        <v>1665</v>
      </c>
      <c r="E13" s="114">
        <v>1694</v>
      </c>
      <c r="F13" s="114">
        <v>1705</v>
      </c>
      <c r="G13" s="114">
        <v>1685</v>
      </c>
      <c r="H13" s="140">
        <v>1668</v>
      </c>
      <c r="I13" s="115">
        <v>-3</v>
      </c>
      <c r="J13" s="116">
        <v>-0.17985611510791366</v>
      </c>
    </row>
    <row r="14" spans="1:15" s="287" customFormat="1" ht="24" customHeight="1" x14ac:dyDescent="0.2">
      <c r="A14" s="193" t="s">
        <v>215</v>
      </c>
      <c r="B14" s="199" t="s">
        <v>137</v>
      </c>
      <c r="C14" s="113">
        <v>32.038378491328274</v>
      </c>
      <c r="D14" s="115">
        <v>36798</v>
      </c>
      <c r="E14" s="114">
        <v>37312</v>
      </c>
      <c r="F14" s="114">
        <v>37777</v>
      </c>
      <c r="G14" s="114">
        <v>37580</v>
      </c>
      <c r="H14" s="140">
        <v>37858</v>
      </c>
      <c r="I14" s="115">
        <v>-1060</v>
      </c>
      <c r="J14" s="116">
        <v>-2.7999366052089387</v>
      </c>
      <c r="K14" s="110"/>
      <c r="L14" s="110"/>
      <c r="M14" s="110"/>
      <c r="N14" s="110"/>
      <c r="O14" s="110"/>
    </row>
    <row r="15" spans="1:15" s="110" customFormat="1" ht="24.75" customHeight="1" x14ac:dyDescent="0.2">
      <c r="A15" s="193" t="s">
        <v>216</v>
      </c>
      <c r="B15" s="199" t="s">
        <v>217</v>
      </c>
      <c r="C15" s="113">
        <v>4.7320122588284459</v>
      </c>
      <c r="D15" s="115">
        <v>5435</v>
      </c>
      <c r="E15" s="114">
        <v>5527</v>
      </c>
      <c r="F15" s="114">
        <v>5563</v>
      </c>
      <c r="G15" s="114">
        <v>5498</v>
      </c>
      <c r="H15" s="140">
        <v>5526</v>
      </c>
      <c r="I15" s="115">
        <v>-91</v>
      </c>
      <c r="J15" s="116">
        <v>-1.64676076728194</v>
      </c>
    </row>
    <row r="16" spans="1:15" s="287" customFormat="1" ht="24.95" customHeight="1" x14ac:dyDescent="0.2">
      <c r="A16" s="193" t="s">
        <v>218</v>
      </c>
      <c r="B16" s="199" t="s">
        <v>141</v>
      </c>
      <c r="C16" s="113">
        <v>23.813296649717909</v>
      </c>
      <c r="D16" s="115">
        <v>27351</v>
      </c>
      <c r="E16" s="114">
        <v>27729</v>
      </c>
      <c r="F16" s="114">
        <v>28126</v>
      </c>
      <c r="G16" s="114">
        <v>28022</v>
      </c>
      <c r="H16" s="140">
        <v>28259</v>
      </c>
      <c r="I16" s="115">
        <v>-908</v>
      </c>
      <c r="J16" s="116">
        <v>-3.2131356382037581</v>
      </c>
      <c r="K16" s="110"/>
      <c r="L16" s="110"/>
      <c r="M16" s="110"/>
      <c r="N16" s="110"/>
      <c r="O16" s="110"/>
    </row>
    <row r="17" spans="1:15" s="110" customFormat="1" ht="24.95" customHeight="1" x14ac:dyDescent="0.2">
      <c r="A17" s="193" t="s">
        <v>219</v>
      </c>
      <c r="B17" s="199" t="s">
        <v>220</v>
      </c>
      <c r="C17" s="113">
        <v>3.493069582781918</v>
      </c>
      <c r="D17" s="115">
        <v>4012</v>
      </c>
      <c r="E17" s="114">
        <v>4056</v>
      </c>
      <c r="F17" s="114">
        <v>4088</v>
      </c>
      <c r="G17" s="114">
        <v>4060</v>
      </c>
      <c r="H17" s="140">
        <v>4073</v>
      </c>
      <c r="I17" s="115">
        <v>-61</v>
      </c>
      <c r="J17" s="116">
        <v>-1.497667566904002</v>
      </c>
    </row>
    <row r="18" spans="1:15" s="287" customFormat="1" ht="24.95" customHeight="1" x14ac:dyDescent="0.2">
      <c r="A18" s="201" t="s">
        <v>144</v>
      </c>
      <c r="B18" s="202" t="s">
        <v>145</v>
      </c>
      <c r="C18" s="113">
        <v>8.517622065891203</v>
      </c>
      <c r="D18" s="115">
        <v>9783</v>
      </c>
      <c r="E18" s="114">
        <v>9793</v>
      </c>
      <c r="F18" s="114">
        <v>10246</v>
      </c>
      <c r="G18" s="114">
        <v>10024</v>
      </c>
      <c r="H18" s="140">
        <v>9765</v>
      </c>
      <c r="I18" s="115">
        <v>18</v>
      </c>
      <c r="J18" s="116">
        <v>0.18433179723502305</v>
      </c>
      <c r="K18" s="110"/>
      <c r="L18" s="110"/>
      <c r="M18" s="110"/>
      <c r="N18" s="110"/>
      <c r="O18" s="110"/>
    </row>
    <row r="19" spans="1:15" s="110" customFormat="1" ht="24.95" customHeight="1" x14ac:dyDescent="0.2">
      <c r="A19" s="193" t="s">
        <v>146</v>
      </c>
      <c r="B19" s="199" t="s">
        <v>147</v>
      </c>
      <c r="C19" s="113">
        <v>11.510064776763947</v>
      </c>
      <c r="D19" s="115">
        <v>13220</v>
      </c>
      <c r="E19" s="114">
        <v>13382</v>
      </c>
      <c r="F19" s="114">
        <v>13356</v>
      </c>
      <c r="G19" s="114">
        <v>13169</v>
      </c>
      <c r="H19" s="140">
        <v>13188</v>
      </c>
      <c r="I19" s="115">
        <v>32</v>
      </c>
      <c r="J19" s="116">
        <v>0.24264482863208978</v>
      </c>
    </row>
    <row r="20" spans="1:15" s="287" customFormat="1" ht="24.95" customHeight="1" x14ac:dyDescent="0.2">
      <c r="A20" s="193" t="s">
        <v>148</v>
      </c>
      <c r="B20" s="199" t="s">
        <v>149</v>
      </c>
      <c r="C20" s="113">
        <v>3.8517796196977083</v>
      </c>
      <c r="D20" s="115">
        <v>4424</v>
      </c>
      <c r="E20" s="114">
        <v>4471</v>
      </c>
      <c r="F20" s="114">
        <v>4497</v>
      </c>
      <c r="G20" s="114">
        <v>4447</v>
      </c>
      <c r="H20" s="140">
        <v>4374</v>
      </c>
      <c r="I20" s="115">
        <v>50</v>
      </c>
      <c r="J20" s="116">
        <v>1.1431184270690444</v>
      </c>
      <c r="K20" s="110"/>
      <c r="L20" s="110"/>
      <c r="M20" s="110"/>
      <c r="N20" s="110"/>
      <c r="O20" s="110"/>
    </row>
    <row r="21" spans="1:15" s="110" customFormat="1" ht="24.95" customHeight="1" x14ac:dyDescent="0.2">
      <c r="A21" s="201" t="s">
        <v>150</v>
      </c>
      <c r="B21" s="202" t="s">
        <v>151</v>
      </c>
      <c r="C21" s="113">
        <v>2.9175663439437209</v>
      </c>
      <c r="D21" s="115">
        <v>3351</v>
      </c>
      <c r="E21" s="114">
        <v>3441</v>
      </c>
      <c r="F21" s="114">
        <v>3438</v>
      </c>
      <c r="G21" s="114">
        <v>3439</v>
      </c>
      <c r="H21" s="140">
        <v>3399</v>
      </c>
      <c r="I21" s="115">
        <v>-48</v>
      </c>
      <c r="J21" s="116">
        <v>-1.4121800529567521</v>
      </c>
    </row>
    <row r="22" spans="1:15" s="110" customFormat="1" ht="24.95" customHeight="1" x14ac:dyDescent="0.2">
      <c r="A22" s="201" t="s">
        <v>152</v>
      </c>
      <c r="B22" s="199" t="s">
        <v>153</v>
      </c>
      <c r="C22" s="113">
        <v>0.41704395068607647</v>
      </c>
      <c r="D22" s="115">
        <v>479</v>
      </c>
      <c r="E22" s="114">
        <v>467</v>
      </c>
      <c r="F22" s="114">
        <v>480</v>
      </c>
      <c r="G22" s="114">
        <v>456</v>
      </c>
      <c r="H22" s="140">
        <v>450</v>
      </c>
      <c r="I22" s="115">
        <v>29</v>
      </c>
      <c r="J22" s="116">
        <v>6.4444444444444446</v>
      </c>
    </row>
    <row r="23" spans="1:15" s="110" customFormat="1" ht="24.95" customHeight="1" x14ac:dyDescent="0.2">
      <c r="A23" s="193" t="s">
        <v>154</v>
      </c>
      <c r="B23" s="199" t="s">
        <v>155</v>
      </c>
      <c r="C23" s="113">
        <v>1.246778574911193</v>
      </c>
      <c r="D23" s="115">
        <v>1432</v>
      </c>
      <c r="E23" s="114">
        <v>1402</v>
      </c>
      <c r="F23" s="114">
        <v>1407</v>
      </c>
      <c r="G23" s="114">
        <v>1397</v>
      </c>
      <c r="H23" s="140">
        <v>1406</v>
      </c>
      <c r="I23" s="115">
        <v>26</v>
      </c>
      <c r="J23" s="116">
        <v>1.8492176386913228</v>
      </c>
    </row>
    <row r="24" spans="1:15" s="110" customFormat="1" ht="24.95" customHeight="1" x14ac:dyDescent="0.2">
      <c r="A24" s="193" t="s">
        <v>156</v>
      </c>
      <c r="B24" s="199" t="s">
        <v>221</v>
      </c>
      <c r="C24" s="113">
        <v>2.6798774117155393</v>
      </c>
      <c r="D24" s="115">
        <v>3078</v>
      </c>
      <c r="E24" s="114">
        <v>3095</v>
      </c>
      <c r="F24" s="114">
        <v>3103</v>
      </c>
      <c r="G24" s="114">
        <v>3101</v>
      </c>
      <c r="H24" s="140">
        <v>3113</v>
      </c>
      <c r="I24" s="115">
        <v>-35</v>
      </c>
      <c r="J24" s="116">
        <v>-1.1243173787343399</v>
      </c>
    </row>
    <row r="25" spans="1:15" s="110" customFormat="1" ht="24.95" customHeight="1" x14ac:dyDescent="0.2">
      <c r="A25" s="193" t="s">
        <v>222</v>
      </c>
      <c r="B25" s="204" t="s">
        <v>159</v>
      </c>
      <c r="C25" s="113">
        <v>2.5074876366929022</v>
      </c>
      <c r="D25" s="115">
        <v>2880</v>
      </c>
      <c r="E25" s="114">
        <v>2857</v>
      </c>
      <c r="F25" s="114">
        <v>2953</v>
      </c>
      <c r="G25" s="114">
        <v>2897</v>
      </c>
      <c r="H25" s="140">
        <v>2800</v>
      </c>
      <c r="I25" s="115">
        <v>80</v>
      </c>
      <c r="J25" s="116">
        <v>2.8571428571428572</v>
      </c>
    </row>
    <row r="26" spans="1:15" s="110" customFormat="1" ht="24.95" customHeight="1" x14ac:dyDescent="0.2">
      <c r="A26" s="201">
        <v>782.78300000000002</v>
      </c>
      <c r="B26" s="203" t="s">
        <v>160</v>
      </c>
      <c r="C26" s="113">
        <v>1.0325973392770078</v>
      </c>
      <c r="D26" s="115">
        <v>1186</v>
      </c>
      <c r="E26" s="114">
        <v>1269</v>
      </c>
      <c r="F26" s="114">
        <v>1312</v>
      </c>
      <c r="G26" s="114">
        <v>1371</v>
      </c>
      <c r="H26" s="140">
        <v>1368</v>
      </c>
      <c r="I26" s="115">
        <v>-182</v>
      </c>
      <c r="J26" s="116">
        <v>-13.304093567251462</v>
      </c>
    </row>
    <row r="27" spans="1:15" s="110" customFormat="1" ht="24.95" customHeight="1" x14ac:dyDescent="0.2">
      <c r="A27" s="193" t="s">
        <v>161</v>
      </c>
      <c r="B27" s="199" t="s">
        <v>223</v>
      </c>
      <c r="C27" s="113">
        <v>5.802047781569966</v>
      </c>
      <c r="D27" s="115">
        <v>6664</v>
      </c>
      <c r="E27" s="114">
        <v>6689</v>
      </c>
      <c r="F27" s="114">
        <v>6648</v>
      </c>
      <c r="G27" s="114">
        <v>6600</v>
      </c>
      <c r="H27" s="140">
        <v>6556</v>
      </c>
      <c r="I27" s="115">
        <v>108</v>
      </c>
      <c r="J27" s="116">
        <v>1.647345942647956</v>
      </c>
    </row>
    <row r="28" spans="1:15" s="110" customFormat="1" ht="24.95" customHeight="1" x14ac:dyDescent="0.2">
      <c r="A28" s="193" t="s">
        <v>163</v>
      </c>
      <c r="B28" s="199" t="s">
        <v>164</v>
      </c>
      <c r="C28" s="113">
        <v>4.0328759490144179</v>
      </c>
      <c r="D28" s="115">
        <v>4632</v>
      </c>
      <c r="E28" s="114">
        <v>4701</v>
      </c>
      <c r="F28" s="114">
        <v>4706</v>
      </c>
      <c r="G28" s="114">
        <v>4618</v>
      </c>
      <c r="H28" s="140">
        <v>4703</v>
      </c>
      <c r="I28" s="115">
        <v>-71</v>
      </c>
      <c r="J28" s="116">
        <v>-1.5096746757388901</v>
      </c>
    </row>
    <row r="29" spans="1:15" s="110" customFormat="1" ht="24.95" customHeight="1" x14ac:dyDescent="0.2">
      <c r="A29" s="193">
        <v>86</v>
      </c>
      <c r="B29" s="199" t="s">
        <v>165</v>
      </c>
      <c r="C29" s="113">
        <v>7.7766942954656262</v>
      </c>
      <c r="D29" s="115">
        <v>8932</v>
      </c>
      <c r="E29" s="114">
        <v>9039</v>
      </c>
      <c r="F29" s="114">
        <v>9072</v>
      </c>
      <c r="G29" s="114">
        <v>8793</v>
      </c>
      <c r="H29" s="140">
        <v>8827</v>
      </c>
      <c r="I29" s="115">
        <v>105</v>
      </c>
      <c r="J29" s="116">
        <v>1.1895321173671689</v>
      </c>
    </row>
    <row r="30" spans="1:15" s="110" customFormat="1" ht="24.95" customHeight="1" x14ac:dyDescent="0.2">
      <c r="A30" s="193">
        <v>87.88</v>
      </c>
      <c r="B30" s="204" t="s">
        <v>166</v>
      </c>
      <c r="C30" s="113">
        <v>9.6703698544264114</v>
      </c>
      <c r="D30" s="115">
        <v>11107</v>
      </c>
      <c r="E30" s="114">
        <v>11135</v>
      </c>
      <c r="F30" s="114">
        <v>11141</v>
      </c>
      <c r="G30" s="114">
        <v>10964</v>
      </c>
      <c r="H30" s="140">
        <v>10942</v>
      </c>
      <c r="I30" s="115">
        <v>165</v>
      </c>
      <c r="J30" s="116">
        <v>1.5079510144397734</v>
      </c>
    </row>
    <row r="31" spans="1:15" s="110" customFormat="1" ht="24.95" customHeight="1" x14ac:dyDescent="0.2">
      <c r="A31" s="193" t="s">
        <v>167</v>
      </c>
      <c r="B31" s="199" t="s">
        <v>168</v>
      </c>
      <c r="C31" s="113">
        <v>3.1230410252838339</v>
      </c>
      <c r="D31" s="115">
        <v>3587</v>
      </c>
      <c r="E31" s="114">
        <v>3603</v>
      </c>
      <c r="F31" s="114">
        <v>3637</v>
      </c>
      <c r="G31" s="114">
        <v>3545</v>
      </c>
      <c r="H31" s="140">
        <v>3535</v>
      </c>
      <c r="I31" s="115">
        <v>52</v>
      </c>
      <c r="J31" s="116">
        <v>1.4710042432814709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1.4261335933690882</v>
      </c>
      <c r="D34" s="115">
        <v>1638</v>
      </c>
      <c r="E34" s="114">
        <v>1635</v>
      </c>
      <c r="F34" s="114">
        <v>1687</v>
      </c>
      <c r="G34" s="114">
        <v>1667</v>
      </c>
      <c r="H34" s="140">
        <v>1656</v>
      </c>
      <c r="I34" s="115">
        <v>-18</v>
      </c>
      <c r="J34" s="116">
        <v>-1.0869565217391304</v>
      </c>
    </row>
    <row r="35" spans="1:10" s="110" customFormat="1" ht="24.95" customHeight="1" x14ac:dyDescent="0.2">
      <c r="A35" s="292" t="s">
        <v>171</v>
      </c>
      <c r="B35" s="293" t="s">
        <v>172</v>
      </c>
      <c r="C35" s="113">
        <v>42.005641847182559</v>
      </c>
      <c r="D35" s="115">
        <v>48246</v>
      </c>
      <c r="E35" s="114">
        <v>48799</v>
      </c>
      <c r="F35" s="114">
        <v>49728</v>
      </c>
      <c r="G35" s="114">
        <v>49289</v>
      </c>
      <c r="H35" s="140">
        <v>49291</v>
      </c>
      <c r="I35" s="115">
        <v>-1045</v>
      </c>
      <c r="J35" s="116">
        <v>-2.1200624860522206</v>
      </c>
    </row>
    <row r="36" spans="1:10" s="110" customFormat="1" ht="24.95" customHeight="1" x14ac:dyDescent="0.2">
      <c r="A36" s="294" t="s">
        <v>173</v>
      </c>
      <c r="B36" s="295" t="s">
        <v>174</v>
      </c>
      <c r="C36" s="125">
        <v>56.568224559448353</v>
      </c>
      <c r="D36" s="143">
        <v>64972</v>
      </c>
      <c r="E36" s="144">
        <v>65551</v>
      </c>
      <c r="F36" s="144">
        <v>65750</v>
      </c>
      <c r="G36" s="144">
        <v>64797</v>
      </c>
      <c r="H36" s="145">
        <v>64661</v>
      </c>
      <c r="I36" s="143">
        <v>311</v>
      </c>
      <c r="J36" s="146">
        <v>0.48096998190563089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2020-09-28T06:40:20Z</dcterms:created>
  <dcterms:modified xsi:type="dcterms:W3CDTF">2020-09-28T10:31:58Z</dcterms:modified>
</cp:coreProperties>
</file>