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c r="G74" i="24"/>
  <c r="F74" i="24"/>
  <c r="E74" i="24"/>
  <c r="L73" i="24"/>
  <c r="H73" i="24"/>
  <c r="G73" i="24"/>
  <c r="F73" i="24"/>
  <c r="E73" i="24"/>
  <c r="L72" i="24"/>
  <c r="H72" i="24"/>
  <c r="G72" i="24"/>
  <c r="F72" i="24"/>
  <c r="E72" i="24"/>
  <c r="L71" i="24"/>
  <c r="H71" i="24"/>
  <c r="G71" i="24"/>
  <c r="F71" i="24"/>
  <c r="E71" i="24"/>
  <c r="L70" i="24"/>
  <c r="H70" i="24"/>
  <c r="G70" i="24"/>
  <c r="F70" i="24"/>
  <c r="E70" i="24"/>
  <c r="L69" i="24"/>
  <c r="H69" i="24"/>
  <c r="G69" i="24"/>
  <c r="F69" i="24"/>
  <c r="E69" i="24"/>
  <c r="L68" i="24"/>
  <c r="H68" i="24"/>
  <c r="G68" i="24"/>
  <c r="F68" i="24"/>
  <c r="E68" i="24"/>
  <c r="L67" i="24"/>
  <c r="H67" i="24"/>
  <c r="G67" i="24"/>
  <c r="F67" i="24"/>
  <c r="E67" i="24"/>
  <c r="L66" i="24"/>
  <c r="H66" i="24"/>
  <c r="G66" i="24"/>
  <c r="F66" i="24"/>
  <c r="E66" i="24"/>
  <c r="L65" i="24"/>
  <c r="H65" i="24"/>
  <c r="G65" i="24"/>
  <c r="F65" i="24"/>
  <c r="E65" i="24"/>
  <c r="L64" i="24"/>
  <c r="H64" i="24"/>
  <c r="G64" i="24"/>
  <c r="F64" i="24"/>
  <c r="E64" i="24"/>
  <c r="L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s="1"/>
  <c r="G54" i="24"/>
  <c r="F54" i="24"/>
  <c r="E54" i="24"/>
  <c r="L53" i="24"/>
  <c r="H53" i="24" s="1"/>
  <c r="G53" i="24"/>
  <c r="F53" i="24"/>
  <c r="E53" i="24"/>
  <c r="L52" i="24"/>
  <c r="H52" i="24"/>
  <c r="G52" i="24"/>
  <c r="F52" i="24"/>
  <c r="E52" i="24"/>
  <c r="L51" i="24"/>
  <c r="H51" i="24" s="1"/>
  <c r="G51" i="24"/>
  <c r="F51" i="24"/>
  <c r="E51" i="24"/>
  <c r="M44" i="24"/>
  <c r="L44" i="24"/>
  <c r="K44" i="24"/>
  <c r="I44" i="24"/>
  <c r="E44" i="24"/>
  <c r="D44" i="24"/>
  <c r="C44" i="24"/>
  <c r="G44" i="24" s="1"/>
  <c r="B44" i="24"/>
  <c r="J44" i="24" s="1"/>
  <c r="M43" i="24"/>
  <c r="L43" i="24"/>
  <c r="I43" i="24"/>
  <c r="H43" i="24"/>
  <c r="G43" i="24"/>
  <c r="F43" i="24"/>
  <c r="E43" i="24"/>
  <c r="D43" i="24"/>
  <c r="C43" i="24"/>
  <c r="B43" i="24"/>
  <c r="K43" i="24" s="1"/>
  <c r="M42" i="24"/>
  <c r="L42" i="24"/>
  <c r="K42" i="24"/>
  <c r="I42" i="24"/>
  <c r="E42" i="24"/>
  <c r="D42" i="24"/>
  <c r="C42" i="24"/>
  <c r="G42" i="24" s="1"/>
  <c r="B42" i="24"/>
  <c r="J42" i="24" s="1"/>
  <c r="M41" i="24"/>
  <c r="L41" i="24"/>
  <c r="I41" i="24"/>
  <c r="H41" i="24"/>
  <c r="G41" i="24"/>
  <c r="F41" i="24"/>
  <c r="E41" i="24"/>
  <c r="D41" i="24"/>
  <c r="C41" i="24"/>
  <c r="B41" i="24"/>
  <c r="K41" i="24" s="1"/>
  <c r="M40" i="24"/>
  <c r="L40" i="24"/>
  <c r="K40" i="24"/>
  <c r="I40" i="24"/>
  <c r="E40" i="24"/>
  <c r="D40" i="24"/>
  <c r="C40" i="24"/>
  <c r="G40" i="24" s="1"/>
  <c r="B40" i="24"/>
  <c r="J40" i="24" s="1"/>
  <c r="M36" i="24"/>
  <c r="L36" i="24"/>
  <c r="K36" i="24"/>
  <c r="J36" i="24"/>
  <c r="I36" i="24"/>
  <c r="H36" i="24"/>
  <c r="G36" i="24"/>
  <c r="F36" i="24"/>
  <c r="E36" i="24"/>
  <c r="D36" i="24"/>
  <c r="C23" i="24"/>
  <c r="L57" i="15"/>
  <c r="K57" i="15"/>
  <c r="C38" i="24"/>
  <c r="C37" i="24"/>
  <c r="I37" i="24" s="1"/>
  <c r="C35" i="24"/>
  <c r="C34" i="24"/>
  <c r="C33" i="24"/>
  <c r="C32" i="24"/>
  <c r="C31" i="24"/>
  <c r="C30" i="24"/>
  <c r="C29" i="24"/>
  <c r="C28" i="24"/>
  <c r="C27" i="24"/>
  <c r="C26" i="24"/>
  <c r="C25" i="24"/>
  <c r="C24"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H8" i="24" l="1"/>
  <c r="F8" i="24"/>
  <c r="D8" i="24"/>
  <c r="K8" i="24"/>
  <c r="J8" i="24"/>
  <c r="D23" i="24"/>
  <c r="J23" i="24"/>
  <c r="H23" i="24"/>
  <c r="K23" i="24"/>
  <c r="F23" i="24"/>
  <c r="H30" i="24"/>
  <c r="F30" i="24"/>
  <c r="D30" i="24"/>
  <c r="K30" i="24"/>
  <c r="J30" i="24"/>
  <c r="B14" i="24"/>
  <c r="B6" i="24"/>
  <c r="D27" i="24"/>
  <c r="J27" i="24"/>
  <c r="H27" i="24"/>
  <c r="K27" i="24"/>
  <c r="F27" i="24"/>
  <c r="D35" i="24"/>
  <c r="J35" i="24"/>
  <c r="H35" i="24"/>
  <c r="F35" i="24"/>
  <c r="K35" i="24"/>
  <c r="I8" i="24"/>
  <c r="M8" i="24"/>
  <c r="E8" i="24"/>
  <c r="L8" i="24"/>
  <c r="G8" i="24"/>
  <c r="D9" i="24"/>
  <c r="J9" i="24"/>
  <c r="H9" i="24"/>
  <c r="K9" i="24"/>
  <c r="F9" i="24"/>
  <c r="D7" i="24"/>
  <c r="J7" i="24"/>
  <c r="H7" i="24"/>
  <c r="K7" i="24"/>
  <c r="F7" i="24"/>
  <c r="H26" i="24"/>
  <c r="F26" i="24"/>
  <c r="D26" i="24"/>
  <c r="K26" i="24"/>
  <c r="J26" i="24"/>
  <c r="D29" i="24"/>
  <c r="J29" i="24"/>
  <c r="H29" i="24"/>
  <c r="K29" i="24"/>
  <c r="F29" i="24"/>
  <c r="B45" i="24"/>
  <c r="B39" i="24"/>
  <c r="I22" i="24"/>
  <c r="M22" i="24"/>
  <c r="E22" i="24"/>
  <c r="L22" i="24"/>
  <c r="G22" i="24"/>
  <c r="M25" i="24"/>
  <c r="E25" i="24"/>
  <c r="L25" i="24"/>
  <c r="I25" i="24"/>
  <c r="G25" i="24"/>
  <c r="I28" i="24"/>
  <c r="M28" i="24"/>
  <c r="E28" i="24"/>
  <c r="L28" i="24"/>
  <c r="G28" i="24"/>
  <c r="C45" i="24"/>
  <c r="C39" i="24"/>
  <c r="D17" i="24"/>
  <c r="J17" i="24"/>
  <c r="H17" i="24"/>
  <c r="F17" i="24"/>
  <c r="K17" i="24"/>
  <c r="H20" i="24"/>
  <c r="F20" i="24"/>
  <c r="D20" i="24"/>
  <c r="K20" i="24"/>
  <c r="J20" i="24"/>
  <c r="H32" i="24"/>
  <c r="F32" i="24"/>
  <c r="D32" i="24"/>
  <c r="K32" i="24"/>
  <c r="J32" i="24"/>
  <c r="M19" i="24"/>
  <c r="E19" i="24"/>
  <c r="L19" i="24"/>
  <c r="I19" i="24"/>
  <c r="G19" i="24"/>
  <c r="M35" i="24"/>
  <c r="E35" i="24"/>
  <c r="L35" i="24"/>
  <c r="I35" i="24"/>
  <c r="G35" i="24"/>
  <c r="I16" i="24"/>
  <c r="M16" i="24"/>
  <c r="E16" i="24"/>
  <c r="L16" i="24"/>
  <c r="G16" i="24"/>
  <c r="M29" i="24"/>
  <c r="E29" i="24"/>
  <c r="L29" i="24"/>
  <c r="I29" i="24"/>
  <c r="G29" i="24"/>
  <c r="I32" i="24"/>
  <c r="M32" i="24"/>
  <c r="E32" i="24"/>
  <c r="L32" i="24"/>
  <c r="G32" i="24"/>
  <c r="K51" i="24"/>
  <c r="J51" i="24"/>
  <c r="I51" i="24"/>
  <c r="H18" i="24"/>
  <c r="F18" i="24"/>
  <c r="D18" i="24"/>
  <c r="K18" i="24"/>
  <c r="J18" i="24"/>
  <c r="D21" i="24"/>
  <c r="J21" i="24"/>
  <c r="H21" i="24"/>
  <c r="K21" i="24"/>
  <c r="F21" i="24"/>
  <c r="D33" i="24"/>
  <c r="J33" i="24"/>
  <c r="H33" i="24"/>
  <c r="F33" i="24"/>
  <c r="K33" i="24"/>
  <c r="H37" i="24"/>
  <c r="F37" i="24"/>
  <c r="D37" i="24"/>
  <c r="K37" i="24"/>
  <c r="J37" i="24"/>
  <c r="M7" i="24"/>
  <c r="E7" i="24"/>
  <c r="L7" i="24"/>
  <c r="I7" i="24"/>
  <c r="G7" i="24"/>
  <c r="M9" i="24"/>
  <c r="E9" i="24"/>
  <c r="L9" i="24"/>
  <c r="I9" i="24"/>
  <c r="G9" i="24"/>
  <c r="I26" i="24"/>
  <c r="M26" i="24"/>
  <c r="E26" i="24"/>
  <c r="L26" i="24"/>
  <c r="G26" i="24"/>
  <c r="K53" i="24"/>
  <c r="J53" i="24"/>
  <c r="I53" i="24"/>
  <c r="D15" i="24"/>
  <c r="J15" i="24"/>
  <c r="H15" i="24"/>
  <c r="K15" i="24"/>
  <c r="F15" i="24"/>
  <c r="H24" i="24"/>
  <c r="F24" i="24"/>
  <c r="D24" i="24"/>
  <c r="J24" i="24"/>
  <c r="K24" i="24"/>
  <c r="C6" i="24"/>
  <c r="C14" i="24"/>
  <c r="M17" i="24"/>
  <c r="E17" i="24"/>
  <c r="L17" i="24"/>
  <c r="I17" i="24"/>
  <c r="G17" i="24"/>
  <c r="I20" i="24"/>
  <c r="M20" i="24"/>
  <c r="E20" i="24"/>
  <c r="L20" i="24"/>
  <c r="G20" i="24"/>
  <c r="I30" i="24"/>
  <c r="M30" i="24"/>
  <c r="E30" i="24"/>
  <c r="L30" i="24"/>
  <c r="G30" i="24"/>
  <c r="M33" i="24"/>
  <c r="E33" i="24"/>
  <c r="L33" i="24"/>
  <c r="I33" i="24"/>
  <c r="G33" i="24"/>
  <c r="H34" i="24"/>
  <c r="F34" i="24"/>
  <c r="D34" i="24"/>
  <c r="K34" i="24"/>
  <c r="J34" i="24"/>
  <c r="D38" i="24"/>
  <c r="K38" i="24"/>
  <c r="J38" i="24"/>
  <c r="H38" i="24"/>
  <c r="F38" i="24"/>
  <c r="M27" i="24"/>
  <c r="E27" i="24"/>
  <c r="L27" i="24"/>
  <c r="I27" i="24"/>
  <c r="G27" i="24"/>
  <c r="D19" i="24"/>
  <c r="J19" i="24"/>
  <c r="H19" i="24"/>
  <c r="F19" i="24"/>
  <c r="K19" i="24"/>
  <c r="H22" i="24"/>
  <c r="F22" i="24"/>
  <c r="D22" i="24"/>
  <c r="K22" i="24"/>
  <c r="J22" i="24"/>
  <c r="D25" i="24"/>
  <c r="J25" i="24"/>
  <c r="H25" i="24"/>
  <c r="K25" i="24"/>
  <c r="F25" i="24"/>
  <c r="H28" i="24"/>
  <c r="F28" i="24"/>
  <c r="D28" i="24"/>
  <c r="K28" i="24"/>
  <c r="J28" i="24"/>
  <c r="D31" i="24"/>
  <c r="J31" i="24"/>
  <c r="H31" i="24"/>
  <c r="K31" i="24"/>
  <c r="F31" i="24"/>
  <c r="M21" i="24"/>
  <c r="E21" i="24"/>
  <c r="L21" i="24"/>
  <c r="I21" i="24"/>
  <c r="G21" i="24"/>
  <c r="I24" i="24"/>
  <c r="M24" i="24"/>
  <c r="E24" i="24"/>
  <c r="L24" i="24"/>
  <c r="G24" i="24"/>
  <c r="L38" i="24"/>
  <c r="G38" i="24"/>
  <c r="E38" i="24"/>
  <c r="M38" i="24"/>
  <c r="I38" i="24"/>
  <c r="H16" i="24"/>
  <c r="F16" i="24"/>
  <c r="D16" i="24"/>
  <c r="K16" i="24"/>
  <c r="J16" i="24"/>
  <c r="M15" i="24"/>
  <c r="E15" i="24"/>
  <c r="L15" i="24"/>
  <c r="I15" i="24"/>
  <c r="G15" i="24"/>
  <c r="I18" i="24"/>
  <c r="M18" i="24"/>
  <c r="E18" i="24"/>
  <c r="L18" i="24"/>
  <c r="G18" i="24"/>
  <c r="M31" i="24"/>
  <c r="E31" i="24"/>
  <c r="L31" i="24"/>
  <c r="I31" i="24"/>
  <c r="G31" i="24"/>
  <c r="I34" i="24"/>
  <c r="M34" i="24"/>
  <c r="E34" i="24"/>
  <c r="L34" i="24"/>
  <c r="G34" i="24"/>
  <c r="K54" i="24"/>
  <c r="J54" i="24"/>
  <c r="I54" i="24"/>
  <c r="M23" i="24"/>
  <c r="E23" i="24"/>
  <c r="L23" i="24"/>
  <c r="I23" i="24"/>
  <c r="K56" i="24"/>
  <c r="J56" i="24"/>
  <c r="I56" i="24"/>
  <c r="K64" i="24"/>
  <c r="J64" i="24"/>
  <c r="I64" i="24"/>
  <c r="K72" i="24"/>
  <c r="J72" i="24"/>
  <c r="I72" i="24"/>
  <c r="K61" i="24"/>
  <c r="J61" i="24"/>
  <c r="I61" i="24"/>
  <c r="K69" i="24"/>
  <c r="J69" i="24"/>
  <c r="I69" i="24"/>
  <c r="G23" i="24"/>
  <c r="K58" i="24"/>
  <c r="J58" i="24"/>
  <c r="I58" i="24"/>
  <c r="K66" i="24"/>
  <c r="J66" i="24"/>
  <c r="I66" i="24"/>
  <c r="K74" i="24"/>
  <c r="J74" i="24"/>
  <c r="I74" i="24"/>
  <c r="K55" i="24"/>
  <c r="J55" i="24"/>
  <c r="I55" i="24"/>
  <c r="K63" i="24"/>
  <c r="J63" i="24"/>
  <c r="I63" i="24"/>
  <c r="K71" i="24"/>
  <c r="J71" i="24"/>
  <c r="I71" i="24"/>
  <c r="E37" i="24"/>
  <c r="K52" i="24"/>
  <c r="J52" i="24"/>
  <c r="I52" i="24"/>
  <c r="K60" i="24"/>
  <c r="J60" i="24"/>
  <c r="I60" i="24"/>
  <c r="K68" i="24"/>
  <c r="J68" i="24"/>
  <c r="I68" i="24"/>
  <c r="K57" i="24"/>
  <c r="J57" i="24"/>
  <c r="I57" i="24"/>
  <c r="K65" i="24"/>
  <c r="J65" i="24"/>
  <c r="I65" i="24"/>
  <c r="K73" i="24"/>
  <c r="J73" i="24"/>
  <c r="I73" i="24"/>
  <c r="G37" i="24"/>
  <c r="L37" i="24"/>
  <c r="M37" i="24"/>
  <c r="K62" i="24"/>
  <c r="J62" i="24"/>
  <c r="I62" i="24"/>
  <c r="K70" i="24"/>
  <c r="J70" i="24"/>
  <c r="I70" i="24"/>
  <c r="K59" i="24"/>
  <c r="J59" i="24"/>
  <c r="I59" i="24"/>
  <c r="K67" i="24"/>
  <c r="J67" i="24"/>
  <c r="I67" i="24"/>
  <c r="K75" i="24"/>
  <c r="J75" i="24"/>
  <c r="I75" i="24"/>
  <c r="I77" i="24" s="1"/>
  <c r="F40" i="24"/>
  <c r="J41" i="24"/>
  <c r="F42" i="24"/>
  <c r="J43" i="24"/>
  <c r="F44" i="24"/>
  <c r="H40" i="24"/>
  <c r="H42" i="24"/>
  <c r="H44" i="24"/>
  <c r="H14" i="24" l="1"/>
  <c r="F14" i="24"/>
  <c r="D14" i="24"/>
  <c r="K14" i="24"/>
  <c r="J14" i="24"/>
  <c r="G39" i="24"/>
  <c r="L39" i="24"/>
  <c r="M39" i="24"/>
  <c r="I39" i="24"/>
  <c r="E39" i="24"/>
  <c r="H39" i="24"/>
  <c r="F39" i="24"/>
  <c r="D39" i="24"/>
  <c r="K39" i="24"/>
  <c r="J39" i="24"/>
  <c r="G45" i="24"/>
  <c r="L45" i="24"/>
  <c r="M45" i="24"/>
  <c r="I45" i="24"/>
  <c r="E45" i="24"/>
  <c r="J77" i="24"/>
  <c r="H45" i="24"/>
  <c r="F45" i="24"/>
  <c r="D45" i="24"/>
  <c r="K45" i="24"/>
  <c r="J45" i="24"/>
  <c r="K77" i="24"/>
  <c r="I14" i="24"/>
  <c r="M14" i="24"/>
  <c r="E14" i="24"/>
  <c r="L14" i="24"/>
  <c r="G14" i="24"/>
  <c r="I78" i="24"/>
  <c r="I79" i="24"/>
  <c r="I6" i="24"/>
  <c r="M6" i="24"/>
  <c r="E6" i="24"/>
  <c r="L6" i="24"/>
  <c r="G6" i="24"/>
  <c r="H6" i="24"/>
  <c r="F6" i="24"/>
  <c r="D6" i="24"/>
  <c r="K6" i="24"/>
  <c r="J6" i="24"/>
  <c r="J79" i="24" l="1"/>
  <c r="J78" i="24"/>
  <c r="I81" i="24" s="1"/>
  <c r="K79" i="24"/>
  <c r="K78" i="24"/>
  <c r="I82" i="24"/>
  <c r="I83" i="24" l="1"/>
</calcChain>
</file>

<file path=xl/sharedStrings.xml><?xml version="1.0" encoding="utf-8"?>
<sst xmlns="http://schemas.openxmlformats.org/spreadsheetml/2006/main" count="1675" uniqueCount="520">
  <si>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</si>
  <si>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</si>
  <si>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</si>
  <si>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</si>
  <si>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</si>
  <si>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</si>
  <si>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</si>
  <si>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</si>
  <si>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</si>
  <si>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</si>
  <si>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</si>
  <si>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</si>
  <si>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</si>
  <si>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Koblenz, kreisfreie Stadt (07111)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</si>
  <si>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</si>
  <si>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</si>
  <si>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</si>
  <si>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</si>
  <si>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</si>
  <si>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</si>
  <si>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</si>
  <si>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</si>
  <si>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</si>
  <si>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</si>
  <si>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</si>
  <si>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</si>
  <si>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</si>
  <si>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</si>
  <si>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</si>
  <si>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</si>
  <si>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</si>
  <si>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</si>
  <si>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</si>
  <si>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</si>
  <si>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</si>
  <si>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</si>
  <si>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</si>
  <si>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</si>
  <si>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</si>
  <si>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</si>
  <si>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</si>
  <si>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</si>
  <si>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</si>
  <si>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</si>
  <si>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</si>
  <si>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</si>
  <si>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</si>
  <si>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</si>
  <si>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</si>
  <si>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</si>
  <si>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</si>
  <si>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</si>
  <si>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</si>
  <si>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</si>
  <si>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</si>
  <si>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</si>
  <si>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</si>
  <si>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</si>
  <si>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</si>
  <si>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</si>
  <si>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</si>
  <si>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</si>
  <si>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</si>
  <si>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</si>
  <si>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</si>
  <si>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</si>
  <si>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</si>
  <si>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</si>
  <si>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</si>
  <si>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</si>
  <si>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</si>
  <si>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</si>
  <si>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</si>
  <si>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</si>
  <si>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</si>
  <si>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</si>
  <si>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</si>
  <si>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</si>
  <si>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</si>
  <si>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</si>
  <si>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</si>
  <si>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</si>
  <si>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</si>
  <si>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</si>
  <si>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</si>
  <si>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</si>
  <si>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</si>
  <si>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</si>
  <si>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</si>
  <si>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</si>
  <si>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</si>
  <si>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</si>
  <si>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Koblenz, kreisfreie Stadt (07111);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</si>
  <si>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</si>
  <si>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</si>
  <si>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</si>
  <si>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</si>
  <si>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</si>
  <si>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</si>
  <si>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</si>
  <si>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</si>
  <si>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</si>
  <si>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</si>
  <si>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</si>
  <si>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</si>
  <si>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</si>
  <si>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</si>
  <si>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</si>
  <si>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</si>
  <si>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</si>
  <si>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</si>
  <si>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</si>
  <si>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</si>
  <si>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</si>
  <si>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</si>
  <si>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</si>
  <si>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</si>
  <si>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</si>
  <si>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</si>
  <si>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</si>
  <si>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</si>
  <si>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</si>
  <si>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</si>
  <si>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</si>
  <si>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</si>
  <si>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</si>
  <si>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</si>
  <si>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</si>
  <si>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</si>
  <si>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Rheinland-Pfalz</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</si>
  <si>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</si>
  <si>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</si>
  <si>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</si>
  <si>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</si>
  <si>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</si>
  <si>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</si>
  <si>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</si>
  <si>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</si>
  <si>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</si>
  <si>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</si>
  <si>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</si>
  <si>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</si>
  <si>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</si>
  <si>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</si>
  <si>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</si>
  <si>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</si>
  <si>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</si>
  <si>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</si>
  <si>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</si>
  <si>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</si>
  <si>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</si>
  <si>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</si>
  <si>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</si>
  <si>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</si>
  <si>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</si>
  <si>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</si>
  <si>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</si>
  <si>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</si>
  <si>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</si>
  <si>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</si>
  <si>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</si>
  <si>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</si>
  <si>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</si>
  <si>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</si>
  <si>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</si>
  <si>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</si>
  <si>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</si>
  <si>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</si>
  <si>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</si>
  <si>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</si>
  <si>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</si>
  <si>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</si>
  <si>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</si>
  <si>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</si>
  <si>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</si>
  <si>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</si>
  <si>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</si>
  <si>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</si>
  <si>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</si>
  <si>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</si>
  <si>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</si>
  <si>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</si>
  <si>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</si>
  <si>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Koblenz, kreisfreie Stadt (07111)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</si>
  <si>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</si>
  <si>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</si>
  <si>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</si>
  <si>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</si>
  <si>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</si>
  <si>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</si>
  <si>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</si>
  <si>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</si>
  <si>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</si>
  <si>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</si>
  <si>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</si>
  <si>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</si>
  <si>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</si>
  <si>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</si>
  <si>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</si>
  <si>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</si>
  <si>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</si>
  <si>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</si>
  <si>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</si>
  <si>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</si>
  <si>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</si>
  <si>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</si>
  <si>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</si>
  <si>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</si>
  <si>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</si>
  <si>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</si>
  <si>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</si>
  <si>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</si>
  <si>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</si>
  <si>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</si>
  <si>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</si>
  <si>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</si>
  <si>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</si>
  <si>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</si>
  <si>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</si>
  <si>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</si>
  <si>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</si>
  <si>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</si>
  <si>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</si>
  <si>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</si>
  <si>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</si>
  <si>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</si>
  <si>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</si>
  <si>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</si>
  <si>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</si>
  <si>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</si>
  <si>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</si>
  <si>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</si>
  <si>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</si>
  <si>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</si>
  <si>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</si>
  <si>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</si>
  <si>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</si>
  <si>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</si>
  <si>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</si>
  <si>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</si>
  <si>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</si>
  <si>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</si>
  <si>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</si>
  <si>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</si>
  <si>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</si>
  <si>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</si>
  <si>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</si>
  <si>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</si>
  <si>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</si>
  <si>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</si>
  <si>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</si>
  <si>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</si>
  <si>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</si>
  <si>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</si>
  <si>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</si>
  <si>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</si>
  <si>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</si>
  <si>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</si>
  <si>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</si>
  <si>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</si>
  <si>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</si>
  <si>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</si>
  <si>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</si>
  <si>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</si>
  <si>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</si>
  <si>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</si>
  <si>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</si>
  <si>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</si>
  <si>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</si>
  <si>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</si>
  <si>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</si>
  <si>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</si>
  <si>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</si>
  <si>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</si>
  <si>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</si>
  <si>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</si>
  <si>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</si>
  <si>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</si>
  <si>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</si>
  <si>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</si>
  <si>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</si>
  <si>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</si>
  <si>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</si>
  <si>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</si>
  <si>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</si>
  <si>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</si>
  <si>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</si>
  <si>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</si>
  <si>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</si>
  <si>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</si>
  <si>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</si>
  <si>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</si>
  <si>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</si>
  <si>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</si>
  <si>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</si>
  <si>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</si>
  <si>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</si>
  <si>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</si>
  <si>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</si>
  <si>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</si>
  <si>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</si>
  <si>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</si>
  <si>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</si>
  <si>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</si>
  <si>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</si>
  <si>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</si>
  <si>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</si>
  <si>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</si>
  <si>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</si>
  <si>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</si>
  <si>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</si>
  <si>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</si>
  <si>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</si>
  <si>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</si>
  <si>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</si>
  <si>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</si>
  <si>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</si>
  <si>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</si>
  <si>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</si>
  <si>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</si>
  <si>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</si>
  <si>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</si>
  <si>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</si>
  <si>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</si>
  <si>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</si>
  <si>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</si>
  <si>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</si>
  <si>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</si>
  <si>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</si>
  <si>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</si>
  <si>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</si>
  <si>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</si>
  <si>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</si>
  <si>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</si>
  <si>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</si>
  <si>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</si>
  <si>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</si>
  <si>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</si>
  <si>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</si>
  <si>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</si>
  <si>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</si>
  <si>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</si>
  <si>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</si>
  <si>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</si>
  <si>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</si>
  <si>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</si>
  <si>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</si>
  <si>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</si>
  <si>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</si>
  <si>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</si>
  <si>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</si>
  <si>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</si>
  <si>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</si>
  <si>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</si>
  <si>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</si>
  <si>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</si>
  <si>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</si>
  <si>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</si>
  <si>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</si>
  <si>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</si>
  <si>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</si>
  <si>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</si>
  <si>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</si>
  <si>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</si>
  <si>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</si>
  <si>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</si>
  <si>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</si>
  <si>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</si>
  <si>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</si>
  <si>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</si>
  <si>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</si>
  <si>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</si>
  <si>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</si>
  <si>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Koblenz, kreisfreie Stadt (07111);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</si>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</sst>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{537E9BE4-A07B-4CC6-A25F-149F72511E2A}</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7F59-48B0-8A5C-2AD1A1C6AE59}"/>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{CEE45D2F-F56D-477D-B87F-A9F21860CBE6}</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7F59-48B0-8A5C-2AD1A1C6AE5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{A6A915A9-584A-4BA2-B9DB-46C74D28F132}</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7F59-48B0-8A5C-2AD1A1C6AE5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{1B6E564A-0138-471D-9282-4E31355A28FC}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7F59-48B0-8A5C-2AD1A1C6AE5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1.9082035417111158</c:v>
                </c:pt>
                <c:pt idx="1">
                  <c:v>0.73912918896366064</c:v>
                </c:pt>
                <c:pt idx="2">
                  <c:v>1.1186464311118853</c:v>
                </c:pt>
                <c:pt idx="3">
                  <c:v>1.0875687030768</c:v>
                </c:pt>
              </c:numCache>
            </c:numRef>
          </c:val>
          <c:extLst>
            <c:ext xmlns:c16="http://schemas.microsoft.com/office/drawing/2014/chart" uri="{C3380CC4-5D6E-409C-BE32-E72D297353CC}">
              <c16:uniqueId val="{00000004-7F59-48B0-8A5C-2AD1A1C6AE5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{15749F2E-31D3-4737-AF08-2D8D798E751F}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7F59-48B0-8A5C-2AD1A1C6AE5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{655A8BF5-B5BA-4A6C-9913-DA229F40DE1F}</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7F59-48B0-8A5C-2AD1A1C6AE5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{1559335C-A751-4993-95E2-F1E49843A577}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7F59-48B0-8A5C-2AD1A1C6AE5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{C916502A-1C7B-40B0-8837-48924DB41536}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7F59-48B0-8A5C-2AD1A1C6AE5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7F59-48B0-8A5C-2AD1A1C6AE5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F59-48B0-8A5C-2AD1A1C6AE5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{DE08896E-0322-420A-9CCF-09835A520769}</c15:txfldGUID>
                      <c15:f>Daten_Diagramme!$E$6</c15:f>
                      <c15:dlblFieldTableCache>
                        <c:ptCount val="1"/>
                        <c:pt idx="0">
                          <c:v>-4.9</c:v>
                        </c:pt>
                      </c15:dlblFieldTableCache>
                    </c15:dlblFTEntry>
                  </c15:dlblFieldTable>
                  <c15:showDataLabelsRange val="0"/>
                </c:ext>
                <c:ext xmlns:c16="http://schemas.microsoft.com/office/drawing/2014/chart" uri="{C3380CC4-5D6E-409C-BE32-E72D297353CC}">
                  <c16:uniqueId val="{00000000-C190-4FF2-8B2E-2D83BC42E4EF}"/>
                </c:ext>
              </c:extLst>
            </c:dLbl>
            <c:dLbl>
              <c:idx val="1"/>
              <c:tx>
                <c:strRef>
                  <c:f>Daten_Diagramme!$E$7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{ECCE99EE-BCE0-4DD7-8265-DDCAE7323AA8}</c15:txfldGUID>
                      <c15:f>Daten_Diagramme!$E$7</c15:f>
                      <c15:dlblFieldTableCache>
                        <c:ptCount val="1"/>
                        <c:pt idx="0">
                          <c:v>-3.3</c:v>
                        </c:pt>
                      </c15:dlblFieldTableCache>
                    </c15:dlblFTEntry>
                  </c15:dlblFieldTable>
                  <c15:showDataLabelsRange val="0"/>
                </c:ext>
                <c:ext xmlns:c16="http://schemas.microsoft.com/office/drawing/2014/chart" uri="{C3380CC4-5D6E-409C-BE32-E72D297353CC}">
                  <c16:uniqueId val="{00000001-C190-4FF2-8B2E-2D83BC42E4E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{BC822089-380E-481F-9135-D4C459D29B60}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C190-4FF2-8B2E-2D83BC42E4E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{A9B53C4C-876B-4760-8300-FE7EAB7A7440}</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C190-4FF2-8B2E-2D83BC42E4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-4.8589437610917328</c:v>
                </c:pt>
                <c:pt idx="1">
                  <c:v>-3.2711552602853353</c:v>
                </c:pt>
                <c:pt idx="2">
                  <c:v>-2.7637010795899166</c:v>
                </c:pt>
                <c:pt idx="3">
                  <c:v>-2.8655893304673015</c:v>
                </c:pt>
              </c:numCache>
            </c:numRef>
          </c:val>
          <c:extLst>
            <c:ext xmlns:c16="http://schemas.microsoft.com/office/drawing/2014/chart" uri="{C3380CC4-5D6E-409C-BE32-E72D297353CC}">
              <c16:uniqueId val="{00000004-C190-4FF2-8B2E-2D83BC42E4E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{DB18AA7B-0617-46DF-9542-FDB4E986F5AC}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C190-4FF2-8B2E-2D83BC42E4E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{0CD66F6D-5FE3-4AA2-8CF3-7CFE7DB00C7F}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C190-4FF2-8B2E-2D83BC42E4E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{8AFD1582-9D50-4EF5-AEDF-88AD4419DEC4}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C190-4FF2-8B2E-2D83BC42E4E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{7CF1C99D-5A67-457E-A800-421AFDE88623}</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C190-4FF2-8B2E-2D83BC42E4E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C190-4FF2-8B2E-2D83BC42E4E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190-4FF2-8B2E-2D83BC42E4E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{005A073D-9562-411A-9763-6AB8BA7A05B1}</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9DF2-47FE-9866-375CB7CFAEFE}"/>
                </c:ext>
              </c:extLst>
            </c:dLbl>
            <c:dLbl>
              <c:idx val="1"/>
              <c:tx>
                <c:strRef>
                  <c:f>Daten_Diagramme!$D$15</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{79CEA935-CB97-415D-8BA7-23E69636489F}</c15:txfldGUID>
                      <c15:f>Daten_Diagramme!$D$15</c15:f>
                      <c15:dlblFieldTableCache>
                        <c:ptCount val="1"/>
                        <c:pt idx="0">
                          <c:v>-14.9</c:v>
                        </c:pt>
                      </c15:dlblFieldTableCache>
                    </c15:dlblFTEntry>
                  </c15:dlblFieldTable>
                  <c15:showDataLabelsRange val="0"/>
                </c:ext>
                <c:ext xmlns:c16="http://schemas.microsoft.com/office/drawing/2014/chart" uri="{C3380CC4-5D6E-409C-BE32-E72D297353CC}">
                  <c16:uniqueId val="{00000001-9DF2-47FE-9866-375CB7CFAEFE}"/>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{930F6BB7-CB34-446F-B283-5A0571E81A53}</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9DF2-47FE-9866-375CB7CFAEFE}"/>
                </c:ext>
              </c:extLst>
            </c:dLbl>
            <c:dLbl>
              <c:idx val="3"/>
              <c:tx>
                <c:strRef>
                  <c:f>Daten_Diagramme!$D$17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{0174E0DE-707E-4620-9252-016DFAED709D}</c15:txfldGUID>
                      <c15:f>Daten_Diagramme!$D$17</c15:f>
                      <c15:dlblFieldTableCache>
                        <c:ptCount val="1"/>
                        <c:pt idx="0">
                          <c:v>-0.7</c:v>
                        </c:pt>
                      </c15:dlblFieldTableCache>
                    </c15:dlblFTEntry>
                  </c15:dlblFieldTable>
                  <c15:showDataLabelsRange val="0"/>
                </c:ext>
                <c:ext xmlns:c16="http://schemas.microsoft.com/office/drawing/2014/chart" uri="{C3380CC4-5D6E-409C-BE32-E72D297353CC}">
                  <c16:uniqueId val="{00000003-9DF2-47FE-9866-375CB7CFAEFE}"/>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{4C0BB3F3-1126-4222-8B70-31A46AED5434}</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9DF2-47FE-9866-375CB7CFAEFE}"/>
                </c:ext>
              </c:extLst>
            </c:dLbl>
            <c:dLbl>
              <c:idx val="5"/>
              <c:tx>
                <c:strRef>
                  <c:f>Daten_Diagramme!$D$19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{A7E073E4-0804-490C-8013-0770739F1B43}</c15:txfldGUID>
                      <c15:f>Daten_Diagramme!$D$19</c15:f>
                      <c15:dlblFieldTableCache>
                        <c:ptCount val="1"/>
                        <c:pt idx="0">
                          <c:v>-1.2</c:v>
                        </c:pt>
                      </c15:dlblFieldTableCache>
                    </c15:dlblFTEntry>
                  </c15:dlblFieldTable>
                  <c15:showDataLabelsRange val="0"/>
                </c:ext>
                <c:ext xmlns:c16="http://schemas.microsoft.com/office/drawing/2014/chart" uri="{C3380CC4-5D6E-409C-BE32-E72D297353CC}">
                  <c16:uniqueId val="{00000005-9DF2-47FE-9866-375CB7CFAEFE}"/>
                </c:ext>
              </c:extLst>
            </c:dLbl>
            <c:dLbl>
              <c:idx val="6"/>
              <c:tx>
                <c:strRef>
                  <c:f>Daten_Diagramme!$D$20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{4F6AE0AB-5406-4A0B-A4AB-DC5D0F5D9E06}</c15:txfldGUID>
                      <c15:f>Daten_Diagramme!$D$20</c15:f>
                      <c15:dlblFieldTableCache>
                        <c:ptCount val="1"/>
                        <c:pt idx="0">
                          <c:v>3.4</c:v>
                        </c:pt>
                      </c15:dlblFieldTableCache>
                    </c15:dlblFTEntry>
                  </c15:dlblFieldTable>
                  <c15:showDataLabelsRange val="0"/>
                </c:ext>
                <c:ext xmlns:c16="http://schemas.microsoft.com/office/drawing/2014/chart" uri="{C3380CC4-5D6E-409C-BE32-E72D297353CC}">
                  <c16:uniqueId val="{00000006-9DF2-47FE-9866-375CB7CFAEFE}"/>
                </c:ext>
              </c:extLst>
            </c:dLbl>
            <c:dLbl>
              <c:idx val="7"/>
              <c:tx>
                <c:strRef>
                  <c:f>Daten_Diagramme!$D$21</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{64AC41E8-F2E4-4E7E-9F8A-7248F18788A0}</c15:txfldGUID>
                      <c15:f>Daten_Diagramme!$D$21</c15:f>
                      <c15:dlblFieldTableCache>
                        <c:ptCount val="1"/>
                        <c:pt idx="0">
                          <c:v>2.6</c:v>
                        </c:pt>
                      </c15:dlblFieldTableCache>
                    </c15:dlblFTEntry>
                  </c15:dlblFieldTable>
                  <c15:showDataLabelsRange val="0"/>
                </c:ext>
                <c:ext xmlns:c16="http://schemas.microsoft.com/office/drawing/2014/chart" uri="{C3380CC4-5D6E-409C-BE32-E72D297353CC}">
                  <c16:uniqueId val="{00000007-9DF2-47FE-9866-375CB7CFAEFE}"/>
                </c:ext>
              </c:extLst>
            </c:dLbl>
            <c:dLbl>
              <c:idx val="8"/>
              <c:tx>
                <c:strRef>
                  <c:f>Daten_Diagramme!$D$22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{76706DDC-CB8B-488B-A497-FA20914399A8}</c15:txfldGUID>
                      <c15:f>Daten_Diagramme!$D$22</c15:f>
                      <c15:dlblFieldTableCache>
                        <c:ptCount val="1"/>
                        <c:pt idx="0">
                          <c:v>1.4</c:v>
                        </c:pt>
                      </c15:dlblFieldTableCache>
                    </c15:dlblFTEntry>
                  </c15:dlblFieldTable>
                  <c15:showDataLabelsRange val="0"/>
                </c:ext>
                <c:ext xmlns:c16="http://schemas.microsoft.com/office/drawing/2014/chart" uri="{C3380CC4-5D6E-409C-BE32-E72D297353CC}">
                  <c16:uniqueId val="{00000008-9DF2-47FE-9866-375CB7CFAEFE}"/>
                </c:ext>
              </c:extLst>
            </c:dLbl>
            <c:dLbl>
              <c:idx val="9"/>
              <c:tx>
                <c:strRef>
                  <c:f>Daten_Diagramme!$D$23</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{3768374B-7F7A-4E64-824F-EF5913F4BC9F}</c15:txfldGUID>
                      <c15:f>Daten_Diagramme!$D$23</c15:f>
                      <c15:dlblFieldTableCache>
                        <c:ptCount val="1"/>
                        <c:pt idx="0">
                          <c:v>6.8</c:v>
                        </c:pt>
                      </c15:dlblFieldTableCache>
                    </c15:dlblFTEntry>
                  </c15:dlblFieldTable>
                  <c15:showDataLabelsRange val="0"/>
                </c:ext>
                <c:ext xmlns:c16="http://schemas.microsoft.com/office/drawing/2014/chart" uri="{C3380CC4-5D6E-409C-BE32-E72D297353CC}">
                  <c16:uniqueId val="{00000009-9DF2-47FE-9866-375CB7CFAEFE}"/>
                </c:ext>
              </c:extLst>
            </c:dLbl>
            <c:dLbl>
              <c:idx val="10"/>
              <c:tx>
                <c:strRef>
                  <c:f>Daten_Diagramme!$D$24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{B53EFD14-3B68-40DA-8F8B-DCE6FFEBF16A}</c15:txfldGUID>
                      <c15:f>Daten_Diagramme!$D$24</c15:f>
                      <c15:dlblFieldTableCache>
                        <c:ptCount val="1"/>
                        <c:pt idx="0">
                          <c:v>-2.0</c:v>
                        </c:pt>
                      </c15:dlblFieldTableCache>
                    </c15:dlblFTEntry>
                  </c15:dlblFieldTable>
                  <c15:showDataLabelsRange val="0"/>
                </c:ext>
                <c:ext xmlns:c16="http://schemas.microsoft.com/office/drawing/2014/chart" uri="{C3380CC4-5D6E-409C-BE32-E72D297353CC}">
                  <c16:uniqueId val="{0000000A-9DF2-47FE-9866-375CB7CFAEFE}"/>
                </c:ext>
              </c:extLst>
            </c:dLbl>
            <c:dLbl>
              <c:idx val="11"/>
              <c:tx>
                <c:strRef>
                  <c:f>Daten_Diagramme!$D$25</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{6047E53D-9CDA-4D28-B40F-6F70096CC7BD}</c15:txfldGUID>
                      <c15:f>Daten_Diagramme!$D$25</c15:f>
                      <c15:dlblFieldTableCache>
                        <c:ptCount val="1"/>
                        <c:pt idx="0">
                          <c:v>6.5</c:v>
                        </c:pt>
                      </c15:dlblFieldTableCache>
                    </c15:dlblFTEntry>
                  </c15:dlblFieldTable>
                  <c15:showDataLabelsRange val="0"/>
                </c:ext>
                <c:ext xmlns:c16="http://schemas.microsoft.com/office/drawing/2014/chart" uri="{C3380CC4-5D6E-409C-BE32-E72D297353CC}">
                  <c16:uniqueId val="{0000000B-9DF2-47FE-9866-375CB7CFAEFE}"/>
                </c:ext>
              </c:extLst>
            </c:dLbl>
            <c:dLbl>
              <c:idx val="12"/>
              <c:tx>
                <c:strRef>
                  <c:f>Daten_Diagramme!$D$26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{E874EFEE-96A0-4013-AE61-8B8F3C7F8533}</c15:txfldGUID>
                      <c15:f>Daten_Diagramme!$D$26</c15:f>
                      <c15:dlblFieldTableCache>
                        <c:ptCount val="1"/>
                        <c:pt idx="0">
                          <c:v>1.8</c:v>
                        </c:pt>
                      </c15:dlblFieldTableCache>
                    </c15:dlblFTEntry>
                  </c15:dlblFieldTable>
                  <c15:showDataLabelsRange val="0"/>
                </c:ext>
                <c:ext xmlns:c16="http://schemas.microsoft.com/office/drawing/2014/chart" uri="{C3380CC4-5D6E-409C-BE32-E72D297353CC}">
                  <c16:uniqueId val="{0000000C-9DF2-47FE-9866-375CB7CFAEFE}"/>
                </c:ext>
              </c:extLst>
            </c:dLbl>
            <c:dLbl>
              <c:idx val="13"/>
              <c:tx>
                <c:strRef>
                  <c:f>Daten_Diagramme!$D$27</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{966FA195-2C99-4B50-BB01-9D58B0A61FB2}</c15:txfldGUID>
                      <c15:f>Daten_Diagramme!$D$27</c15:f>
                      <c15:dlblFieldTableCache>
                        <c:ptCount val="1"/>
                        <c:pt idx="0">
                          <c:v>1.2</c:v>
                        </c:pt>
                      </c15:dlblFieldTableCache>
                    </c15:dlblFTEntry>
                  </c15:dlblFieldTable>
                  <c15:showDataLabelsRange val="0"/>
                </c:ext>
                <c:ext xmlns:c16="http://schemas.microsoft.com/office/drawing/2014/chart" uri="{C3380CC4-5D6E-409C-BE32-E72D297353CC}">
                  <c16:uniqueId val="{0000000D-9DF2-47FE-9866-375CB7CFAEFE}"/>
                </c:ext>
              </c:extLst>
            </c:dLbl>
            <c:dLbl>
              <c:idx val="14"/>
              <c:tx>
                <c:strRef>
                  <c:f>Daten_Diagramme!$D$28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{66CCEBA6-399F-440B-A072-5A885B463C10}</c15:txfldGUID>
                      <c15:f>Daten_Diagramme!$D$28</c15:f>
                      <c15:dlblFieldTableCache>
                        <c:ptCount val="1"/>
                        <c:pt idx="0">
                          <c:v>4.8</c:v>
                        </c:pt>
                      </c15:dlblFieldTableCache>
                    </c15:dlblFTEntry>
                  </c15:dlblFieldTable>
                  <c15:showDataLabelsRange val="0"/>
                </c:ext>
                <c:ext xmlns:c16="http://schemas.microsoft.com/office/drawing/2014/chart" uri="{C3380CC4-5D6E-409C-BE32-E72D297353CC}">
                  <c16:uniqueId val="{0000000E-9DF2-47FE-9866-375CB7CFAEFE}"/>
                </c:ext>
              </c:extLst>
            </c:dLbl>
            <c:dLbl>
              <c:idx val="15"/>
              <c:tx>
                <c:strRef>
                  <c:f>Daten_Diagramme!$D$29</c:f>
                  <c:strCache>
                    <c:ptCount val="1"/>
                    <c:pt idx="0">
                      <c:v>-13.2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{7CA37A84-6362-404C-8070-358AA006EA08}</c15:txfldGUID>
                      <c15:f>Daten_Diagramme!$D$29</c15:f>
                      <c15:dlblFieldTableCache>
                        <c:ptCount val="1"/>
                        <c:pt idx="0">
                          <c:v>-13.2</c:v>
                        </c:pt>
                      </c15:dlblFieldTableCache>
                    </c15:dlblFTEntry>
                  </c15:dlblFieldTable>
                  <c15:showDataLabelsRange val="0"/>
                </c:ext>
                <c:ext xmlns:c16="http://schemas.microsoft.com/office/drawing/2014/chart" uri="{C3380CC4-5D6E-409C-BE32-E72D297353CC}">
                  <c16:uniqueId val="{0000000F-9DF2-47FE-9866-375CB7CFAEFE}"/>
                </c:ext>
              </c:extLst>
            </c:dLbl>
            <c:dLbl>
              <c:idx val="16"/>
              <c:tx>
                <c:strRef>
                  <c:f>Daten_Diagramme!$D$30</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{3AA403B8-883E-4FB8-9327-25C3AD3AA71D}</c15:txfldGUID>
                      <c15:f>Daten_Diagramme!$D$30</c15:f>
                      <c15:dlblFieldTableCache>
                        <c:ptCount val="1"/>
                        <c:pt idx="0">
                          <c:v>2.0</c:v>
                        </c:pt>
                      </c15:dlblFieldTableCache>
                    </c15:dlblFTEntry>
                  </c15:dlblFieldTable>
                  <c15:showDataLabelsRange val="0"/>
                </c:ext>
                <c:ext xmlns:c16="http://schemas.microsoft.com/office/drawing/2014/chart" uri="{C3380CC4-5D6E-409C-BE32-E72D297353CC}">
                  <c16:uniqueId val="{00000010-9DF2-47FE-9866-375CB7CFAEFE}"/>
                </c:ext>
              </c:extLst>
            </c:dLbl>
            <c:dLbl>
              <c:idx val="17"/>
              <c:tx>
                <c:strRef>
                  <c:f>Daten_Diagramme!$D$31</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{EA8AFDFD-38B3-4F5C-9098-2080636016AC}</c15:txfldGUID>
                      <c15:f>Daten_Diagramme!$D$31</c15:f>
                      <c15:dlblFieldTableCache>
                        <c:ptCount val="1"/>
                        <c:pt idx="0">
                          <c:v>1.0</c:v>
                        </c:pt>
                      </c15:dlblFieldTableCache>
                    </c15:dlblFTEntry>
                  </c15:dlblFieldTable>
                  <c15:showDataLabelsRange val="0"/>
                </c:ext>
                <c:ext xmlns:c16="http://schemas.microsoft.com/office/drawing/2014/chart" uri="{C3380CC4-5D6E-409C-BE32-E72D297353CC}">
                  <c16:uniqueId val="{00000011-9DF2-47FE-9866-375CB7CFAEFE}"/>
                </c:ext>
              </c:extLst>
            </c:dLbl>
            <c:dLbl>
              <c:idx val="18"/>
              <c:tx>
                <c:strRef>
                  <c:f>Daten_Diagramme!$D$32</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{242A5328-ED0D-4F7F-A000-61DB029DAF6A}</c15:txfldGUID>
                      <c15:f>Daten_Diagramme!$D$32</c15:f>
                      <c15:dlblFieldTableCache>
                        <c:ptCount val="1"/>
                        <c:pt idx="0">
                          <c:v>5.5</c:v>
                        </c:pt>
                      </c15:dlblFieldTableCache>
                    </c15:dlblFTEntry>
                  </c15:dlblFieldTable>
                  <c15:showDataLabelsRange val="0"/>
                </c:ext>
                <c:ext xmlns:c16="http://schemas.microsoft.com/office/drawing/2014/chart" uri="{C3380CC4-5D6E-409C-BE32-E72D297353CC}">
                  <c16:uniqueId val="{00000012-9DF2-47FE-9866-375CB7CFAEFE}"/>
                </c:ext>
              </c:extLst>
            </c:dLbl>
            <c:dLbl>
              <c:idx val="19"/>
              <c:tx>
                <c:strRef>
                  <c:f>Daten_Diagramme!$D$33</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{99A05749-A781-40FE-A65A-67AF00E506BE}</c15:txfldGUID>
                      <c15:f>Daten_Diagramme!$D$33</c15:f>
                      <c15:dlblFieldTableCache>
                        <c:ptCount val="1"/>
                        <c:pt idx="0">
                          <c:v>4.2</c:v>
                        </c:pt>
                      </c15:dlblFieldTableCache>
                    </c15:dlblFTEntry>
                  </c15:dlblFieldTable>
                  <c15:showDataLabelsRange val="0"/>
                </c:ext>
                <c:ext xmlns:c16="http://schemas.microsoft.com/office/drawing/2014/chart" uri="{C3380CC4-5D6E-409C-BE32-E72D297353CC}">
                  <c16:uniqueId val="{00000013-9DF2-47FE-9866-375CB7CFAEFE}"/>
                </c:ext>
              </c:extLst>
            </c:dLbl>
            <c:dLbl>
              <c:idx val="20"/>
              <c:tx>
                <c:strRef>
                  <c:f>Daten_Diagramme!$D$34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{0D0E107F-89BF-4F2A-8D8D-9984E0EDD4DB}</c15:txfldGUID>
                      <c15:f>Daten_Diagramme!$D$34</c15:f>
                      <c15:dlblFieldTableCache>
                        <c:ptCount val="1"/>
                        <c:pt idx="0">
                          <c:v>1.9</c:v>
                        </c:pt>
                      </c15:dlblFieldTableCache>
                    </c15:dlblFTEntry>
                  </c15:dlblFieldTable>
                  <c15:showDataLabelsRange val="0"/>
                </c:ext>
                <c:ext xmlns:c16="http://schemas.microsoft.com/office/drawing/2014/chart" uri="{C3380CC4-5D6E-409C-BE32-E72D297353CC}">
                  <c16:uniqueId val="{00000014-9DF2-47FE-9866-375CB7CFAEF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{F6AC99DB-FBDE-4943-B441-1872006E2996}</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9DF2-47FE-9866-375CB7CFAEF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{DCF0B806-BEB8-42B1-A0FA-6F6ABB8E21B2}</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DF2-47FE-9866-375CB7CFAEFE}"/>
                </c:ext>
              </c:extLst>
            </c:dLbl>
            <c:dLbl>
              <c:idx val="23"/>
              <c:tx>
                <c:strRef>
                  <c:f>Daten_Diagramme!$D$37</c:f>
                  <c:strCache>
                    <c:ptCount val="1"/>
                    <c:pt idx="0">
                      <c:v>-14.9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{55AB5217-C3B8-47C1-B13F-2490961D7CB8}</c15:txfldGUID>
                      <c15:f>Daten_Diagramme!$D$37</c15:f>
                      <c15:dlblFieldTableCache>
                        <c:ptCount val="1"/>
                        <c:pt idx="0">
                          <c:v>-14.9</c:v>
                        </c:pt>
                      </c15:dlblFieldTableCache>
                    </c15:dlblFTEntry>
                  </c15:dlblFieldTable>
                  <c15:showDataLabelsRange val="0"/>
                </c:ext>
                <c:ext xmlns:c16="http://schemas.microsoft.com/office/drawing/2014/chart" uri="{C3380CC4-5D6E-409C-BE32-E72D297353CC}">
                  <c16:uniqueId val="{00000017-9DF2-47FE-9866-375CB7CFAEFE}"/>
                </c:ext>
              </c:extLst>
            </c:dLbl>
            <c:dLbl>
              <c:idx val="24"/>
              <c:layout>
                <c:manualLayout>
                  <c:x val="4.7769028871392123E-3"/>
                  <c:y val="-4.6876052205785108E-5"/>
                </c:manualLayout>
              </c:layout>
              <c:tx>
                <c:strRef>
                  <c:f>Daten_Diagramme!$D$38</c:f>
                  <c:strCache>
                    <c:ptCount val="1"/>
                    <c:pt idx="0">
                      <c:v>-0.1</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{4D0F5C52-55C7-49F4-8B97-160CA222EFD6}</c15:txfldGUID>
                      <c15:f>Daten_Diagramme!$D$38</c15:f>
                      <c15:dlblFieldTableCache>
                        <c:ptCount val="1"/>
                        <c:pt idx="0">
                          <c:v>-0.1</c:v>
                        </c:pt>
                      </c15:dlblFieldTableCache>
                    </c15:dlblFTEntry>
                  </c15:dlblFieldTable>
                  <c15:showDataLabelsRange val="0"/>
                </c:ext>
                <c:ext xmlns:c16="http://schemas.microsoft.com/office/drawing/2014/chart" uri="{C3380CC4-5D6E-409C-BE32-E72D297353CC}">
                  <c16:uniqueId val="{00000018-9DF2-47FE-9866-375CB7CFAEFE}"/>
                </c:ext>
              </c:extLst>
            </c:dLbl>
            <c:dLbl>
              <c:idx val="25"/>
              <c:tx>
                <c:strRef>
                  <c:f>Daten_Diagramme!$D$39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{D9EB11EB-3BF8-4263-82E2-4D5E53076B1D}</c15:txfldGUID>
                      <c15:f>Daten_Diagramme!$D$39</c15:f>
                      <c15:dlblFieldTableCache>
                        <c:ptCount val="1"/>
                        <c:pt idx="0">
                          <c:v>2.3</c:v>
                        </c:pt>
                      </c15:dlblFieldTableCache>
                    </c15:dlblFTEntry>
                  </c15:dlblFieldTable>
                  <c15:showDataLabelsRange val="0"/>
                </c:ext>
                <c:ext xmlns:c16="http://schemas.microsoft.com/office/drawing/2014/chart" uri="{C3380CC4-5D6E-409C-BE32-E72D297353CC}">
                  <c16:uniqueId val="{00000019-9DF2-47FE-9866-375CB7CFAEF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{6C229754-5B6F-4921-A865-91FDBB3D6CF8}</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DF2-47FE-9866-375CB7CFAEF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{C4BAC03B-49BC-4F07-9F32-904AFF4BE0B0}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DF2-47FE-9866-375CB7CFAEF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{1A16E897-574E-4F75-8048-AC4414075317}</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DF2-47FE-9866-375CB7CFAEF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{9D129E1F-3C78-47B7-8176-0FB29BC941A7}</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DF2-47FE-9866-375CB7CFAEF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{CAD2EF85-BF6F-4B42-989A-F78F9DAB07B7}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DF2-47FE-9866-375CB7CFAEFE}"/>
                </c:ext>
              </c:extLst>
            </c:dLbl>
            <c:dLbl>
              <c:idx val="31"/>
              <c:tx>
                <c:strRef>
                  <c:f>Daten_Diagramme!$D$45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{2EFE3144-D2CA-44FF-84FF-A6CBE36EFD46}</c15:txfldGUID>
                      <c15:f>Daten_Diagramme!$D$45</c15:f>
                      <c15:dlblFieldTableCache>
                        <c:ptCount val="1"/>
                        <c:pt idx="0">
                          <c:v>2.3</c:v>
                        </c:pt>
                      </c15:dlblFieldTableCache>
                    </c15:dlblFTEntry>
                  </c15:dlblFieldTable>
                  <c15:showDataLabelsRange val="0"/>
                </c:ext>
                <c:ext xmlns:c16="http://schemas.microsoft.com/office/drawing/2014/chart" uri="{C3380CC4-5D6E-409C-BE32-E72D297353CC}">
                  <c16:uniqueId val="{0000001F-9DF2-47FE-9866-375CB7CFAE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1.9082035417111158</c:v>
                </c:pt>
                <c:pt idx="1">
                  <c:v>-14.942528735632184</c:v>
                </c:pt>
                <c:pt idx="2">
                  <c:v>-1.1945392491467577</c:v>
                </c:pt>
                <c:pt idx="3">
                  <c:v>-0.69387275079383748</c:v>
                </c:pt>
                <c:pt idx="4">
                  <c:v>2.118003025718608</c:v>
                </c:pt>
                <c:pt idx="5">
                  <c:v>-1.1715593859412874</c:v>
                </c:pt>
                <c:pt idx="6">
                  <c:v>3.3653846153846154</c:v>
                </c:pt>
                <c:pt idx="7">
                  <c:v>2.5676295277395691</c:v>
                </c:pt>
                <c:pt idx="8">
                  <c:v>1.3753166847629388</c:v>
                </c:pt>
                <c:pt idx="9">
                  <c:v>6.7592784573916651</c:v>
                </c:pt>
                <c:pt idx="10">
                  <c:v>-1.9858156028368794</c:v>
                </c:pt>
                <c:pt idx="11">
                  <c:v>6.5248226950354606</c:v>
                </c:pt>
                <c:pt idx="12">
                  <c:v>1.8015012510425354</c:v>
                </c:pt>
                <c:pt idx="13">
                  <c:v>1.1816192560175054</c:v>
                </c:pt>
                <c:pt idx="14">
                  <c:v>4.8126232741617354</c:v>
                </c:pt>
                <c:pt idx="15">
                  <c:v>-13.229252259654888</c:v>
                </c:pt>
                <c:pt idx="16">
                  <c:v>2.0014468290330361</c:v>
                </c:pt>
                <c:pt idx="17">
                  <c:v>1.0398613518197575</c:v>
                </c:pt>
                <c:pt idx="18">
                  <c:v>5.4566177518164984</c:v>
                </c:pt>
                <c:pt idx="19">
                  <c:v>4.1930552522384801</c:v>
                </c:pt>
                <c:pt idx="20">
                  <c:v>1.9236735960285449</c:v>
                </c:pt>
                <c:pt idx="21">
                  <c:v>0</c:v>
                </c:pt>
                <c:pt idx="23">
                  <c:v>-14.942528735632184</c:v>
                </c:pt>
                <c:pt idx="24">
                  <c:v>-0.14338731443994601</c:v>
                </c:pt>
                <c:pt idx="25">
                  <c:v>2.3172453171342924</c:v>
                </c:pt>
              </c:numCache>
            </c:numRef>
          </c:val>
          <c:extLst>
            <c:ext xmlns:c16="http://schemas.microsoft.com/office/drawing/2014/chart" uri="{C3380CC4-5D6E-409C-BE32-E72D297353CC}">
              <c16:uniqueId val="{00000020-9DF2-47FE-9866-375CB7CFAEF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{0E843F97-D9A5-4C34-9DD3-E75DA71A4F1E}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DF2-47FE-9866-375CB7CFAEF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{A0B12F0F-1538-49DF-9E24-D97EF9ABC80F}</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DF2-47FE-9866-375CB7CFAEF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{3C25AAD7-F2F6-4345-A4B5-74A8268BE7B8}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DF2-47FE-9866-375CB7CFAEF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{E2808605-5FAE-4E15-AED2-DA9954FEC0D6}</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DF2-47FE-9866-375CB7CFAEF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{3B885690-AD5D-4E19-B371-EE578B9E7B91}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DF2-47FE-9866-375CB7CFAEF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{189B7BC8-4E66-4A9C-8A27-4379BF7BD34C}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DF2-47FE-9866-375CB7CFAEF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{639A5BD0-1445-4938-A515-5380ACD4AB2F}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DF2-47FE-9866-375CB7CFAEF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{C0C3D01C-A917-4368-9366-9C6563C5532B}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DF2-47FE-9866-375CB7CFAEF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{AB3F24A6-8A24-411D-8EA2-8F3746163038}</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DF2-47FE-9866-375CB7CFAEF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{17AC43E9-CE9B-4593-AEC3-163600140B73}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DF2-47FE-9866-375CB7CFAEF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{E54EE94A-BE3C-4D4E-A66E-D0A159684EFB}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DF2-47FE-9866-375CB7CFAEF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{2E4A6EE6-C192-4EB1-A30D-9E7AE2F40BC8}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DF2-47FE-9866-375CB7CFAEF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{45B06BB2-0063-44FD-80CE-99A319D8EFA7}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DF2-47FE-9866-375CB7CFAEF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{B6A144EC-749A-427C-A81E-76DCD9BEBEA6}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DF2-47FE-9866-375CB7CFAEF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{AA4E53D3-19C2-4636-974C-50C6C43EB0AC}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DF2-47FE-9866-375CB7CFAEF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{08F9E304-98AC-42E7-BFA5-A62FD42ACF42}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DF2-47FE-9866-375CB7CFAEF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{2D9D621E-E0A3-4B90-AFB4-56C90FB16DAC}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DF2-47FE-9866-375CB7CFAEF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{07A8E8DA-BDD6-4083-AC2F-605C6678C7F2}</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DF2-47FE-9866-375CB7CFAEF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{B6955139-A8F9-4904-8030-1AA38989B2A7}</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DF2-47FE-9866-375CB7CFAEF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{48E493F3-71E4-4696-B408-8D139064F952}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DF2-47FE-9866-375CB7CFAEF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{C153BBAA-AAA5-47D9-AD2D-DF95591E3DAF}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DF2-47FE-9866-375CB7CFAEF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{23D07A4C-C515-4168-8BD8-6A94F83DD7F1}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DF2-47FE-9866-375CB7CFAEF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{91FC4149-A40B-439C-9C30-479C0F48FD0D}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DF2-47FE-9866-375CB7CFAEF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{53EE9B09-D6AD-4202-8DF8-88D2B71AAD79}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DF2-47FE-9866-375CB7CFAEF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{47A27021-11AB-4A47-B9BC-762C2329CD8E}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DF2-47FE-9866-375CB7CFAEF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{6BB67E77-0F7F-46F3-AC75-133F6CDC889D}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DF2-47FE-9866-375CB7CFAEF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{9230AF45-5DA4-4744-B2D3-2E045AFAA137}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DF2-47FE-9866-375CB7CFAEF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{63877B3D-4517-46C6-9010-9967CBBC7048}</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DF2-47FE-9866-375CB7CFAEF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{BBAF2F4C-35DC-4015-BD40-811685C4F416}</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DF2-47FE-9866-375CB7CFAEF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{501A94F0-B997-41BA-AB6F-037FF02AE02C}</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DF2-47FE-9866-375CB7CFAEF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{F555E3E4-FBFF-4F76-B834-33CB2B2F5754}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DF2-47FE-9866-375CB7CFAEF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{E2896B54-2C56-4AE8-8408-9F377E445B17}</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DF2-47FE-9866-375CB7CFAE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9DF2-47FE-9866-375CB7CFAEF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9DF2-47FE-9866-375CB7CFAEF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{E4027040-880A-4B7B-A946-BDF225497743}</c15:txfldGUID>
                      <c15:f>Daten_Diagramme!$E$14</c15:f>
                      <c15:dlblFieldTableCache>
                        <c:ptCount val="1"/>
                        <c:pt idx="0">
                          <c:v>-4.9</c:v>
                        </c:pt>
                      </c15:dlblFieldTableCache>
                    </c15:dlblFTEntry>
                  </c15:dlblFieldTable>
                  <c15:showDataLabelsRange val="0"/>
                </c:ext>
                <c:ext xmlns:c16="http://schemas.microsoft.com/office/drawing/2014/chart" uri="{C3380CC4-5D6E-409C-BE32-E72D297353CC}">
                  <c16:uniqueId val="{00000000-0250-4F92-8307-9E49F7782202}"/>
                </c:ext>
              </c:extLst>
            </c:dLbl>
            <c:dLbl>
              <c:idx val="1"/>
              <c:tx>
                <c:strRef>
                  <c:f>Daten_Diagramme!$E$15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{7F5FF53B-B57C-4ED6-9B2B-60FD14679800}</c15:txfldGUID>
                      <c15:f>Daten_Diagramme!$E$15</c15:f>
                      <c15:dlblFieldTableCache>
                        <c:ptCount val="1"/>
                        <c:pt idx="0">
                          <c:v>-3.4</c:v>
                        </c:pt>
                      </c15:dlblFieldTableCache>
                    </c15:dlblFTEntry>
                  </c15:dlblFieldTable>
                  <c15:showDataLabelsRange val="0"/>
                </c:ext>
                <c:ext xmlns:c16="http://schemas.microsoft.com/office/drawing/2014/chart" uri="{C3380CC4-5D6E-409C-BE32-E72D297353CC}">
                  <c16:uniqueId val="{00000001-0250-4F92-8307-9E49F7782202}"/>
                </c:ext>
              </c:extLst>
            </c:dLbl>
            <c:dLbl>
              <c:idx val="2"/>
              <c:tx>
                <c:strRef>
                  <c:f>Daten_Diagramme!$E$16</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{983DBD8C-E001-4F41-B2BB-54520C4278EA}</c15:txfldGUID>
                      <c15:f>Daten_Diagramme!$E$16</c15:f>
                      <c15:dlblFieldTableCache>
                        <c:ptCount val="1"/>
                        <c:pt idx="0">
                          <c:v>-9.5</c:v>
                        </c:pt>
                      </c15:dlblFieldTableCache>
                    </c15:dlblFTEntry>
                  </c15:dlblFieldTable>
                  <c15:showDataLabelsRange val="0"/>
                </c:ext>
                <c:ext xmlns:c16="http://schemas.microsoft.com/office/drawing/2014/chart" uri="{C3380CC4-5D6E-409C-BE32-E72D297353CC}">
                  <c16:uniqueId val="{00000002-0250-4F92-8307-9E49F7782202}"/>
                </c:ext>
              </c:extLst>
            </c:dLbl>
            <c:dLbl>
              <c:idx val="3"/>
              <c:tx>
                <c:strRef>
                  <c:f>Daten_Diagramme!$E$17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{1C784A2D-2969-4132-89D6-C840BBFED1FF}</c15:txfldGUID>
                      <c15:f>Daten_Diagramme!$E$17</c15:f>
                      <c15:dlblFieldTableCache>
                        <c:ptCount val="1"/>
                        <c:pt idx="0">
                          <c:v>-5.0</c:v>
                        </c:pt>
                      </c15:dlblFieldTableCache>
                    </c15:dlblFTEntry>
                  </c15:dlblFieldTable>
                  <c15:showDataLabelsRange val="0"/>
                </c:ext>
                <c:ext xmlns:c16="http://schemas.microsoft.com/office/drawing/2014/chart" uri="{C3380CC4-5D6E-409C-BE32-E72D297353CC}">
                  <c16:uniqueId val="{00000003-0250-4F92-8307-9E49F7782202}"/>
                </c:ext>
              </c:extLst>
            </c:dLbl>
            <c:dLbl>
              <c:idx val="4"/>
              <c:tx>
                <c:strRef>
                  <c:f>Daten_Diagramme!$E$18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{1B1472C1-6D71-4BCE-BE95-A2705A55EE8F}</c15:txfldGUID>
                      <c15:f>Daten_Diagramme!$E$18</c15:f>
                      <c15:dlblFieldTableCache>
                        <c:ptCount val="1"/>
                        <c:pt idx="0">
                          <c:v>-5.5</c:v>
                        </c:pt>
                      </c15:dlblFieldTableCache>
                    </c15:dlblFTEntry>
                  </c15:dlblFieldTable>
                  <c15:showDataLabelsRange val="0"/>
                </c:ext>
                <c:ext xmlns:c16="http://schemas.microsoft.com/office/drawing/2014/chart" uri="{C3380CC4-5D6E-409C-BE32-E72D297353CC}">
                  <c16:uniqueId val="{00000004-0250-4F92-8307-9E49F7782202}"/>
                </c:ext>
              </c:extLst>
            </c:dLbl>
            <c:dLbl>
              <c:idx val="5"/>
              <c:tx>
                <c:strRef>
                  <c:f>Daten_Diagramme!$E$19</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{812367B2-3E26-4A6D-B7D9-56ADAAB63AE1}</c15:txfldGUID>
                      <c15:f>Daten_Diagramme!$E$19</c15:f>
                      <c15:dlblFieldTableCache>
                        <c:ptCount val="1"/>
                        <c:pt idx="0">
                          <c:v>-5.3</c:v>
                        </c:pt>
                      </c15:dlblFieldTableCache>
                    </c15:dlblFTEntry>
                  </c15:dlblFieldTable>
                  <c15:showDataLabelsRange val="0"/>
                </c:ext>
                <c:ext xmlns:c16="http://schemas.microsoft.com/office/drawing/2014/chart" uri="{C3380CC4-5D6E-409C-BE32-E72D297353CC}">
                  <c16:uniqueId val="{00000005-0250-4F92-8307-9E49F7782202}"/>
                </c:ext>
              </c:extLst>
            </c:dLbl>
            <c:dLbl>
              <c:idx val="6"/>
              <c:tx>
                <c:strRef>
                  <c:f>Daten_Diagramme!$E$20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{9E964BD6-ABA6-46EC-9BD2-95CAE18BA0FF}</c15:txfldGUID>
                      <c15:f>Daten_Diagramme!$E$20</c15:f>
                      <c15:dlblFieldTableCache>
                        <c:ptCount val="1"/>
                        <c:pt idx="0">
                          <c:v>3.0</c:v>
                        </c:pt>
                      </c15:dlblFieldTableCache>
                    </c15:dlblFTEntry>
                  </c15:dlblFieldTable>
                  <c15:showDataLabelsRange val="0"/>
                </c:ext>
                <c:ext xmlns:c16="http://schemas.microsoft.com/office/drawing/2014/chart" uri="{C3380CC4-5D6E-409C-BE32-E72D297353CC}">
                  <c16:uniqueId val="{00000006-0250-4F92-8307-9E49F7782202}"/>
                </c:ext>
              </c:extLst>
            </c:dLbl>
            <c:dLbl>
              <c:idx val="7"/>
              <c:tx>
                <c:strRef>
                  <c:f>Daten_Diagramme!$E$21</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{4403AF2F-D7C6-4701-B92F-F6D34570C91A}</c15:txfldGUID>
                      <c15:f>Daten_Diagramme!$E$21</c15:f>
                      <c15:dlblFieldTableCache>
                        <c:ptCount val="1"/>
                        <c:pt idx="0">
                          <c:v>-0.8</c:v>
                        </c:pt>
                      </c15:dlblFieldTableCache>
                    </c15:dlblFTEntry>
                  </c15:dlblFieldTable>
                  <c15:showDataLabelsRange val="0"/>
                </c:ext>
                <c:ext xmlns:c16="http://schemas.microsoft.com/office/drawing/2014/chart" uri="{C3380CC4-5D6E-409C-BE32-E72D297353CC}">
                  <c16:uniqueId val="{00000007-0250-4F92-8307-9E49F7782202}"/>
                </c:ext>
              </c:extLst>
            </c:dLbl>
            <c:dLbl>
              <c:idx val="8"/>
              <c:tx>
                <c:strRef>
                  <c:f>Daten_Diagramme!$E$22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{FA380814-D182-4385-A71C-3D29964605D0}</c15:txfldGUID>
                      <c15:f>Daten_Diagramme!$E$22</c15:f>
                      <c15:dlblFieldTableCache>
                        <c:ptCount val="1"/>
                        <c:pt idx="0">
                          <c:v>-1.7</c:v>
                        </c:pt>
                      </c15:dlblFieldTableCache>
                    </c15:dlblFTEntry>
                  </c15:dlblFieldTable>
                  <c15:showDataLabelsRange val="0"/>
                </c:ext>
                <c:ext xmlns:c16="http://schemas.microsoft.com/office/drawing/2014/chart" uri="{C3380CC4-5D6E-409C-BE32-E72D297353CC}">
                  <c16:uniqueId val="{00000008-0250-4F92-8307-9E49F7782202}"/>
                </c:ext>
              </c:extLst>
            </c:dLbl>
            <c:dLbl>
              <c:idx val="9"/>
              <c:tx>
                <c:strRef>
                  <c:f>Daten_Diagramme!$E$23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{1583C262-768D-4257-AF0B-157CAF9BD671}</c15:txfldGUID>
                      <c15:f>Daten_Diagramme!$E$23</c15:f>
                      <c15:dlblFieldTableCache>
                        <c:ptCount val="1"/>
                        <c:pt idx="0">
                          <c:v>3.7</c:v>
                        </c:pt>
                      </c15:dlblFieldTableCache>
                    </c15:dlblFTEntry>
                  </c15:dlblFieldTable>
                  <c15:showDataLabelsRange val="0"/>
                </c:ext>
                <c:ext xmlns:c16="http://schemas.microsoft.com/office/drawing/2014/chart" uri="{C3380CC4-5D6E-409C-BE32-E72D297353CC}">
                  <c16:uniqueId val="{00000009-0250-4F92-8307-9E49F7782202}"/>
                </c:ext>
              </c:extLst>
            </c:dLbl>
            <c:dLbl>
              <c:idx val="10"/>
              <c:tx>
                <c:strRef>
                  <c:f>Daten_Diagramme!$E$24</c:f>
                  <c:strCache>
                    <c:ptCount val="1"/>
                    <c:pt idx="0">
                      <c:v>-15.4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{8881DB58-92CB-4CCB-BDFC-009D5C7F2A72}</c15:txfldGUID>
                      <c15:f>Daten_Diagramme!$E$24</c15:f>
                      <c15:dlblFieldTableCache>
                        <c:ptCount val="1"/>
                        <c:pt idx="0">
                          <c:v>-15.4</c:v>
                        </c:pt>
                      </c15:dlblFieldTableCache>
                    </c15:dlblFTEntry>
                  </c15:dlblFieldTable>
                  <c15:showDataLabelsRange val="0"/>
                </c:ext>
                <c:ext xmlns:c16="http://schemas.microsoft.com/office/drawing/2014/chart" uri="{C3380CC4-5D6E-409C-BE32-E72D297353CC}">
                  <c16:uniqueId val="{0000000A-0250-4F92-8307-9E49F7782202}"/>
                </c:ext>
              </c:extLst>
            </c:dLbl>
            <c:dLbl>
              <c:idx val="11"/>
              <c:tx>
                <c:strRef>
                  <c:f>Daten_Diagramme!$E$25</c:f>
                  <c:strCache>
                    <c:ptCount val="1"/>
                    <c:pt idx="0">
                      <c:v>-46.4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{8F55C7A3-7CD0-40CB-B3F0-D6DD30A27F9E}</c15:txfldGUID>
                      <c15:f>Daten_Diagramme!$E$25</c15:f>
                      <c15:dlblFieldTableCache>
                        <c:ptCount val="1"/>
                        <c:pt idx="0">
                          <c:v>-46.4</c:v>
                        </c:pt>
                      </c15:dlblFieldTableCache>
                    </c15:dlblFTEntry>
                  </c15:dlblFieldTable>
                  <c15:showDataLabelsRange val="0"/>
                </c:ext>
                <c:ext xmlns:c16="http://schemas.microsoft.com/office/drawing/2014/chart" uri="{C3380CC4-5D6E-409C-BE32-E72D297353CC}">
                  <c16:uniqueId val="{0000000B-0250-4F92-8307-9E49F7782202}"/>
                </c:ext>
              </c:extLst>
            </c:dLbl>
            <c:dLbl>
              <c:idx val="12"/>
              <c:tx>
                <c:strRef>
                  <c:f>Daten_Diagramme!$E$26</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{C5A5E243-01CC-4A8D-A556-C4D2406604CA}</c15:txfldGUID>
                      <c15:f>Daten_Diagramme!$E$26</c15:f>
                      <c15:dlblFieldTableCache>
                        <c:ptCount val="1"/>
                        <c:pt idx="0">
                          <c:v>6.5</c:v>
                        </c:pt>
                      </c15:dlblFieldTableCache>
                    </c15:dlblFTEntry>
                  </c15:dlblFieldTable>
                  <c15:showDataLabelsRange val="0"/>
                </c:ext>
                <c:ext xmlns:c16="http://schemas.microsoft.com/office/drawing/2014/chart" uri="{C3380CC4-5D6E-409C-BE32-E72D297353CC}">
                  <c16:uniqueId val="{0000000C-0250-4F92-8307-9E49F7782202}"/>
                </c:ext>
              </c:extLst>
            </c:dLbl>
            <c:dLbl>
              <c:idx val="13"/>
              <c:tx>
                <c:strRef>
                  <c:f>Daten_Diagramme!$E$27</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{1CDB2DCC-E9EA-405C-B10A-A93513712293}</c15:txfldGUID>
                      <c15:f>Daten_Diagramme!$E$27</c15:f>
                      <c15:dlblFieldTableCache>
                        <c:ptCount val="1"/>
                        <c:pt idx="0">
                          <c:v>0.9</c:v>
                        </c:pt>
                      </c15:dlblFieldTableCache>
                    </c15:dlblFTEntry>
                  </c15:dlblFieldTable>
                  <c15:showDataLabelsRange val="0"/>
                </c:ext>
                <c:ext xmlns:c16="http://schemas.microsoft.com/office/drawing/2014/chart" uri="{C3380CC4-5D6E-409C-BE32-E72D297353CC}">
                  <c16:uniqueId val="{0000000D-0250-4F92-8307-9E49F7782202}"/>
                </c:ext>
              </c:extLst>
            </c:dLbl>
            <c:dLbl>
              <c:idx val="14"/>
              <c:tx>
                <c:strRef>
                  <c:f>Daten_Diagramme!$E$28</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{66618B55-3712-4A61-A37F-79E57E5EF573}</c15:txfldGUID>
                      <c15:f>Daten_Diagramme!$E$28</c15:f>
                      <c15:dlblFieldTableCache>
                        <c:ptCount val="1"/>
                        <c:pt idx="0">
                          <c:v>2.0</c:v>
                        </c:pt>
                      </c15:dlblFieldTableCache>
                    </c15:dlblFTEntry>
                  </c15:dlblFieldTable>
                  <c15:showDataLabelsRange val="0"/>
                </c:ext>
                <c:ext xmlns:c16="http://schemas.microsoft.com/office/drawing/2014/chart" uri="{C3380CC4-5D6E-409C-BE32-E72D297353CC}">
                  <c16:uniqueId val="{0000000E-0250-4F92-8307-9E49F7782202}"/>
                </c:ext>
              </c:extLst>
            </c:dLbl>
            <c:dLbl>
              <c:idx val="15"/>
              <c:tx>
                <c:strRef>
                  <c:f>Daten_Diagramme!$E$29</c:f>
                  <c:strCache>
                    <c:ptCount val="1"/>
                    <c:pt idx="0">
                      <c:v>-22.5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{F4CAD91D-B52D-4BCE-AE14-F6CC2FD9C2BD}</c15:txfldGUID>
                      <c15:f>Daten_Diagramme!$E$29</c15:f>
                      <c15:dlblFieldTableCache>
                        <c:ptCount val="1"/>
                        <c:pt idx="0">
                          <c:v>-22.5</c:v>
                        </c:pt>
                      </c15:dlblFieldTableCache>
                    </c15:dlblFTEntry>
                  </c15:dlblFieldTable>
                  <c15:showDataLabelsRange val="0"/>
                </c:ext>
                <c:ext xmlns:c16="http://schemas.microsoft.com/office/drawing/2014/chart" uri="{C3380CC4-5D6E-409C-BE32-E72D297353CC}">
                  <c16:uniqueId val="{0000000F-0250-4F92-8307-9E49F7782202}"/>
                </c:ext>
              </c:extLst>
            </c:dLbl>
            <c:dLbl>
              <c:idx val="16"/>
              <c:tx>
                <c:strRef>
                  <c:f>Daten_Diagramme!$E$30</c:f>
                  <c:strCache>
                    <c:ptCount val="1"/>
                    <c:pt idx="0">
                      <c:v>-8.5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{50D62482-ECED-4363-A7A3-6A4B23F06A63}</c15:txfldGUID>
                      <c15:f>Daten_Diagramme!$E$30</c15:f>
                      <c15:dlblFieldTableCache>
                        <c:ptCount val="1"/>
                        <c:pt idx="0">
                          <c:v>-8.5</c:v>
                        </c:pt>
                      </c15:dlblFieldTableCache>
                    </c15:dlblFTEntry>
                  </c15:dlblFieldTable>
                  <c15:showDataLabelsRange val="0"/>
                </c:ext>
                <c:ext xmlns:c16="http://schemas.microsoft.com/office/drawing/2014/chart" uri="{C3380CC4-5D6E-409C-BE32-E72D297353CC}">
                  <c16:uniqueId val="{00000010-0250-4F92-8307-9E49F7782202}"/>
                </c:ext>
              </c:extLst>
            </c:dLbl>
            <c:dLbl>
              <c:idx val="17"/>
              <c:tx>
                <c:strRef>
                  <c:f>Daten_Diagramme!$E$31</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{DCC4AB02-B866-4C1C-814D-D18FDD47D814}</c15:txfldGUID>
                      <c15:f>Daten_Diagramme!$E$31</c15:f>
                      <c15:dlblFieldTableCache>
                        <c:ptCount val="1"/>
                        <c:pt idx="0">
                          <c:v>-5.8</c:v>
                        </c:pt>
                      </c15:dlblFieldTableCache>
                    </c15:dlblFTEntry>
                  </c15:dlblFieldTable>
                  <c15:showDataLabelsRange val="0"/>
                </c:ext>
                <c:ext xmlns:c16="http://schemas.microsoft.com/office/drawing/2014/chart" uri="{C3380CC4-5D6E-409C-BE32-E72D297353CC}">
                  <c16:uniqueId val="{00000011-0250-4F92-8307-9E49F7782202}"/>
                </c:ext>
              </c:extLst>
            </c:dLbl>
            <c:dLbl>
              <c:idx val="18"/>
              <c:tx>
                <c:strRef>
                  <c:f>Daten_Diagramme!$E$32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{AF960D39-589F-44E9-A93B-CFF30F8B9A0F}</c15:txfldGUID>
                      <c15:f>Daten_Diagramme!$E$32</c15:f>
                      <c15:dlblFieldTableCache>
                        <c:ptCount val="1"/>
                        <c:pt idx="0">
                          <c:v>-5.3</c:v>
                        </c:pt>
                      </c15:dlblFieldTableCache>
                    </c15:dlblFTEntry>
                  </c15:dlblFieldTable>
                  <c15:showDataLabelsRange val="0"/>
                </c:ext>
                <c:ext xmlns:c16="http://schemas.microsoft.com/office/drawing/2014/chart" uri="{C3380CC4-5D6E-409C-BE32-E72D297353CC}">
                  <c16:uniqueId val="{00000012-0250-4F92-8307-9E49F7782202}"/>
                </c:ext>
              </c:extLst>
            </c:dLbl>
            <c:dLbl>
              <c:idx val="19"/>
              <c:tx>
                <c:strRef>
                  <c:f>Daten_Diagramme!$E$33</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{4DD00671-5924-46FF-80E5-D2F449D503A9}</c15:txfldGUID>
                      <c15:f>Daten_Diagramme!$E$33</c15:f>
                      <c15:dlblFieldTableCache>
                        <c:ptCount val="1"/>
                        <c:pt idx="0">
                          <c:v>3.1</c:v>
                        </c:pt>
                      </c15:dlblFieldTableCache>
                    </c15:dlblFTEntry>
                  </c15:dlblFieldTable>
                  <c15:showDataLabelsRange val="0"/>
                </c:ext>
                <c:ext xmlns:c16="http://schemas.microsoft.com/office/drawing/2014/chart" uri="{C3380CC4-5D6E-409C-BE32-E72D297353CC}">
                  <c16:uniqueId val="{00000013-0250-4F92-8307-9E49F7782202}"/>
                </c:ext>
              </c:extLst>
            </c:dLbl>
            <c:dLbl>
              <c:idx val="20"/>
              <c:tx>
                <c:strRef>
                  <c:f>Daten_Diagramme!$E$34</c:f>
                  <c:strCache>
                    <c:ptCount val="1"/>
                    <c:pt idx="0">
                      <c:v>-7.1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{57148C24-12E6-4BB2-B374-3645F9C43E2D}</c15:txfldGUID>
                      <c15:f>Daten_Diagramme!$E$34</c15:f>
                      <c15:dlblFieldTableCache>
                        <c:ptCount val="1"/>
                        <c:pt idx="0">
                          <c:v>-7.1</c:v>
                        </c:pt>
                      </c15:dlblFieldTableCache>
                    </c15:dlblFTEntry>
                  </c15:dlblFieldTable>
                  <c15:showDataLabelsRange val="0"/>
                </c:ext>
                <c:ext xmlns:c16="http://schemas.microsoft.com/office/drawing/2014/chart" uri="{C3380CC4-5D6E-409C-BE32-E72D297353CC}">
                  <c16:uniqueId val="{00000014-0250-4F92-8307-9E49F7782202}"/>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{8F3F4E24-E2A6-4CD3-A1FB-856364BAFD19}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0250-4F92-8307-9E49F778220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{AA125515-1F4A-404C-A52F-C0938C47FC7C}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0250-4F92-8307-9E49F7782202}"/>
                </c:ext>
              </c:extLst>
            </c:dLbl>
            <c:dLbl>
              <c:idx val="23"/>
              <c:tx>
                <c:strRef>
                  <c:f>Daten_Diagramme!$E$37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{13C58059-8265-4B36-A948-D399F3FFCC9C}</c15:txfldGUID>
                      <c15:f>Daten_Diagramme!$E$37</c15:f>
                      <c15:dlblFieldTableCache>
                        <c:ptCount val="1"/>
                        <c:pt idx="0">
                          <c:v>-3.4</c:v>
                        </c:pt>
                      </c15:dlblFieldTableCache>
                    </c15:dlblFTEntry>
                  </c15:dlblFieldTable>
                  <c15:showDataLabelsRange val="0"/>
                </c:ext>
                <c:ext xmlns:c16="http://schemas.microsoft.com/office/drawing/2014/chart" uri="{C3380CC4-5D6E-409C-BE32-E72D297353CC}">
                  <c16:uniqueId val="{00000017-0250-4F92-8307-9E49F7782202}"/>
                </c:ext>
              </c:extLst>
            </c:dLbl>
            <c:dLbl>
              <c:idx val="24"/>
              <c:tx>
                <c:strRef>
                  <c:f>Daten_Diagramme!$E$38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{1CB954E7-A522-4515-B129-3026CCFD2C93}</c15:txfldGUID>
                      <c15:f>Daten_Diagramme!$E$38</c15:f>
                      <c15:dlblFieldTableCache>
                        <c:ptCount val="1"/>
                        <c:pt idx="0">
                          <c:v>-3.5</c:v>
                        </c:pt>
                      </c15:dlblFieldTableCache>
                    </c15:dlblFTEntry>
                  </c15:dlblFieldTable>
                  <c15:showDataLabelsRange val="0"/>
                </c:ext>
                <c:ext xmlns:c16="http://schemas.microsoft.com/office/drawing/2014/chart" uri="{C3380CC4-5D6E-409C-BE32-E72D297353CC}">
                  <c16:uniqueId val="{00000018-0250-4F92-8307-9E49F7782202}"/>
                </c:ext>
              </c:extLst>
            </c:dLbl>
            <c:dLbl>
              <c:idx val="25"/>
              <c:tx>
                <c:strRef>
                  <c:f>Daten_Diagramme!$E$39</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{7A74A368-EDB1-43A7-A0BD-413B7C8628EF}</c15:txfldGUID>
                      <c15:f>Daten_Diagramme!$E$39</c15:f>
                      <c15:dlblFieldTableCache>
                        <c:ptCount val="1"/>
                        <c:pt idx="0">
                          <c:v>-4.9</c:v>
                        </c:pt>
                      </c15:dlblFieldTableCache>
                    </c15:dlblFTEntry>
                  </c15:dlblFieldTable>
                  <c15:showDataLabelsRange val="0"/>
                </c:ext>
                <c:ext xmlns:c16="http://schemas.microsoft.com/office/drawing/2014/chart" uri="{C3380CC4-5D6E-409C-BE32-E72D297353CC}">
                  <c16:uniqueId val="{00000019-0250-4F92-8307-9E49F778220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{E9CEF900-97B3-4DA0-95AB-30866006E94D}</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0250-4F92-8307-9E49F778220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{17CAB6A1-BFB3-48F5-806E-22FFFD844BC8}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0250-4F92-8307-9E49F778220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{450E82D3-324B-4E33-8902-693FA6A9208D}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0250-4F92-8307-9E49F778220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{D2313704-CEDC-4902-9540-76CDBC7C3A8C}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0250-4F92-8307-9E49F778220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{07251515-6408-4ADB-AC0F-6949241A5C69}</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0250-4F92-8307-9E49F7782202}"/>
                </c:ext>
              </c:extLst>
            </c:dLbl>
            <c:dLbl>
              <c:idx val="31"/>
              <c:tx>
                <c:strRef>
                  <c:f>Daten_Diagramme!$E$45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{52D2BD80-1EAE-4FED-A56F-69350B996EFF}</c15:txfldGUID>
                      <c15:f>Daten_Diagramme!$E$45</c15:f>
                      <c15:dlblFieldTableCache>
                        <c:ptCount val="1"/>
                        <c:pt idx="0">
                          <c:v>-4.9</c:v>
                        </c:pt>
                      </c15:dlblFieldTableCache>
                    </c15:dlblFTEntry>
                  </c15:dlblFieldTable>
                  <c15:showDataLabelsRange val="0"/>
                </c:ext>
                <c:ext xmlns:c16="http://schemas.microsoft.com/office/drawing/2014/chart" uri="{C3380CC4-5D6E-409C-BE32-E72D297353CC}">
                  <c16:uniqueId val="{0000001F-0250-4F92-8307-9E49F77822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-4.8589437610917328</c:v>
                </c:pt>
                <c:pt idx="1">
                  <c:v>-3.4482758620689653</c:v>
                </c:pt>
                <c:pt idx="2">
                  <c:v>-9.5238095238095237</c:v>
                </c:pt>
                <c:pt idx="3">
                  <c:v>-4.9833887043189371</c:v>
                </c:pt>
                <c:pt idx="4">
                  <c:v>-5.54016620498615</c:v>
                </c:pt>
                <c:pt idx="5">
                  <c:v>-5.2884615384615383</c:v>
                </c:pt>
                <c:pt idx="6">
                  <c:v>3.0303030303030303</c:v>
                </c:pt>
                <c:pt idx="7">
                  <c:v>-0.80428954423592491</c:v>
                </c:pt>
                <c:pt idx="8">
                  <c:v>-1.7094017094017093</c:v>
                </c:pt>
                <c:pt idx="9">
                  <c:v>3.6691904484566105</c:v>
                </c:pt>
                <c:pt idx="10">
                  <c:v>-15.445636957536165</c:v>
                </c:pt>
                <c:pt idx="11">
                  <c:v>-46.363636363636367</c:v>
                </c:pt>
                <c:pt idx="12">
                  <c:v>6.5217391304347823</c:v>
                </c:pt>
                <c:pt idx="13">
                  <c:v>0.89163237311385457</c:v>
                </c:pt>
                <c:pt idx="14">
                  <c:v>1.9908987485779295</c:v>
                </c:pt>
                <c:pt idx="15">
                  <c:v>-22.535211267605632</c:v>
                </c:pt>
                <c:pt idx="16">
                  <c:v>-8.4507042253521121</c:v>
                </c:pt>
                <c:pt idx="17">
                  <c:v>-5.8224163027656477</c:v>
                </c:pt>
                <c:pt idx="18">
                  <c:v>-5.3045186640471513</c:v>
                </c:pt>
                <c:pt idx="19">
                  <c:v>3.096330275229358</c:v>
                </c:pt>
                <c:pt idx="20">
                  <c:v>-7.0707070707070709</c:v>
                </c:pt>
                <c:pt idx="21">
                  <c:v>0</c:v>
                </c:pt>
                <c:pt idx="23">
                  <c:v>-3.4482758620689653</c:v>
                </c:pt>
                <c:pt idx="24">
                  <c:v>-3.5140562248995986</c:v>
                </c:pt>
                <c:pt idx="25">
                  <c:v>-4.9457019494962715</c:v>
                </c:pt>
              </c:numCache>
            </c:numRef>
          </c:val>
          <c:extLst>
            <c:ext xmlns:c16="http://schemas.microsoft.com/office/drawing/2014/chart" uri="{C3380CC4-5D6E-409C-BE32-E72D297353CC}">
              <c16:uniqueId val="{00000020-0250-4F92-8307-9E49F778220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{9F68D096-1991-456F-A474-8A31BB92CA1A}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0250-4F92-8307-9E49F778220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{B9D3002E-E37C-418B-94D4-CB764A4D01FC}</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0250-4F92-8307-9E49F778220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{53AA6BC5-C434-419F-B941-EB2AF9292840}</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0250-4F92-8307-9E49F778220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{3790FC69-1158-4630-AFC7-22965C9C6240}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0250-4F92-8307-9E49F778220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{EECAF72B-A3AA-43FA-A96A-8EE86A48417B}</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0250-4F92-8307-9E49F778220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{C871CEFB-5CE9-4F87-81D4-A029C5F9DB8E}</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0250-4F92-8307-9E49F778220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{A7792DA2-2A28-407D-9162-D5C1DAB620A3}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0250-4F92-8307-9E49F778220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{B483775C-61E8-42E8-974C-E782DE5F799E}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0250-4F92-8307-9E49F778220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{6A101ABA-7F15-4857-B3E6-7865EEDBA6A1}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0250-4F92-8307-9E49F778220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{E93537A7-13FE-4185-8D5F-8F8131875FC6}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0250-4F92-8307-9E49F778220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{769172B1-8394-4C6F-BFE3-3EFF56AFCD04}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0250-4F92-8307-9E49F778220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{01F735C4-6C5E-4418-B0EA-DA18B207FDAD}</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0250-4F92-8307-9E49F778220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{4BFE89CB-4ECF-4EEB-A417-6952A56CC2A0}</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0250-4F92-8307-9E49F778220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{42F9CD3B-B955-446F-ADEC-5B7A1A01B00F}</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0250-4F92-8307-9E49F778220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{452D5AA7-CCDF-4F6F-AC64-8E217E1FB3F5}</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0250-4F92-8307-9E49F778220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{9096A35A-A980-4B42-AAEF-35A4EBE7B4A1}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0250-4F92-8307-9E49F778220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{7CCAC52D-B104-49BA-91CF-D386EB718215}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0250-4F92-8307-9E49F778220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{DA515566-AE2D-4897-B93D-7CF961EA3541}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0250-4F92-8307-9E49F778220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{355303DB-C9F6-4767-B624-893369B7CDB2}</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0250-4F92-8307-9E49F778220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{038527F5-D9C7-449A-B4C3-CC16357B85C6}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0250-4F92-8307-9E49F778220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{05634BA0-F87F-4EBE-BA23-7D44C48DE042}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0250-4F92-8307-9E49F778220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{B6AD6B5C-6069-40AA-A17D-A6971098A890}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0250-4F92-8307-9E49F778220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{7B7C31FD-3CB7-4553-857C-B472020E2DD5}</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0250-4F92-8307-9E49F778220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{BE863CFD-8F89-47E7-AD41-54E56C2FA53A}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0250-4F92-8307-9E49F778220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{FA323A19-F981-4C71-911E-5358F9D3AB27}</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0250-4F92-8307-9E49F778220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{58671564-E680-49D0-B3A2-4AA4F9818E78}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0250-4F92-8307-9E49F778220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{EED87ED6-7778-4A35-AFBD-41C1E096453D}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0250-4F92-8307-9E49F778220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{12EA2473-35DD-4241-8B33-D47FB3B70132}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0250-4F92-8307-9E49F778220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{EA1A03F8-AE47-4387-B7DC-BF03AC9BADA9}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0250-4F92-8307-9E49F778220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{7CF92D6A-F2E1-4A16-8200-D6BDF98E955D}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0250-4F92-8307-9E49F778220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{AA018A64-7ADB-4C3E-BDDB-F83BD2A1B98B}</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0250-4F92-8307-9E49F778220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{D7CEB5F8-C80A-4D7C-BAD6-5B3ECAA749BF}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0250-4F92-8307-9E49F778220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0250-4F92-8307-9E49F778220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0250-4F92-8307-9E49F778220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{4C114F59-3CD7-4AE0-9BC9-D0ADFFEE0614}</c15:txfldGUID>
                      <c15:f>Diagramm!$I$46</c15:f>
                      <c15:dlblFieldTableCache>
                        <c:ptCount val="1"/>
                      </c15:dlblFieldTableCache>
                    </c15:dlblFTEntry>
                  </c15:dlblFieldTable>
                  <c15:showDataLabelsRange val="0"/>
                </c:ext>
                <c:ext xmlns:c16="http://schemas.microsoft.com/office/drawing/2014/chart" uri="{C3380CC4-5D6E-409C-BE32-E72D297353CC}">
                  <c16:uniqueId val="{00000000-D9A8-4903-A9E8-9C0B51B9B39C}"/>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{FE195402-2815-4059-B2E9-E507D275B58A}</c15:txfldGUID>
                      <c15:f>Diagramm!$I$47</c15:f>
                      <c15:dlblFieldTableCache>
                        <c:ptCount val="1"/>
                      </c15:dlblFieldTableCache>
                    </c15:dlblFTEntry>
                  </c15:dlblFieldTable>
                  <c15:showDataLabelsRange val="0"/>
                </c:ext>
                <c:ext xmlns:c16="http://schemas.microsoft.com/office/drawing/2014/chart" uri="{C3380CC4-5D6E-409C-BE32-E72D297353CC}">
                  <c16:uniqueId val="{00000001-D9A8-4903-A9E8-9C0B51B9B39C}"/>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{A53C6CAB-AF26-4D38-8487-C6753680E08B}</c15:txfldGUID>
                      <c15:f>Diagramm!$I$48</c15:f>
                      <c15:dlblFieldTableCache>
                        <c:ptCount val="1"/>
                      </c15:dlblFieldTableCache>
                    </c15:dlblFTEntry>
                  </c15:dlblFieldTable>
                  <c15:showDataLabelsRange val="0"/>
                </c:ext>
                <c:ext xmlns:c16="http://schemas.microsoft.com/office/drawing/2014/chart" uri="{C3380CC4-5D6E-409C-BE32-E72D297353CC}">
                  <c16:uniqueId val="{00000002-D9A8-4903-A9E8-9C0B51B9B39C}"/>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{892507A6-4BE5-4EC1-A859-C95D10C95A00}</c15:txfldGUID>
                      <c15:f>Diagramm!$I$49</c15:f>
                      <c15:dlblFieldTableCache>
                        <c:ptCount val="1"/>
                      </c15:dlblFieldTableCache>
                    </c15:dlblFTEntry>
                  </c15:dlblFieldTable>
                  <c15:showDataLabelsRange val="0"/>
                </c:ext>
                <c:ext xmlns:c16="http://schemas.microsoft.com/office/drawing/2014/chart" uri="{C3380CC4-5D6E-409C-BE32-E72D297353CC}">
                  <c16:uniqueId val="{00000003-D9A8-4903-A9E8-9C0B51B9B39C}"/>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{61443B27-AB8A-4DDE-9859-6E9E2E075B65}</c15:txfldGUID>
                      <c15:f>Diagramm!$I$50</c15:f>
                      <c15:dlblFieldTableCache>
                        <c:ptCount val="1"/>
                      </c15:dlblFieldTableCache>
                    </c15:dlblFTEntry>
                  </c15:dlblFieldTable>
                  <c15:showDataLabelsRange val="0"/>
                </c:ext>
                <c:ext xmlns:c16="http://schemas.microsoft.com/office/drawing/2014/chart" uri="{C3380CC4-5D6E-409C-BE32-E72D297353CC}">
                  <c16:uniqueId val="{00000004-D9A8-4903-A9E8-9C0B51B9B39C}"/>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{2F409345-6A63-4B82-AA7A-AC0B5454331B}</c15:txfldGUID>
                      <c15:f>Diagramm!$I$51</c15:f>
                      <c15:dlblFieldTableCache>
                        <c:ptCount val="1"/>
                      </c15:dlblFieldTableCache>
                    </c15:dlblFTEntry>
                  </c15:dlblFieldTable>
                  <c15:showDataLabelsRange val="0"/>
                </c:ext>
                <c:ext xmlns:c16="http://schemas.microsoft.com/office/drawing/2014/chart" uri="{C3380CC4-5D6E-409C-BE32-E72D297353CC}">
                  <c16:uniqueId val="{00000005-D9A8-4903-A9E8-9C0B51B9B39C}"/>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{F65A8597-9AE4-4D9A-AEF7-2F5BD87780B3}</c15:txfldGUID>
                      <c15:f>Diagramm!$I$52</c15:f>
                      <c15:dlblFieldTableCache>
                        <c:ptCount val="1"/>
                      </c15:dlblFieldTableCache>
                    </c15:dlblFTEntry>
                  </c15:dlblFieldTable>
                  <c15:showDataLabelsRange val="0"/>
                </c:ext>
                <c:ext xmlns:c16="http://schemas.microsoft.com/office/drawing/2014/chart" uri="{C3380CC4-5D6E-409C-BE32-E72D297353CC}">
                  <c16:uniqueId val="{00000006-D9A8-4903-A9E8-9C0B51B9B39C}"/>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{0BA96FD4-0FAC-4C12-AE15-23DF24193C59}</c15:txfldGUID>
                      <c15:f>Diagramm!$I$53</c15:f>
                      <c15:dlblFieldTableCache>
                        <c:ptCount val="1"/>
                      </c15:dlblFieldTableCache>
                    </c15:dlblFTEntry>
                  </c15:dlblFieldTable>
                  <c15:showDataLabelsRange val="0"/>
                </c:ext>
                <c:ext xmlns:c16="http://schemas.microsoft.com/office/drawing/2014/chart" uri="{C3380CC4-5D6E-409C-BE32-E72D297353CC}">
                  <c16:uniqueId val="{00000007-D9A8-4903-A9E8-9C0B51B9B39C}"/>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{9FA3F438-CDB8-4D58-BD87-A48828374233}</c15:txfldGUID>
                      <c15:f>Diagramm!$I$54</c15:f>
                      <c15:dlblFieldTableCache>
                        <c:ptCount val="1"/>
                      </c15:dlblFieldTableCache>
                    </c15:dlblFTEntry>
                  </c15:dlblFieldTable>
                  <c15:showDataLabelsRange val="0"/>
                </c:ext>
                <c:ext xmlns:c16="http://schemas.microsoft.com/office/drawing/2014/chart" uri="{C3380CC4-5D6E-409C-BE32-E72D297353CC}">
                  <c16:uniqueId val="{00000008-D9A8-4903-A9E8-9C0B51B9B39C}"/>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{0DC5E890-C0AE-4FC7-80FC-49A58949F022}</c15:txfldGUID>
                      <c15:f>Diagramm!$I$55</c15:f>
                      <c15:dlblFieldTableCache>
                        <c:ptCount val="1"/>
                      </c15:dlblFieldTableCache>
                    </c15:dlblFTEntry>
                  </c15:dlblFieldTable>
                  <c15:showDataLabelsRange val="0"/>
                </c:ext>
                <c:ext xmlns:c16="http://schemas.microsoft.com/office/drawing/2014/chart" uri="{C3380CC4-5D6E-409C-BE32-E72D297353CC}">
                  <c16:uniqueId val="{00000009-D9A8-4903-A9E8-9C0B51B9B39C}"/>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{93870369-3F96-4A6D-BA12-B6AE1F33C770}</c15:txfldGUID>
                      <c15:f>Diagramm!$I$56</c15:f>
                      <c15:dlblFieldTableCache>
                        <c:ptCount val="1"/>
                      </c15:dlblFieldTableCache>
                    </c15:dlblFTEntry>
                  </c15:dlblFieldTable>
                  <c15:showDataLabelsRange val="0"/>
                </c:ext>
                <c:ext xmlns:c16="http://schemas.microsoft.com/office/drawing/2014/chart" uri="{C3380CC4-5D6E-409C-BE32-E72D297353CC}">
                  <c16:uniqueId val="{0000000A-D9A8-4903-A9E8-9C0B51B9B39C}"/>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{B79F1B24-1233-47D1-9D3E-7C714DF715AD}</c15:txfldGUID>
                      <c15:f>Diagramm!$I$57</c15:f>
                      <c15:dlblFieldTableCache>
                        <c:ptCount val="1"/>
                      </c15:dlblFieldTableCache>
                    </c15:dlblFTEntry>
                  </c15:dlblFieldTable>
                  <c15:showDataLabelsRange val="0"/>
                </c:ext>
                <c:ext xmlns:c16="http://schemas.microsoft.com/office/drawing/2014/chart" uri="{C3380CC4-5D6E-409C-BE32-E72D297353CC}">
                  <c16:uniqueId val="{0000000B-D9A8-4903-A9E8-9C0B51B9B39C}"/>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{54515D0B-26CF-42F1-B33B-5FF4A041E5B9}</c15:txfldGUID>
                      <c15:f>Diagramm!$I$58</c15:f>
                      <c15:dlblFieldTableCache>
                        <c:ptCount val="1"/>
                      </c15:dlblFieldTableCache>
                    </c15:dlblFTEntry>
                  </c15:dlblFieldTable>
                  <c15:showDataLabelsRange val="0"/>
                </c:ext>
                <c:ext xmlns:c16="http://schemas.microsoft.com/office/drawing/2014/chart" uri="{C3380CC4-5D6E-409C-BE32-E72D297353CC}">
                  <c16:uniqueId val="{0000000C-D9A8-4903-A9E8-9C0B51B9B39C}"/>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{688C2F3E-B344-4B7A-8393-018D0E97078C}</c15:txfldGUID>
                      <c15:f>Diagramm!$I$59</c15:f>
                      <c15:dlblFieldTableCache>
                        <c:ptCount val="1"/>
                      </c15:dlblFieldTableCache>
                    </c15:dlblFTEntry>
                  </c15:dlblFieldTable>
                  <c15:showDataLabelsRange val="0"/>
                </c:ext>
                <c:ext xmlns:c16="http://schemas.microsoft.com/office/drawing/2014/chart" uri="{C3380CC4-5D6E-409C-BE32-E72D297353CC}">
                  <c16:uniqueId val="{0000000D-D9A8-4903-A9E8-9C0B51B9B39C}"/>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{5013A0A5-7229-410E-946B-2E0EC500BDB8}</c15:txfldGUID>
                      <c15:f>Diagramm!$I$60</c15:f>
                      <c15:dlblFieldTableCache>
                        <c:ptCount val="1"/>
                      </c15:dlblFieldTableCache>
                    </c15:dlblFTEntry>
                  </c15:dlblFieldTable>
                  <c15:showDataLabelsRange val="0"/>
                </c:ext>
                <c:ext xmlns:c16="http://schemas.microsoft.com/office/drawing/2014/chart" uri="{C3380CC4-5D6E-409C-BE32-E72D297353CC}">
                  <c16:uniqueId val="{0000000E-D9A8-4903-A9E8-9C0B51B9B39C}"/>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{EAA2FFE8-6EE2-4294-88B9-70DF2146CAD0}</c15:txfldGUID>
                      <c15:f>Diagramm!$I$61</c15:f>
                      <c15:dlblFieldTableCache>
                        <c:ptCount val="1"/>
                      </c15:dlblFieldTableCache>
                    </c15:dlblFTEntry>
                  </c15:dlblFieldTable>
                  <c15:showDataLabelsRange val="0"/>
                </c:ext>
                <c:ext xmlns:c16="http://schemas.microsoft.com/office/drawing/2014/chart" uri="{C3380CC4-5D6E-409C-BE32-E72D297353CC}">
                  <c16:uniqueId val="{0000000F-D9A8-4903-A9E8-9C0B51B9B39C}"/>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{B213A312-2411-4D00-BFDF-A5EF28576EA0}</c15:txfldGUID>
                      <c15:f>Diagramm!$I$62</c15:f>
                      <c15:dlblFieldTableCache>
                        <c:ptCount val="1"/>
                      </c15:dlblFieldTableCache>
                    </c15:dlblFTEntry>
                  </c15:dlblFieldTable>
                  <c15:showDataLabelsRange val="0"/>
                </c:ext>
                <c:ext xmlns:c16="http://schemas.microsoft.com/office/drawing/2014/chart" uri="{C3380CC4-5D6E-409C-BE32-E72D297353CC}">
                  <c16:uniqueId val="{00000010-D9A8-4903-A9E8-9C0B51B9B39C}"/>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{BA3F9EFD-BE5E-4C9C-968F-1BCDBB664C59}</c15:txfldGUID>
                      <c15:f>Diagramm!$I$63</c15:f>
                      <c15:dlblFieldTableCache>
                        <c:ptCount val="1"/>
                      </c15:dlblFieldTableCache>
                    </c15:dlblFTEntry>
                  </c15:dlblFieldTable>
                  <c15:showDataLabelsRange val="0"/>
                </c:ext>
                <c:ext xmlns:c16="http://schemas.microsoft.com/office/drawing/2014/chart" uri="{C3380CC4-5D6E-409C-BE32-E72D297353CC}">
                  <c16:uniqueId val="{00000011-D9A8-4903-A9E8-9C0B51B9B39C}"/>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{124BCC96-4716-47D2-9617-C45DA80C625F}</c15:txfldGUID>
                      <c15:f>Diagramm!$I$64</c15:f>
                      <c15:dlblFieldTableCache>
                        <c:ptCount val="1"/>
                      </c15:dlblFieldTableCache>
                    </c15:dlblFTEntry>
                  </c15:dlblFieldTable>
                  <c15:showDataLabelsRange val="0"/>
                </c:ext>
                <c:ext xmlns:c16="http://schemas.microsoft.com/office/drawing/2014/chart" uri="{C3380CC4-5D6E-409C-BE32-E72D297353CC}">
                  <c16:uniqueId val="{00000012-D9A8-4903-A9E8-9C0B51B9B39C}"/>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{AB117BB1-9C5D-4E74-A86F-1E4A926BBD3C}</c15:txfldGUID>
                      <c15:f>Diagramm!$I$65</c15:f>
                      <c15:dlblFieldTableCache>
                        <c:ptCount val="1"/>
                      </c15:dlblFieldTableCache>
                    </c15:dlblFTEntry>
                  </c15:dlblFieldTable>
                  <c15:showDataLabelsRange val="0"/>
                </c:ext>
                <c:ext xmlns:c16="http://schemas.microsoft.com/office/drawing/2014/chart" uri="{C3380CC4-5D6E-409C-BE32-E72D297353CC}">
                  <c16:uniqueId val="{00000013-D9A8-4903-A9E8-9C0B51B9B39C}"/>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{79BB096F-4BBE-4BE8-B246-962043E39442}</c15:txfldGUID>
                      <c15:f>Diagramm!$I$66</c15:f>
                      <c15:dlblFieldTableCache>
                        <c:ptCount val="1"/>
                      </c15:dlblFieldTableCache>
                    </c15:dlblFTEntry>
                  </c15:dlblFieldTable>
                  <c15:showDataLabelsRange val="0"/>
                </c:ext>
                <c:ext xmlns:c16="http://schemas.microsoft.com/office/drawing/2014/chart" uri="{C3380CC4-5D6E-409C-BE32-E72D297353CC}">
                  <c16:uniqueId val="{00000014-D9A8-4903-A9E8-9C0B51B9B39C}"/>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{A69BCE53-C817-44C3-A462-54AD70519377}</c15:txfldGUID>
                      <c15:f>Diagramm!$I$67</c15:f>
                      <c15:dlblFieldTableCache>
                        <c:ptCount val="1"/>
                      </c15:dlblFieldTableCache>
                    </c15:dlblFTEntry>
                  </c15:dlblFieldTable>
                  <c15:showDataLabelsRange val="0"/>
                </c:ext>
                <c:ext xmlns:c16="http://schemas.microsoft.com/office/drawing/2014/chart" uri="{C3380CC4-5D6E-409C-BE32-E72D297353CC}">
                  <c16:uniqueId val="{00000015-D9A8-4903-A9E8-9C0B51B9B3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9A8-4903-A9E8-9C0B51B9B39C}"/>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{12F87997-0FD7-4B33-8C0C-7C81513F3AD9}</c15:txfldGUID>
                      <c15:f>Diagramm!$K$46</c15:f>
                      <c15:dlblFieldTableCache>
                        <c:ptCount val="1"/>
                      </c15:dlblFieldTableCache>
                    </c15:dlblFTEntry>
                  </c15:dlblFieldTable>
                  <c15:showDataLabelsRange val="0"/>
                </c:ext>
                <c:ext xmlns:c16="http://schemas.microsoft.com/office/drawing/2014/chart" uri="{C3380CC4-5D6E-409C-BE32-E72D297353CC}">
                  <c16:uniqueId val="{00000017-D9A8-4903-A9E8-9C0B51B9B39C}"/>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{1BF477D4-6D91-4A17-A110-496CF7599D5A}</c15:txfldGUID>
                      <c15:f>Diagramm!$K$47</c15:f>
                      <c15:dlblFieldTableCache>
                        <c:ptCount val="1"/>
                      </c15:dlblFieldTableCache>
                    </c15:dlblFTEntry>
                  </c15:dlblFieldTable>
                  <c15:showDataLabelsRange val="0"/>
                </c:ext>
                <c:ext xmlns:c16="http://schemas.microsoft.com/office/drawing/2014/chart" uri="{C3380CC4-5D6E-409C-BE32-E72D297353CC}">
                  <c16:uniqueId val="{00000018-D9A8-4903-A9E8-9C0B51B9B39C}"/>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{B492A07C-92A2-4D77-8FFC-BD42E15701A5}</c15:txfldGUID>
                      <c15:f>Diagramm!$K$48</c15:f>
                      <c15:dlblFieldTableCache>
                        <c:ptCount val="1"/>
                      </c15:dlblFieldTableCache>
                    </c15:dlblFTEntry>
                  </c15:dlblFieldTable>
                  <c15:showDataLabelsRange val="0"/>
                </c:ext>
                <c:ext xmlns:c16="http://schemas.microsoft.com/office/drawing/2014/chart" uri="{C3380CC4-5D6E-409C-BE32-E72D297353CC}">
                  <c16:uniqueId val="{00000019-D9A8-4903-A9E8-9C0B51B9B39C}"/>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{A80DC386-532B-4375-97EF-A68370E88D51}</c15:txfldGUID>
                      <c15:f>Diagramm!$K$49</c15:f>
                      <c15:dlblFieldTableCache>
                        <c:ptCount val="1"/>
                      </c15:dlblFieldTableCache>
                    </c15:dlblFTEntry>
                  </c15:dlblFieldTable>
                  <c15:showDataLabelsRange val="0"/>
                </c:ext>
                <c:ext xmlns:c16="http://schemas.microsoft.com/office/drawing/2014/chart" uri="{C3380CC4-5D6E-409C-BE32-E72D297353CC}">
                  <c16:uniqueId val="{0000001A-D9A8-4903-A9E8-9C0B51B9B39C}"/>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{C9AAAD81-8F71-4CC0-B115-91C5B4DFAA4C}</c15:txfldGUID>
                      <c15:f>Diagramm!$K$50</c15:f>
                      <c15:dlblFieldTableCache>
                        <c:ptCount val="1"/>
                      </c15:dlblFieldTableCache>
                    </c15:dlblFTEntry>
                  </c15:dlblFieldTable>
                  <c15:showDataLabelsRange val="0"/>
                </c:ext>
                <c:ext xmlns:c16="http://schemas.microsoft.com/office/drawing/2014/chart" uri="{C3380CC4-5D6E-409C-BE32-E72D297353CC}">
                  <c16:uniqueId val="{0000001B-D9A8-4903-A9E8-9C0B51B9B39C}"/>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{B5CD41E5-A6EA-4290-9C73-1E7874480558}</c15:txfldGUID>
                      <c15:f>Diagramm!$K$51</c15:f>
                      <c15:dlblFieldTableCache>
                        <c:ptCount val="1"/>
                      </c15:dlblFieldTableCache>
                    </c15:dlblFTEntry>
                  </c15:dlblFieldTable>
                  <c15:showDataLabelsRange val="0"/>
                </c:ext>
                <c:ext xmlns:c16="http://schemas.microsoft.com/office/drawing/2014/chart" uri="{C3380CC4-5D6E-409C-BE32-E72D297353CC}">
                  <c16:uniqueId val="{0000001C-D9A8-4903-A9E8-9C0B51B9B39C}"/>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{60658542-9D10-4E7F-8997-11A3312AE1A5}</c15:txfldGUID>
                      <c15:f>Diagramm!$K$52</c15:f>
                      <c15:dlblFieldTableCache>
                        <c:ptCount val="1"/>
                      </c15:dlblFieldTableCache>
                    </c15:dlblFTEntry>
                  </c15:dlblFieldTable>
                  <c15:showDataLabelsRange val="0"/>
                </c:ext>
                <c:ext xmlns:c16="http://schemas.microsoft.com/office/drawing/2014/chart" uri="{C3380CC4-5D6E-409C-BE32-E72D297353CC}">
                  <c16:uniqueId val="{0000001D-D9A8-4903-A9E8-9C0B51B9B39C}"/>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{0BCD1A69-6EDC-46F8-9A51-76F8D4BC3566}</c15:txfldGUID>
                      <c15:f>Diagramm!$K$53</c15:f>
                      <c15:dlblFieldTableCache>
                        <c:ptCount val="1"/>
                      </c15:dlblFieldTableCache>
                    </c15:dlblFTEntry>
                  </c15:dlblFieldTable>
                  <c15:showDataLabelsRange val="0"/>
                </c:ext>
                <c:ext xmlns:c16="http://schemas.microsoft.com/office/drawing/2014/chart" uri="{C3380CC4-5D6E-409C-BE32-E72D297353CC}">
                  <c16:uniqueId val="{0000001E-D9A8-4903-A9E8-9C0B51B9B39C}"/>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{14DC7EB0-1C3B-431B-9B09-F137B46085E7}</c15:txfldGUID>
                      <c15:f>Diagramm!$K$54</c15:f>
                      <c15:dlblFieldTableCache>
                        <c:ptCount val="1"/>
                      </c15:dlblFieldTableCache>
                    </c15:dlblFTEntry>
                  </c15:dlblFieldTable>
                  <c15:showDataLabelsRange val="0"/>
                </c:ext>
                <c:ext xmlns:c16="http://schemas.microsoft.com/office/drawing/2014/chart" uri="{C3380CC4-5D6E-409C-BE32-E72D297353CC}">
                  <c16:uniqueId val="{0000001F-D9A8-4903-A9E8-9C0B51B9B39C}"/>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{F6CC8783-089A-44B3-B3A9-22CA48BFD78F}</c15:txfldGUID>
                      <c15:f>Diagramm!$K$55</c15:f>
                      <c15:dlblFieldTableCache>
                        <c:ptCount val="1"/>
                      </c15:dlblFieldTableCache>
                    </c15:dlblFTEntry>
                  </c15:dlblFieldTable>
                  <c15:showDataLabelsRange val="0"/>
                </c:ext>
                <c:ext xmlns:c16="http://schemas.microsoft.com/office/drawing/2014/chart" uri="{C3380CC4-5D6E-409C-BE32-E72D297353CC}">
                  <c16:uniqueId val="{00000020-D9A8-4903-A9E8-9C0B51B9B39C}"/>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{01F93030-B05B-45F6-97FC-002461C97A79}</c15:txfldGUID>
                      <c15:f>Diagramm!$K$56</c15:f>
                      <c15:dlblFieldTableCache>
                        <c:ptCount val="1"/>
                      </c15:dlblFieldTableCache>
                    </c15:dlblFTEntry>
                  </c15:dlblFieldTable>
                  <c15:showDataLabelsRange val="0"/>
                </c:ext>
                <c:ext xmlns:c16="http://schemas.microsoft.com/office/drawing/2014/chart" uri="{C3380CC4-5D6E-409C-BE32-E72D297353CC}">
                  <c16:uniqueId val="{00000021-D9A8-4903-A9E8-9C0B51B9B39C}"/>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{5890FB45-0210-4EC6-9348-636EC163BD3A}</c15:txfldGUID>
                      <c15:f>Diagramm!$K$57</c15:f>
                      <c15:dlblFieldTableCache>
                        <c:ptCount val="1"/>
                      </c15:dlblFieldTableCache>
                    </c15:dlblFTEntry>
                  </c15:dlblFieldTable>
                  <c15:showDataLabelsRange val="0"/>
                </c:ext>
                <c:ext xmlns:c16="http://schemas.microsoft.com/office/drawing/2014/chart" uri="{C3380CC4-5D6E-409C-BE32-E72D297353CC}">
                  <c16:uniqueId val="{00000022-D9A8-4903-A9E8-9C0B51B9B39C}"/>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{F59A6DCA-5F4B-4A51-BC8D-AE8F28B7022F}</c15:txfldGUID>
                      <c15:f>Diagramm!$K$58</c15:f>
                      <c15:dlblFieldTableCache>
                        <c:ptCount val="1"/>
                      </c15:dlblFieldTableCache>
                    </c15:dlblFTEntry>
                  </c15:dlblFieldTable>
                  <c15:showDataLabelsRange val="0"/>
                </c:ext>
                <c:ext xmlns:c16="http://schemas.microsoft.com/office/drawing/2014/chart" uri="{C3380CC4-5D6E-409C-BE32-E72D297353CC}">
                  <c16:uniqueId val="{00000023-D9A8-4903-A9E8-9C0B51B9B39C}"/>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{A4047FE5-23D2-40BC-91E0-40FA5EF25113}</c15:txfldGUID>
                      <c15:f>Diagramm!$K$59</c15:f>
                      <c15:dlblFieldTableCache>
                        <c:ptCount val="1"/>
                      </c15:dlblFieldTableCache>
                    </c15:dlblFTEntry>
                  </c15:dlblFieldTable>
                  <c15:showDataLabelsRange val="0"/>
                </c:ext>
                <c:ext xmlns:c16="http://schemas.microsoft.com/office/drawing/2014/chart" uri="{C3380CC4-5D6E-409C-BE32-E72D297353CC}">
                  <c16:uniqueId val="{00000024-D9A8-4903-A9E8-9C0B51B9B39C}"/>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{978E04A9-58BF-45B8-9D00-47D163FC913E}</c15:txfldGUID>
                      <c15:f>Diagramm!$K$60</c15:f>
                      <c15:dlblFieldTableCache>
                        <c:ptCount val="1"/>
                      </c15:dlblFieldTableCache>
                    </c15:dlblFTEntry>
                  </c15:dlblFieldTable>
                  <c15:showDataLabelsRange val="0"/>
                </c:ext>
                <c:ext xmlns:c16="http://schemas.microsoft.com/office/drawing/2014/chart" uri="{C3380CC4-5D6E-409C-BE32-E72D297353CC}">
                  <c16:uniqueId val="{00000025-D9A8-4903-A9E8-9C0B51B9B39C}"/>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{FA1989A6-DD8F-4F9F-9BAD-AB029760CDAC}</c15:txfldGUID>
                      <c15:f>Diagramm!$K$61</c15:f>
                      <c15:dlblFieldTableCache>
                        <c:ptCount val="1"/>
                      </c15:dlblFieldTableCache>
                    </c15:dlblFTEntry>
                  </c15:dlblFieldTable>
                  <c15:showDataLabelsRange val="0"/>
                </c:ext>
                <c:ext xmlns:c16="http://schemas.microsoft.com/office/drawing/2014/chart" uri="{C3380CC4-5D6E-409C-BE32-E72D297353CC}">
                  <c16:uniqueId val="{00000026-D9A8-4903-A9E8-9C0B51B9B39C}"/>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{091087A9-712C-4ACB-90FA-5BE838B17F8C}</c15:txfldGUID>
                      <c15:f>Diagramm!$K$62</c15:f>
                      <c15:dlblFieldTableCache>
                        <c:ptCount val="1"/>
                      </c15:dlblFieldTableCache>
                    </c15:dlblFTEntry>
                  </c15:dlblFieldTable>
                  <c15:showDataLabelsRange val="0"/>
                </c:ext>
                <c:ext xmlns:c16="http://schemas.microsoft.com/office/drawing/2014/chart" uri="{C3380CC4-5D6E-409C-BE32-E72D297353CC}">
                  <c16:uniqueId val="{00000027-D9A8-4903-A9E8-9C0B51B9B39C}"/>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{6454BDCA-BA39-4A1D-BDB1-AAB26A80955E}</c15:txfldGUID>
                      <c15:f>Diagramm!$K$63</c15:f>
                      <c15:dlblFieldTableCache>
                        <c:ptCount val="1"/>
                      </c15:dlblFieldTableCache>
                    </c15:dlblFTEntry>
                  </c15:dlblFieldTable>
                  <c15:showDataLabelsRange val="0"/>
                </c:ext>
                <c:ext xmlns:c16="http://schemas.microsoft.com/office/drawing/2014/chart" uri="{C3380CC4-5D6E-409C-BE32-E72D297353CC}">
                  <c16:uniqueId val="{00000028-D9A8-4903-A9E8-9C0B51B9B39C}"/>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{36E2EE3B-50A7-440F-962E-DF3B02A32C96}</c15:txfldGUID>
                      <c15:f>Diagramm!$K$64</c15:f>
                      <c15:dlblFieldTableCache>
                        <c:ptCount val="1"/>
                      </c15:dlblFieldTableCache>
                    </c15:dlblFTEntry>
                  </c15:dlblFieldTable>
                  <c15:showDataLabelsRange val="0"/>
                </c:ext>
                <c:ext xmlns:c16="http://schemas.microsoft.com/office/drawing/2014/chart" uri="{C3380CC4-5D6E-409C-BE32-E72D297353CC}">
                  <c16:uniqueId val="{00000029-D9A8-4903-A9E8-9C0B51B9B39C}"/>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{399A366E-91BB-4B7C-AF14-A88015C9F7C1}</c15:txfldGUID>
                      <c15:f>Diagramm!$K$65</c15:f>
                      <c15:dlblFieldTableCache>
                        <c:ptCount val="1"/>
                      </c15:dlblFieldTableCache>
                    </c15:dlblFTEntry>
                  </c15:dlblFieldTable>
                  <c15:showDataLabelsRange val="0"/>
                </c:ext>
                <c:ext xmlns:c16="http://schemas.microsoft.com/office/drawing/2014/chart" uri="{C3380CC4-5D6E-409C-BE32-E72D297353CC}">
                  <c16:uniqueId val="{0000002A-D9A8-4903-A9E8-9C0B51B9B39C}"/>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{BE6FA911-6F2A-4F35-9B00-E6EEB436DD56}</c15:txfldGUID>
                      <c15:f>Diagramm!$K$66</c15:f>
                      <c15:dlblFieldTableCache>
                        <c:ptCount val="1"/>
                      </c15:dlblFieldTableCache>
                    </c15:dlblFTEntry>
                  </c15:dlblFieldTable>
                  <c15:showDataLabelsRange val="0"/>
                </c:ext>
                <c:ext xmlns:c16="http://schemas.microsoft.com/office/drawing/2014/chart" uri="{C3380CC4-5D6E-409C-BE32-E72D297353CC}">
                  <c16:uniqueId val="{0000002B-D9A8-4903-A9E8-9C0B51B9B39C}"/>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{6E73B979-9D9D-4469-8211-179D75B701FC}</c15:txfldGUID>
                      <c15:f>Diagramm!$K$67</c15:f>
                      <c15:dlblFieldTableCache>
                        <c:ptCount val="1"/>
                      </c15:dlblFieldTableCache>
                    </c15:dlblFTEntry>
                  </c15:dlblFieldTable>
                  <c15:showDataLabelsRange val="0"/>
                </c:ext>
                <c:ext xmlns:c16="http://schemas.microsoft.com/office/drawing/2014/chart" uri="{C3380CC4-5D6E-409C-BE32-E72D297353CC}">
                  <c16:uniqueId val="{0000002C-D9A8-4903-A9E8-9C0B51B9B39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9A8-4903-A9E8-9C0B51B9B39C}"/>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{847290C1-BC12-4FB8-AA59-092479183380}</c15:txfldGUID>
                      <c15:f>Diagramm!$J$46</c15:f>
                      <c15:dlblFieldTableCache>
                        <c:ptCount val="1"/>
                      </c15:dlblFieldTableCache>
                    </c15:dlblFTEntry>
                  </c15:dlblFieldTable>
                  <c15:showDataLabelsRange val="0"/>
                </c:ext>
                <c:ext xmlns:c16="http://schemas.microsoft.com/office/drawing/2014/chart" uri="{C3380CC4-5D6E-409C-BE32-E72D297353CC}">
                  <c16:uniqueId val="{0000002E-D9A8-4903-A9E8-9C0B51B9B39C}"/>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{6F7023DF-414E-4303-B9F5-893E14FCCABF}</c15:txfldGUID>
                      <c15:f>Diagramm!$J$47</c15:f>
                      <c15:dlblFieldTableCache>
                        <c:ptCount val="1"/>
                      </c15:dlblFieldTableCache>
                    </c15:dlblFTEntry>
                  </c15:dlblFieldTable>
                  <c15:showDataLabelsRange val="0"/>
                </c:ext>
                <c:ext xmlns:c16="http://schemas.microsoft.com/office/drawing/2014/chart" uri="{C3380CC4-5D6E-409C-BE32-E72D297353CC}">
                  <c16:uniqueId val="{0000002F-D9A8-4903-A9E8-9C0B51B9B39C}"/>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{1E21D070-4826-4639-92F5-C11E8CB6C55F}</c15:txfldGUID>
                      <c15:f>Diagramm!$J$48</c15:f>
                      <c15:dlblFieldTableCache>
                        <c:ptCount val="1"/>
                      </c15:dlblFieldTableCache>
                    </c15:dlblFTEntry>
                  </c15:dlblFieldTable>
                  <c15:showDataLabelsRange val="0"/>
                </c:ext>
                <c:ext xmlns:c16="http://schemas.microsoft.com/office/drawing/2014/chart" uri="{C3380CC4-5D6E-409C-BE32-E72D297353CC}">
                  <c16:uniqueId val="{00000030-D9A8-4903-A9E8-9C0B51B9B39C}"/>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{388A683A-D34A-4878-BE9E-0DB5E9FA239C}</c15:txfldGUID>
                      <c15:f>Diagramm!$J$49</c15:f>
                      <c15:dlblFieldTableCache>
                        <c:ptCount val="1"/>
                      </c15:dlblFieldTableCache>
                    </c15:dlblFTEntry>
                  </c15:dlblFieldTable>
                  <c15:showDataLabelsRange val="0"/>
                </c:ext>
                <c:ext xmlns:c16="http://schemas.microsoft.com/office/drawing/2014/chart" uri="{C3380CC4-5D6E-409C-BE32-E72D297353CC}">
                  <c16:uniqueId val="{00000031-D9A8-4903-A9E8-9C0B51B9B39C}"/>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{7D9989CB-7FDA-4ED5-B993-7551A7020B13}</c15:txfldGUID>
                      <c15:f>Diagramm!$J$50</c15:f>
                      <c15:dlblFieldTableCache>
                        <c:ptCount val="1"/>
                      </c15:dlblFieldTableCache>
                    </c15:dlblFTEntry>
                  </c15:dlblFieldTable>
                  <c15:showDataLabelsRange val="0"/>
                </c:ext>
                <c:ext xmlns:c16="http://schemas.microsoft.com/office/drawing/2014/chart" uri="{C3380CC4-5D6E-409C-BE32-E72D297353CC}">
                  <c16:uniqueId val="{00000032-D9A8-4903-A9E8-9C0B51B9B39C}"/>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{BCE075B2-55A9-4F32-B710-1049EE76D346}</c15:txfldGUID>
                      <c15:f>Diagramm!$J$51</c15:f>
                      <c15:dlblFieldTableCache>
                        <c:ptCount val="1"/>
                      </c15:dlblFieldTableCache>
                    </c15:dlblFTEntry>
                  </c15:dlblFieldTable>
                  <c15:showDataLabelsRange val="0"/>
                </c:ext>
                <c:ext xmlns:c16="http://schemas.microsoft.com/office/drawing/2014/chart" uri="{C3380CC4-5D6E-409C-BE32-E72D297353CC}">
                  <c16:uniqueId val="{00000033-D9A8-4903-A9E8-9C0B51B9B39C}"/>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{3BC39233-0F5E-477A-BE43-84269AA22B17}</c15:txfldGUID>
                      <c15:f>Diagramm!$J$52</c15:f>
                      <c15:dlblFieldTableCache>
                        <c:ptCount val="1"/>
                      </c15:dlblFieldTableCache>
                    </c15:dlblFTEntry>
                  </c15:dlblFieldTable>
                  <c15:showDataLabelsRange val="0"/>
                </c:ext>
                <c:ext xmlns:c16="http://schemas.microsoft.com/office/drawing/2014/chart" uri="{C3380CC4-5D6E-409C-BE32-E72D297353CC}">
                  <c16:uniqueId val="{00000034-D9A8-4903-A9E8-9C0B51B9B39C}"/>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{97947C3B-3417-4D19-9AFA-4E267F922F74}</c15:txfldGUID>
                      <c15:f>Diagramm!$J$53</c15:f>
                      <c15:dlblFieldTableCache>
                        <c:ptCount val="1"/>
                      </c15:dlblFieldTableCache>
                    </c15:dlblFTEntry>
                  </c15:dlblFieldTable>
                  <c15:showDataLabelsRange val="0"/>
                </c:ext>
                <c:ext xmlns:c16="http://schemas.microsoft.com/office/drawing/2014/chart" uri="{C3380CC4-5D6E-409C-BE32-E72D297353CC}">
                  <c16:uniqueId val="{00000035-D9A8-4903-A9E8-9C0B51B9B39C}"/>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{68697F10-10DC-49B5-91F6-519CA7697D3B}</c15:txfldGUID>
                      <c15:f>Diagramm!$J$54</c15:f>
                      <c15:dlblFieldTableCache>
                        <c:ptCount val="1"/>
                      </c15:dlblFieldTableCache>
                    </c15:dlblFTEntry>
                  </c15:dlblFieldTable>
                  <c15:showDataLabelsRange val="0"/>
                </c:ext>
                <c:ext xmlns:c16="http://schemas.microsoft.com/office/drawing/2014/chart" uri="{C3380CC4-5D6E-409C-BE32-E72D297353CC}">
                  <c16:uniqueId val="{00000036-D9A8-4903-A9E8-9C0B51B9B39C}"/>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{71D56E69-FAF7-4910-8861-B79486320A73}</c15:txfldGUID>
                      <c15:f>Diagramm!$J$55</c15:f>
                      <c15:dlblFieldTableCache>
                        <c:ptCount val="1"/>
                      </c15:dlblFieldTableCache>
                    </c15:dlblFTEntry>
                  </c15:dlblFieldTable>
                  <c15:showDataLabelsRange val="0"/>
                </c:ext>
                <c:ext xmlns:c16="http://schemas.microsoft.com/office/drawing/2014/chart" uri="{C3380CC4-5D6E-409C-BE32-E72D297353CC}">
                  <c16:uniqueId val="{00000037-D9A8-4903-A9E8-9C0B51B9B39C}"/>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{2C0F2A4E-126F-4020-AE4F-1DE9106B0E17}</c15:txfldGUID>
                      <c15:f>Diagramm!$J$56</c15:f>
                      <c15:dlblFieldTableCache>
                        <c:ptCount val="1"/>
                      </c15:dlblFieldTableCache>
                    </c15:dlblFTEntry>
                  </c15:dlblFieldTable>
                  <c15:showDataLabelsRange val="0"/>
                </c:ext>
                <c:ext xmlns:c16="http://schemas.microsoft.com/office/drawing/2014/chart" uri="{C3380CC4-5D6E-409C-BE32-E72D297353CC}">
                  <c16:uniqueId val="{00000038-D9A8-4903-A9E8-9C0B51B9B39C}"/>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{3FB32AF3-0575-4C8F-A50E-1E40086D177C}</c15:txfldGUID>
                      <c15:f>Diagramm!$J$57</c15:f>
                      <c15:dlblFieldTableCache>
                        <c:ptCount val="1"/>
                      </c15:dlblFieldTableCache>
                    </c15:dlblFTEntry>
                  </c15:dlblFieldTable>
                  <c15:showDataLabelsRange val="0"/>
                </c:ext>
                <c:ext xmlns:c16="http://schemas.microsoft.com/office/drawing/2014/chart" uri="{C3380CC4-5D6E-409C-BE32-E72D297353CC}">
                  <c16:uniqueId val="{00000039-D9A8-4903-A9E8-9C0B51B9B39C}"/>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{980955F3-76F9-4BF5-9E56-3C34C87D5E29}</c15:txfldGUID>
                      <c15:f>Diagramm!$J$58</c15:f>
                      <c15:dlblFieldTableCache>
                        <c:ptCount val="1"/>
                      </c15:dlblFieldTableCache>
                    </c15:dlblFTEntry>
                  </c15:dlblFieldTable>
                  <c15:showDataLabelsRange val="0"/>
                </c:ext>
                <c:ext xmlns:c16="http://schemas.microsoft.com/office/drawing/2014/chart" uri="{C3380CC4-5D6E-409C-BE32-E72D297353CC}">
                  <c16:uniqueId val="{0000003A-D9A8-4903-A9E8-9C0B51B9B39C}"/>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{1980698D-E8A1-4A24-B95F-B70A65E2CB11}</c15:txfldGUID>
                      <c15:f>Diagramm!$J$59</c15:f>
                      <c15:dlblFieldTableCache>
                        <c:ptCount val="1"/>
                      </c15:dlblFieldTableCache>
                    </c15:dlblFTEntry>
                  </c15:dlblFieldTable>
                  <c15:showDataLabelsRange val="0"/>
                </c:ext>
                <c:ext xmlns:c16="http://schemas.microsoft.com/office/drawing/2014/chart" uri="{C3380CC4-5D6E-409C-BE32-E72D297353CC}">
                  <c16:uniqueId val="{0000003B-D9A8-4903-A9E8-9C0B51B9B39C}"/>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{05D5AA00-A8BA-44EC-A16A-14DDE0740F6D}</c15:txfldGUID>
                      <c15:f>Diagramm!$J$60</c15:f>
                      <c15:dlblFieldTableCache>
                        <c:ptCount val="1"/>
                      </c15:dlblFieldTableCache>
                    </c15:dlblFTEntry>
                  </c15:dlblFieldTable>
                  <c15:showDataLabelsRange val="0"/>
                </c:ext>
                <c:ext xmlns:c16="http://schemas.microsoft.com/office/drawing/2014/chart" uri="{C3380CC4-5D6E-409C-BE32-E72D297353CC}">
                  <c16:uniqueId val="{0000003C-D9A8-4903-A9E8-9C0B51B9B39C}"/>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{E1C1E9C2-57EF-4A61-AA7C-87AD7EB9A517}</c15:txfldGUID>
                      <c15:f>Diagramm!$J$61</c15:f>
                      <c15:dlblFieldTableCache>
                        <c:ptCount val="1"/>
                      </c15:dlblFieldTableCache>
                    </c15:dlblFTEntry>
                  </c15:dlblFieldTable>
                  <c15:showDataLabelsRange val="0"/>
                </c:ext>
                <c:ext xmlns:c16="http://schemas.microsoft.com/office/drawing/2014/chart" uri="{C3380CC4-5D6E-409C-BE32-E72D297353CC}">
                  <c16:uniqueId val="{0000003D-D9A8-4903-A9E8-9C0B51B9B39C}"/>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{5A8032FE-861A-4E1A-ACA3-C2D7A75D84FC}</c15:txfldGUID>
                      <c15:f>Diagramm!$J$62</c15:f>
                      <c15:dlblFieldTableCache>
                        <c:ptCount val="1"/>
                      </c15:dlblFieldTableCache>
                    </c15:dlblFTEntry>
                  </c15:dlblFieldTable>
                  <c15:showDataLabelsRange val="0"/>
                </c:ext>
                <c:ext xmlns:c16="http://schemas.microsoft.com/office/drawing/2014/chart" uri="{C3380CC4-5D6E-409C-BE32-E72D297353CC}">
                  <c16:uniqueId val="{0000003E-D9A8-4903-A9E8-9C0B51B9B39C}"/>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{489AA190-2422-4766-973F-E80B4CB9E3E3}</c15:txfldGUID>
                      <c15:f>Diagramm!$J$63</c15:f>
                      <c15:dlblFieldTableCache>
                        <c:ptCount val="1"/>
                      </c15:dlblFieldTableCache>
                    </c15:dlblFTEntry>
                  </c15:dlblFieldTable>
                  <c15:showDataLabelsRange val="0"/>
                </c:ext>
                <c:ext xmlns:c16="http://schemas.microsoft.com/office/drawing/2014/chart" uri="{C3380CC4-5D6E-409C-BE32-E72D297353CC}">
                  <c16:uniqueId val="{0000003F-D9A8-4903-A9E8-9C0B51B9B39C}"/>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{A162C55F-4ECB-4A41-B479-B8BB9C11D3D4}</c15:txfldGUID>
                      <c15:f>Diagramm!$J$64</c15:f>
                      <c15:dlblFieldTableCache>
                        <c:ptCount val="1"/>
                      </c15:dlblFieldTableCache>
                    </c15:dlblFTEntry>
                  </c15:dlblFieldTable>
                  <c15:showDataLabelsRange val="0"/>
                </c:ext>
                <c:ext xmlns:c16="http://schemas.microsoft.com/office/drawing/2014/chart" uri="{C3380CC4-5D6E-409C-BE32-E72D297353CC}">
                  <c16:uniqueId val="{00000040-D9A8-4903-A9E8-9C0B51B9B39C}"/>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{B34D2CA6-9686-411E-AE33-B187EC8E1AAF}</c15:txfldGUID>
                      <c15:f>Diagramm!$J$65</c15:f>
                      <c15:dlblFieldTableCache>
                        <c:ptCount val="1"/>
                      </c15:dlblFieldTableCache>
                    </c15:dlblFTEntry>
                  </c15:dlblFieldTable>
                  <c15:showDataLabelsRange val="0"/>
                </c:ext>
                <c:ext xmlns:c16="http://schemas.microsoft.com/office/drawing/2014/chart" uri="{C3380CC4-5D6E-409C-BE32-E72D297353CC}">
                  <c16:uniqueId val="{00000041-D9A8-4903-A9E8-9C0B51B9B39C}"/>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{AE28CE74-2548-401A-AA12-03C6F3FBCC2F}</c15:txfldGUID>
                      <c15:f>Diagramm!$J$66</c15:f>
                      <c15:dlblFieldTableCache>
                        <c:ptCount val="1"/>
                      </c15:dlblFieldTableCache>
                    </c15:dlblFTEntry>
                  </c15:dlblFieldTable>
                  <c15:showDataLabelsRange val="0"/>
                </c:ext>
                <c:ext xmlns:c16="http://schemas.microsoft.com/office/drawing/2014/chart" uri="{C3380CC4-5D6E-409C-BE32-E72D297353CC}">
                  <c16:uniqueId val="{00000042-D9A8-4903-A9E8-9C0B51B9B39C}"/>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{533B8EBA-B857-40A1-B2C3-EA7B5DC05FF9}</c15:txfldGUID>
                      <c15:f>Diagramm!$J$67</c15:f>
                      <c15:dlblFieldTableCache>
                        <c:ptCount val="1"/>
                      </c15:dlblFieldTableCache>
                    </c15:dlblFTEntry>
                  </c15:dlblFieldTable>
                  <c15:showDataLabelsRange val="0"/>
                </c:ext>
                <c:ext xmlns:c16="http://schemas.microsoft.com/office/drawing/2014/chart" uri="{C3380CC4-5D6E-409C-BE32-E72D297353CC}">
                  <c16:uniqueId val="{00000043-D9A8-4903-A9E8-9C0B51B9B39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9A8-4903-A9E8-9C0B51B9B39C}"/>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6D6-4723-8036-96F44C825A7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6D6-4723-8036-96F44C825A7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D6-4723-8036-96F44C825A7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6D6-4723-8036-96F44C825A7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6D6-4723-8036-96F44C825A7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6D6-4723-8036-96F44C825A7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6D6-4723-8036-96F44C825A7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6D6-4723-8036-96F44C825A7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6D6-4723-8036-96F44C825A7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6D6-4723-8036-96F44C825A7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6D6-4723-8036-96F44C825A7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6D6-4723-8036-96F44C825A7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6D6-4723-8036-96F44C825A7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6D6-4723-8036-96F44C825A7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6D6-4723-8036-96F44C825A7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6D6-4723-8036-96F44C825A7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6D6-4723-8036-96F44C825A7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6D6-4723-8036-96F44C825A7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6D6-4723-8036-96F44C825A7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6D6-4723-8036-96F44C825A7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6D6-4723-8036-96F44C825A7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6D6-4723-8036-96F44C825A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6D6-4723-8036-96F44C825A71}"/>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6D6-4723-8036-96F44C825A7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6D6-4723-8036-96F44C825A7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6D6-4723-8036-96F44C825A7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6D6-4723-8036-96F44C825A7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6D6-4723-8036-96F44C825A7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6D6-4723-8036-96F44C825A7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C6D6-4723-8036-96F44C825A7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C6D6-4723-8036-96F44C825A7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C6D6-4723-8036-96F44C825A7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C6D6-4723-8036-96F44C825A7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C6D6-4723-8036-96F44C825A7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6D6-4723-8036-96F44C825A7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C6D6-4723-8036-96F44C825A7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C6D6-4723-8036-96F44C825A7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C6D6-4723-8036-96F44C825A7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C6D6-4723-8036-96F44C825A7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C6D6-4723-8036-96F44C825A7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6D6-4723-8036-96F44C825A7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6D6-4723-8036-96F44C825A7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6D6-4723-8036-96F44C825A7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6D6-4723-8036-96F44C825A7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C6D6-4723-8036-96F44C825A7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6D6-4723-8036-96F44C825A71}"/>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C6D6-4723-8036-96F44C825A71}"/>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C6D6-4723-8036-96F44C825A71}"/>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C6D6-4723-8036-96F44C825A71}"/>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C6D6-4723-8036-96F44C825A71}"/>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C6D6-4723-8036-96F44C825A71}"/>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C6D6-4723-8036-96F44C825A71}"/>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C6D6-4723-8036-96F44C825A71}"/>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C6D6-4723-8036-96F44C825A71}"/>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C6D6-4723-8036-96F44C825A71}"/>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C6D6-4723-8036-96F44C825A71}"/>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C6D6-4723-8036-96F44C825A71}"/>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C6D6-4723-8036-96F44C825A71}"/>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C6D6-4723-8036-96F44C825A71}"/>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C6D6-4723-8036-96F44C825A71}"/>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C6D6-4723-8036-96F44C825A71}"/>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C6D6-4723-8036-96F44C825A71}"/>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C6D6-4723-8036-96F44C825A71}"/>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C6D6-4723-8036-96F44C825A71}"/>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C6D6-4723-8036-96F44C825A71}"/>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C6D6-4723-8036-96F44C825A71}"/>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C6D6-4723-8036-96F44C825A71}"/>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C6D6-4723-8036-96F44C825A7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6D6-4723-8036-96F44C825A71}"/>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101.22949020067036</c:v>
                </c:pt>
                <c:pt idx="2">
                  <c:v>103.12202690241654</c:v>
                </c:pt>
                <c:pt idx="3">
                  <c:v>102.42092475227236</c:v>
                </c:pt>
                <c:pt idx="4">
                  <c:v>102.44727097085816</c:v>
                </c:pt>
                <c:pt idx="5">
                  <c:v>103.19960187936358</c:v>
                </c:pt>
                <c:pt idx="6">
                  <c:v>104.8403858257344</c:v>
                </c:pt>
                <c:pt idx="7">
                  <c:v>104.05585398340189</c:v>
                </c:pt>
                <c:pt idx="8">
                  <c:v>104.04414455291931</c:v>
                </c:pt>
                <c:pt idx="9">
                  <c:v>104.67938115659901</c:v>
                </c:pt>
                <c:pt idx="10">
                  <c:v>106.92173709401209</c:v>
                </c:pt>
                <c:pt idx="11">
                  <c:v>106.54703531856968</c:v>
                </c:pt>
                <c:pt idx="12">
                  <c:v>105.95131804276869</c:v>
                </c:pt>
                <c:pt idx="13">
                  <c:v>106.50458863307036</c:v>
                </c:pt>
                <c:pt idx="14">
                  <c:v>108.47470031176358</c:v>
                </c:pt>
                <c:pt idx="15">
                  <c:v>108.38541590433395</c:v>
                </c:pt>
                <c:pt idx="16">
                  <c:v>108.31955035786946</c:v>
                </c:pt>
                <c:pt idx="17">
                  <c:v>108.47177295414295</c:v>
                </c:pt>
                <c:pt idx="18">
                  <c:v>110.718519927987</c:v>
                </c:pt>
                <c:pt idx="19">
                  <c:v>110.15939462244404</c:v>
                </c:pt>
                <c:pt idx="20">
                  <c:v>109.76420134365713</c:v>
                </c:pt>
                <c:pt idx="21">
                  <c:v>110.44042095402584</c:v>
                </c:pt>
                <c:pt idx="22">
                  <c:v>112.58178305352673</c:v>
                </c:pt>
                <c:pt idx="23">
                  <c:v>112.28026521860043</c:v>
                </c:pt>
                <c:pt idx="24">
                  <c:v>111.85872572122773</c:v>
                </c:pt>
              </c:numCache>
            </c:numRef>
          </c:val>
          <c:smooth val="0"/>
          <c:extLst>
            <c:ext xmlns:c16="http://schemas.microsoft.com/office/drawing/2014/chart" uri="{C3380CC4-5D6E-409C-BE32-E72D297353CC}">
              <c16:uniqueId val="{00000000-8883-435B-8433-280AE3F298A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105.19671786240269</c:v>
                </c:pt>
                <c:pt idx="2">
                  <c:v>110.28823900694297</c:v>
                </c:pt>
                <c:pt idx="3">
                  <c:v>111.23500946770461</c:v>
                </c:pt>
                <c:pt idx="4">
                  <c:v>107.70039974752788</c:v>
                </c:pt>
                <c:pt idx="5">
                  <c:v>111.6768356827267</c:v>
                </c:pt>
                <c:pt idx="6">
                  <c:v>115.27456343362088</c:v>
                </c:pt>
                <c:pt idx="7">
                  <c:v>114.36987166000421</c:v>
                </c:pt>
                <c:pt idx="8">
                  <c:v>112.89711760993058</c:v>
                </c:pt>
                <c:pt idx="9">
                  <c:v>116.07405848937513</c:v>
                </c:pt>
                <c:pt idx="10">
                  <c:v>120.59751735745846</c:v>
                </c:pt>
                <c:pt idx="11">
                  <c:v>121.96507468966968</c:v>
                </c:pt>
                <c:pt idx="12">
                  <c:v>122.44897959183673</c:v>
                </c:pt>
                <c:pt idx="13">
                  <c:v>125.394487691984</c:v>
                </c:pt>
                <c:pt idx="14">
                  <c:v>128.17168104355144</c:v>
                </c:pt>
                <c:pt idx="15">
                  <c:v>128.61350725857352</c:v>
                </c:pt>
                <c:pt idx="16">
                  <c:v>125.85735325057858</c:v>
                </c:pt>
                <c:pt idx="17">
                  <c:v>128.42415316642121</c:v>
                </c:pt>
                <c:pt idx="18">
                  <c:v>132.37954975804755</c:v>
                </c:pt>
                <c:pt idx="19">
                  <c:v>129.79171049863245</c:v>
                </c:pt>
                <c:pt idx="20">
                  <c:v>127.37218598779718</c:v>
                </c:pt>
                <c:pt idx="21">
                  <c:v>129.79171049863245</c:v>
                </c:pt>
                <c:pt idx="22">
                  <c:v>132.69513991163475</c:v>
                </c:pt>
                <c:pt idx="23">
                  <c:v>134.18893330528087</c:v>
                </c:pt>
                <c:pt idx="24">
                  <c:v>128.88701872501576</c:v>
                </c:pt>
              </c:numCache>
            </c:numRef>
          </c:val>
          <c:smooth val="0"/>
          <c:extLst>
            <c:ext xmlns:c16="http://schemas.microsoft.com/office/drawing/2014/chart" uri="{C3380CC4-5D6E-409C-BE32-E72D297353CC}">
              <c16:uniqueId val="{00000001-8883-435B-8433-280AE3F298A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101.57292185166749</c:v>
                </c:pt>
                <c:pt idx="2">
                  <c:v>100.68690890990541</c:v>
                </c:pt>
                <c:pt idx="3">
                  <c:v>101.66251866600298</c:v>
                </c:pt>
                <c:pt idx="4">
                  <c:v>98.486809357889499</c:v>
                </c:pt>
                <c:pt idx="5">
                  <c:v>101.55301144848184</c:v>
                </c:pt>
                <c:pt idx="6">
                  <c:v>99.701343952215026</c:v>
                </c:pt>
                <c:pt idx="7">
                  <c:v>100.42807366849178</c:v>
                </c:pt>
                <c:pt idx="8">
                  <c:v>99.183673469387756</c:v>
                </c:pt>
                <c:pt idx="9">
                  <c:v>104.18118466898956</c:v>
                </c:pt>
                <c:pt idx="10">
                  <c:v>102.46888999502239</c:v>
                </c:pt>
                <c:pt idx="11">
                  <c:v>106.09258337481333</c:v>
                </c:pt>
                <c:pt idx="12">
                  <c:v>106.59034345445495</c:v>
                </c:pt>
                <c:pt idx="13">
                  <c:v>108.46192135390741</c:v>
                </c:pt>
                <c:pt idx="14">
                  <c:v>106.80935788949726</c:v>
                </c:pt>
                <c:pt idx="15">
                  <c:v>105.93330014932802</c:v>
                </c:pt>
                <c:pt idx="16">
                  <c:v>105.56495769039323</c:v>
                </c:pt>
                <c:pt idx="17">
                  <c:v>107.96416127426581</c:v>
                </c:pt>
                <c:pt idx="18">
                  <c:v>102.16027874564459</c:v>
                </c:pt>
                <c:pt idx="19">
                  <c:v>103.6137381781981</c:v>
                </c:pt>
                <c:pt idx="20">
                  <c:v>102.40915878546542</c:v>
                </c:pt>
                <c:pt idx="21">
                  <c:v>100.66699850671976</c:v>
                </c:pt>
                <c:pt idx="22">
                  <c:v>96.356396217023402</c:v>
                </c:pt>
                <c:pt idx="23">
                  <c:v>97.053260328521645</c:v>
                </c:pt>
                <c:pt idx="24">
                  <c:v>93.787954206072683</c:v>
                </c:pt>
              </c:numCache>
            </c:numRef>
          </c:val>
          <c:smooth val="0"/>
          <c:extLst>
            <c:ext xmlns:c16="http://schemas.microsoft.com/office/drawing/2014/chart" uri="{C3380CC4-5D6E-409C-BE32-E72D297353CC}">
              <c16:uniqueId val="{00000002-8883-435B-8433-280AE3F298A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8883-435B-8433-280AE3F298AF}"/>
                </c:ext>
              </c:extLst>
            </c:dLbl>
            <c:dLbl>
              <c:idx val="1"/>
              <c:delete val="1"/>
              <c:extLst>
                <c:ext xmlns:c15="http://schemas.microsoft.com/office/drawing/2012/chart" uri="{CE6537A1-D6FC-4f65-9D91-7224C49458BB}"/>
                <c:ext xmlns:c16="http://schemas.microsoft.com/office/drawing/2014/chart" uri="{C3380CC4-5D6E-409C-BE32-E72D297353CC}">
                  <c16:uniqueId val="{00000004-8883-435B-8433-280AE3F298AF}"/>
                </c:ext>
              </c:extLst>
            </c:dLbl>
            <c:dLbl>
              <c:idx val="2"/>
              <c:delete val="1"/>
              <c:extLst>
                <c:ext xmlns:c15="http://schemas.microsoft.com/office/drawing/2012/chart" uri="{CE6537A1-D6FC-4f65-9D91-7224C49458BB}"/>
                <c:ext xmlns:c16="http://schemas.microsoft.com/office/drawing/2014/chart" uri="{C3380CC4-5D6E-409C-BE32-E72D297353CC}">
                  <c16:uniqueId val="{00000005-8883-435B-8433-280AE3F298AF}"/>
                </c:ext>
              </c:extLst>
            </c:dLbl>
            <c:dLbl>
              <c:idx val="3"/>
              <c:delete val="1"/>
              <c:extLst>
                <c:ext xmlns:c15="http://schemas.microsoft.com/office/drawing/2012/chart" uri="{CE6537A1-D6FC-4f65-9D91-7224C49458BB}"/>
                <c:ext xmlns:c16="http://schemas.microsoft.com/office/drawing/2014/chart" uri="{C3380CC4-5D6E-409C-BE32-E72D297353CC}">
                  <c16:uniqueId val="{00000006-8883-435B-8433-280AE3F298AF}"/>
                </c:ext>
              </c:extLst>
            </c:dLbl>
            <c:dLbl>
              <c:idx val="4"/>
              <c:delete val="1"/>
              <c:extLst>
                <c:ext xmlns:c15="http://schemas.microsoft.com/office/drawing/2012/chart" uri="{CE6537A1-D6FC-4f65-9D91-7224C49458BB}"/>
                <c:ext xmlns:c16="http://schemas.microsoft.com/office/drawing/2014/chart" uri="{C3380CC4-5D6E-409C-BE32-E72D297353CC}">
                  <c16:uniqueId val="{00000007-8883-435B-8433-280AE3F298AF}"/>
                </c:ext>
              </c:extLst>
            </c:dLbl>
            <c:dLbl>
              <c:idx val="5"/>
              <c:delete val="1"/>
              <c:extLst>
                <c:ext xmlns:c15="http://schemas.microsoft.com/office/drawing/2012/chart" uri="{CE6537A1-D6FC-4f65-9D91-7224C49458BB}"/>
                <c:ext xmlns:c16="http://schemas.microsoft.com/office/drawing/2014/chart" uri="{C3380CC4-5D6E-409C-BE32-E72D297353CC}">
                  <c16:uniqueId val="{00000008-8883-435B-8433-280AE3F298AF}"/>
                </c:ext>
              </c:extLst>
            </c:dLbl>
            <c:dLbl>
              <c:idx val="6"/>
              <c:delete val="1"/>
              <c:extLst>
                <c:ext xmlns:c15="http://schemas.microsoft.com/office/drawing/2012/chart" uri="{CE6537A1-D6FC-4f65-9D91-7224C49458BB}"/>
                <c:ext xmlns:c16="http://schemas.microsoft.com/office/drawing/2014/chart" uri="{C3380CC4-5D6E-409C-BE32-E72D297353CC}">
                  <c16:uniqueId val="{00000009-8883-435B-8433-280AE3F298AF}"/>
                </c:ext>
              </c:extLst>
            </c:dLbl>
            <c:dLbl>
              <c:idx val="7"/>
              <c:delete val="1"/>
              <c:extLst>
                <c:ext xmlns:c15="http://schemas.microsoft.com/office/drawing/2012/chart" uri="{CE6537A1-D6FC-4f65-9D91-7224C49458BB}"/>
                <c:ext xmlns:c16="http://schemas.microsoft.com/office/drawing/2014/chart" uri="{C3380CC4-5D6E-409C-BE32-E72D297353CC}">
                  <c16:uniqueId val="{0000000A-8883-435B-8433-280AE3F298AF}"/>
                </c:ext>
              </c:extLst>
            </c:dLbl>
            <c:dLbl>
              <c:idx val="8"/>
              <c:delete val="1"/>
              <c:extLst>
                <c:ext xmlns:c15="http://schemas.microsoft.com/office/drawing/2012/chart" uri="{CE6537A1-D6FC-4f65-9D91-7224C49458BB}"/>
                <c:ext xmlns:c16="http://schemas.microsoft.com/office/drawing/2014/chart" uri="{C3380CC4-5D6E-409C-BE32-E72D297353CC}">
                  <c16:uniqueId val="{0000000B-8883-435B-8433-280AE3F298AF}"/>
                </c:ext>
              </c:extLst>
            </c:dLbl>
            <c:dLbl>
              <c:idx val="9"/>
              <c:delete val="1"/>
              <c:extLst>
                <c:ext xmlns:c15="http://schemas.microsoft.com/office/drawing/2012/chart" uri="{CE6537A1-D6FC-4f65-9D91-7224C49458BB}"/>
                <c:ext xmlns:c16="http://schemas.microsoft.com/office/drawing/2014/chart" uri="{C3380CC4-5D6E-409C-BE32-E72D297353CC}">
                  <c16:uniqueId val="{0000000C-8883-435B-8433-280AE3F298AF}"/>
                </c:ext>
              </c:extLst>
            </c:dLbl>
            <c:dLbl>
              <c:idx val="10"/>
              <c:delete val="1"/>
              <c:extLst>
                <c:ext xmlns:c15="http://schemas.microsoft.com/office/drawing/2012/chart" uri="{CE6537A1-D6FC-4f65-9D91-7224C49458BB}"/>
                <c:ext xmlns:c16="http://schemas.microsoft.com/office/drawing/2014/chart" uri="{C3380CC4-5D6E-409C-BE32-E72D297353CC}">
                  <c16:uniqueId val="{0000000D-8883-435B-8433-280AE3F298AF}"/>
                </c:ext>
              </c:extLst>
            </c:dLbl>
            <c:dLbl>
              <c:idx val="11"/>
              <c:delete val="1"/>
              <c:extLst>
                <c:ext xmlns:c15="http://schemas.microsoft.com/office/drawing/2012/chart" uri="{CE6537A1-D6FC-4f65-9D91-7224C49458BB}"/>
                <c:ext xmlns:c16="http://schemas.microsoft.com/office/drawing/2014/chart" uri="{C3380CC4-5D6E-409C-BE32-E72D297353CC}">
                  <c16:uniqueId val="{0000000E-8883-435B-8433-280AE3F298AF}"/>
                </c:ext>
              </c:extLst>
            </c:dLbl>
            <c:dLbl>
              <c:idx val="12"/>
              <c:delete val="1"/>
              <c:extLst>
                <c:ext xmlns:c15="http://schemas.microsoft.com/office/drawing/2012/chart" uri="{CE6537A1-D6FC-4f65-9D91-7224C49458BB}"/>
                <c:ext xmlns:c16="http://schemas.microsoft.com/office/drawing/2014/chart" uri="{C3380CC4-5D6E-409C-BE32-E72D297353CC}">
                  <c16:uniqueId val="{0000000F-8883-435B-8433-280AE3F298A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883-435B-8433-280AE3F298AF}"/>
                </c:ext>
              </c:extLst>
            </c:dLbl>
            <c:dLbl>
              <c:idx val="14"/>
              <c:delete val="1"/>
              <c:extLst>
                <c:ext xmlns:c15="http://schemas.microsoft.com/office/drawing/2012/chart" uri="{CE6537A1-D6FC-4f65-9D91-7224C49458BB}"/>
                <c:ext xmlns:c16="http://schemas.microsoft.com/office/drawing/2014/chart" uri="{C3380CC4-5D6E-409C-BE32-E72D297353CC}">
                  <c16:uniqueId val="{00000011-8883-435B-8433-280AE3F298AF}"/>
                </c:ext>
              </c:extLst>
            </c:dLbl>
            <c:dLbl>
              <c:idx val="15"/>
              <c:delete val="1"/>
              <c:extLst>
                <c:ext xmlns:c15="http://schemas.microsoft.com/office/drawing/2012/chart" uri="{CE6537A1-D6FC-4f65-9D91-7224C49458BB}"/>
                <c:ext xmlns:c16="http://schemas.microsoft.com/office/drawing/2014/chart" uri="{C3380CC4-5D6E-409C-BE32-E72D297353CC}">
                  <c16:uniqueId val="{00000012-8883-435B-8433-280AE3F298AF}"/>
                </c:ext>
              </c:extLst>
            </c:dLbl>
            <c:dLbl>
              <c:idx val="16"/>
              <c:delete val="1"/>
              <c:extLst>
                <c:ext xmlns:c15="http://schemas.microsoft.com/office/drawing/2012/chart" uri="{CE6537A1-D6FC-4f65-9D91-7224C49458BB}"/>
                <c:ext xmlns:c16="http://schemas.microsoft.com/office/drawing/2014/chart" uri="{C3380CC4-5D6E-409C-BE32-E72D297353CC}">
                  <c16:uniqueId val="{00000013-8883-435B-8433-280AE3F298AF}"/>
                </c:ext>
              </c:extLst>
            </c:dLbl>
            <c:dLbl>
              <c:idx val="17"/>
              <c:delete val="1"/>
              <c:extLst>
                <c:ext xmlns:c15="http://schemas.microsoft.com/office/drawing/2012/chart" uri="{CE6537A1-D6FC-4f65-9D91-7224C49458BB}"/>
                <c:ext xmlns:c16="http://schemas.microsoft.com/office/drawing/2014/chart" uri="{C3380CC4-5D6E-409C-BE32-E72D297353CC}">
                  <c16:uniqueId val="{00000014-8883-435B-8433-280AE3F298AF}"/>
                </c:ext>
              </c:extLst>
            </c:dLbl>
            <c:dLbl>
              <c:idx val="18"/>
              <c:delete val="1"/>
              <c:extLst>
                <c:ext xmlns:c15="http://schemas.microsoft.com/office/drawing/2012/chart" uri="{CE6537A1-D6FC-4f65-9D91-7224C49458BB}"/>
                <c:ext xmlns:c16="http://schemas.microsoft.com/office/drawing/2014/chart" uri="{C3380CC4-5D6E-409C-BE32-E72D297353CC}">
                  <c16:uniqueId val="{00000015-8883-435B-8433-280AE3F298AF}"/>
                </c:ext>
              </c:extLst>
            </c:dLbl>
            <c:dLbl>
              <c:idx val="19"/>
              <c:delete val="1"/>
              <c:extLst>
                <c:ext xmlns:c15="http://schemas.microsoft.com/office/drawing/2012/chart" uri="{CE6537A1-D6FC-4f65-9D91-7224C49458BB}"/>
                <c:ext xmlns:c16="http://schemas.microsoft.com/office/drawing/2014/chart" uri="{C3380CC4-5D6E-409C-BE32-E72D297353CC}">
                  <c16:uniqueId val="{00000016-8883-435B-8433-280AE3F298AF}"/>
                </c:ext>
              </c:extLst>
            </c:dLbl>
            <c:dLbl>
              <c:idx val="20"/>
              <c:delete val="1"/>
              <c:extLst>
                <c:ext xmlns:c15="http://schemas.microsoft.com/office/drawing/2012/chart" uri="{CE6537A1-D6FC-4f65-9D91-7224C49458BB}"/>
                <c:ext xmlns:c16="http://schemas.microsoft.com/office/drawing/2014/chart" uri="{C3380CC4-5D6E-409C-BE32-E72D297353CC}">
                  <c16:uniqueId val="{00000017-8883-435B-8433-280AE3F298AF}"/>
                </c:ext>
              </c:extLst>
            </c:dLbl>
            <c:dLbl>
              <c:idx val="21"/>
              <c:delete val="1"/>
              <c:extLst>
                <c:ext xmlns:c15="http://schemas.microsoft.com/office/drawing/2012/chart" uri="{CE6537A1-D6FC-4f65-9D91-7224C49458BB}"/>
                <c:ext xmlns:c16="http://schemas.microsoft.com/office/drawing/2014/chart" uri="{C3380CC4-5D6E-409C-BE32-E72D297353CC}">
                  <c16:uniqueId val="{00000018-8883-435B-8433-280AE3F298AF}"/>
                </c:ext>
              </c:extLst>
            </c:dLbl>
            <c:dLbl>
              <c:idx val="22"/>
              <c:delete val="1"/>
              <c:extLst>
                <c:ext xmlns:c15="http://schemas.microsoft.com/office/drawing/2012/chart" uri="{CE6537A1-D6FC-4f65-9D91-7224C49458BB}"/>
                <c:ext xmlns:c16="http://schemas.microsoft.com/office/drawing/2014/chart" uri="{C3380CC4-5D6E-409C-BE32-E72D297353CC}">
                  <c16:uniqueId val="{00000019-8883-435B-8433-280AE3F298AF}"/>
                </c:ext>
              </c:extLst>
            </c:dLbl>
            <c:dLbl>
              <c:idx val="23"/>
              <c:delete val="1"/>
              <c:extLst>
                <c:ext xmlns:c15="http://schemas.microsoft.com/office/drawing/2012/chart" uri="{CE6537A1-D6FC-4f65-9D91-7224C49458BB}"/>
                <c:ext xmlns:c16="http://schemas.microsoft.com/office/drawing/2014/chart" uri="{C3380CC4-5D6E-409C-BE32-E72D297353CC}">
                  <c16:uniqueId val="{0000001A-8883-435B-8433-280AE3F298AF}"/>
                </c:ext>
              </c:extLst>
            </c:dLbl>
            <c:dLbl>
              <c:idx val="24"/>
              <c:delete val="1"/>
              <c:extLst>
                <c:ext xmlns:c15="http://schemas.microsoft.com/office/drawing/2012/chart" uri="{CE6537A1-D6FC-4f65-9D91-7224C49458BB}"/>
                <c:ext xmlns:c16="http://schemas.microsoft.com/office/drawing/2014/chart" uri="{C3380CC4-5D6E-409C-BE32-E72D297353CC}">
                  <c16:uniqueId val="{0000001B-8883-435B-8433-280AE3F298A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8883-435B-8433-280AE3F298A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Koblenz, kreisfreie Stadt (07111)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76423</v>
      </c>
      <c r="F11" s="238">
        <v>76711</v>
      </c>
      <c r="G11" s="238">
        <v>76917</v>
      </c>
      <c r="H11" s="238">
        <v>75454</v>
      </c>
      <c r="I11" s="265">
        <v>74992</v>
      </c>
      <c r="J11" s="263">
        <v>1431</v>
      </c>
      <c r="K11" s="266">
        <v>1.9082035417111158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12.971225939834866</v>
      </c>
      <c r="E13" s="115">
        <v>9913</v>
      </c>
      <c r="F13" s="114">
        <v>9922</v>
      </c>
      <c r="G13" s="114">
        <v>10200</v>
      </c>
      <c r="H13" s="114">
        <v>10305</v>
      </c>
      <c r="I13" s="140">
        <v>10078</v>
      </c>
      <c r="J13" s="115">
        <v>-165</v>
      </c>
      <c r="K13" s="116">
        <v>-1.6372296090494145</v>
      </c>
    </row>
    <row r="14" spans="1:255" ht="14.1" customHeight="1" x14ac:dyDescent="0.2">
      <c r="A14" s="306" t="s">
        <v>230</v>
      </c>
      <c r="B14" s="307"/>
      <c r="C14" s="308"/>
      <c r="D14" s="113">
        <v>59.669209531162082</v>
      </c>
      <c r="E14" s="115">
        <v>45601</v>
      </c>
      <c r="F14" s="114">
        <v>45876</v>
      </c>
      <c r="G14" s="114">
        <v>45963</v>
      </c>
      <c r="H14" s="114">
        <v>44756</v>
      </c>
      <c r="I14" s="140">
        <v>44885</v>
      </c>
      <c r="J14" s="115">
        <v>716</v>
      </c>
      <c r="K14" s="116">
        <v>1.5951877019048679</v>
      </c>
    </row>
    <row r="15" spans="1:255" ht="14.1" customHeight="1" x14ac:dyDescent="0.2">
      <c r="A15" s="306" t="s">
        <v>231</v>
      </c>
      <c r="B15" s="307"/>
      <c r="C15" s="308"/>
      <c r="D15" s="113">
        <v>12.735694751580022</v>
      </c>
      <c r="E15" s="115">
        <v>9733</v>
      </c>
      <c r="F15" s="114">
        <v>9748</v>
      </c>
      <c r="G15" s="114">
        <v>9718</v>
      </c>
      <c r="H15" s="114">
        <v>9567</v>
      </c>
      <c r="I15" s="140">
        <v>9320</v>
      </c>
      <c r="J15" s="115">
        <v>413</v>
      </c>
      <c r="K15" s="116">
        <v>4.4313304721030047</v>
      </c>
    </row>
    <row r="16" spans="1:255" ht="14.1" customHeight="1" x14ac:dyDescent="0.2">
      <c r="A16" s="306" t="s">
        <v>232</v>
      </c>
      <c r="B16" s="307"/>
      <c r="C16" s="308"/>
      <c r="D16" s="113">
        <v>14.621252764220195</v>
      </c>
      <c r="E16" s="115">
        <v>11174</v>
      </c>
      <c r="F16" s="114">
        <v>11163</v>
      </c>
      <c r="G16" s="114">
        <v>11034</v>
      </c>
      <c r="H16" s="114">
        <v>10823</v>
      </c>
      <c r="I16" s="140">
        <v>10707</v>
      </c>
      <c r="J16" s="115">
        <v>467</v>
      </c>
      <c r="K16" s="116">
        <v>4.3616325768189039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0.2159035892336077</v>
      </c>
      <c r="E18" s="115">
        <v>165</v>
      </c>
      <c r="F18" s="114">
        <v>157</v>
      </c>
      <c r="G18" s="114">
        <v>204</v>
      </c>
      <c r="H18" s="114">
        <v>200</v>
      </c>
      <c r="I18" s="140">
        <v>179</v>
      </c>
      <c r="J18" s="115">
        <v>-14</v>
      </c>
      <c r="K18" s="116">
        <v>-7.8212290502793298</v>
      </c>
    </row>
    <row r="19" spans="1:255" ht="14.1" customHeight="1" x14ac:dyDescent="0.2">
      <c r="A19" s="306" t="s">
        <v>235</v>
      </c>
      <c r="B19" s="307" t="s">
        <v>236</v>
      </c>
      <c r="C19" s="308"/>
      <c r="D19" s="113">
        <v>0.11907410072883817</v>
      </c>
      <c r="E19" s="115">
        <v>91</v>
      </c>
      <c r="F19" s="114">
        <v>80</v>
      </c>
      <c r="G19" s="114">
        <v>124</v>
      </c>
      <c r="H19" s="114">
        <v>124</v>
      </c>
      <c r="I19" s="140">
        <v>97</v>
      </c>
      <c r="J19" s="115">
        <v>-6</v>
      </c>
      <c r="K19" s="116">
        <v>-6.1855670103092786</v>
      </c>
    </row>
    <row r="20" spans="1:255" ht="14.1" customHeight="1" x14ac:dyDescent="0.2">
      <c r="A20" s="306">
        <v>12</v>
      </c>
      <c r="B20" s="307" t="s">
        <v>237</v>
      </c>
      <c r="C20" s="308"/>
      <c r="D20" s="113">
        <v>0.45797731049553148</v>
      </c>
      <c r="E20" s="115">
        <v>350</v>
      </c>
      <c r="F20" s="114">
        <v>346</v>
      </c>
      <c r="G20" s="114">
        <v>359</v>
      </c>
      <c r="H20" s="114">
        <v>352</v>
      </c>
      <c r="I20" s="140">
        <v>334</v>
      </c>
      <c r="J20" s="115">
        <v>16</v>
      </c>
      <c r="K20" s="116">
        <v>4.7904191616766463</v>
      </c>
    </row>
    <row r="21" spans="1:255" ht="14.1" customHeight="1" x14ac:dyDescent="0.2">
      <c r="A21" s="306">
        <v>21</v>
      </c>
      <c r="B21" s="307" t="s">
        <v>238</v>
      </c>
      <c r="C21" s="308"/>
      <c r="D21" s="113">
        <v>0.20936105622652867</v>
      </c>
      <c r="E21" s="115">
        <v>160</v>
      </c>
      <c r="F21" s="114">
        <v>163</v>
      </c>
      <c r="G21" s="114">
        <v>197</v>
      </c>
      <c r="H21" s="114">
        <v>194</v>
      </c>
      <c r="I21" s="140">
        <v>197</v>
      </c>
      <c r="J21" s="115">
        <v>-37</v>
      </c>
      <c r="K21" s="116">
        <v>-18.781725888324875</v>
      </c>
    </row>
    <row r="22" spans="1:255" ht="14.1" customHeight="1" x14ac:dyDescent="0.2">
      <c r="A22" s="306">
        <v>22</v>
      </c>
      <c r="B22" s="307" t="s">
        <v>239</v>
      </c>
      <c r="C22" s="308"/>
      <c r="D22" s="113">
        <v>0.56920037161587478</v>
      </c>
      <c r="E22" s="115">
        <v>435</v>
      </c>
      <c r="F22" s="114">
        <v>422</v>
      </c>
      <c r="G22" s="114">
        <v>438</v>
      </c>
      <c r="H22" s="114">
        <v>451</v>
      </c>
      <c r="I22" s="140">
        <v>457</v>
      </c>
      <c r="J22" s="115">
        <v>-22</v>
      </c>
      <c r="K22" s="116">
        <v>-4.814004376367615</v>
      </c>
    </row>
    <row r="23" spans="1:255" ht="14.1" customHeight="1" x14ac:dyDescent="0.2">
      <c r="A23" s="306">
        <v>23</v>
      </c>
      <c r="B23" s="307" t="s">
        <v>240</v>
      </c>
      <c r="C23" s="308"/>
      <c r="D23" s="113">
        <v>0.68827447234471295</v>
      </c>
      <c r="E23" s="115">
        <v>526</v>
      </c>
      <c r="F23" s="114">
        <v>505</v>
      </c>
      <c r="G23" s="114">
        <v>517</v>
      </c>
      <c r="H23" s="114">
        <v>510</v>
      </c>
      <c r="I23" s="140">
        <v>519</v>
      </c>
      <c r="J23" s="115">
        <v>7</v>
      </c>
      <c r="K23" s="116">
        <v>1.3487475915221581</v>
      </c>
    </row>
    <row r="24" spans="1:255" ht="14.1" customHeight="1" x14ac:dyDescent="0.2">
      <c r="A24" s="306">
        <v>24</v>
      </c>
      <c r="B24" s="307" t="s">
        <v>241</v>
      </c>
      <c r="C24" s="308"/>
      <c r="D24" s="113">
        <v>2.2794184996663307</v>
      </c>
      <c r="E24" s="115">
        <v>1742</v>
      </c>
      <c r="F24" s="114">
        <v>1795</v>
      </c>
      <c r="G24" s="114">
        <v>1847</v>
      </c>
      <c r="H24" s="114">
        <v>1883</v>
      </c>
      <c r="I24" s="140">
        <v>1894</v>
      </c>
      <c r="J24" s="115">
        <v>-152</v>
      </c>
      <c r="K24" s="116">
        <v>-8.025343189017951</v>
      </c>
    </row>
    <row r="25" spans="1:255" ht="14.1" customHeight="1" x14ac:dyDescent="0.2">
      <c r="A25" s="306">
        <v>25</v>
      </c>
      <c r="B25" s="307" t="s">
        <v>242</v>
      </c>
      <c r="C25" s="308"/>
      <c r="D25" s="113">
        <v>4.3167632780707379</v>
      </c>
      <c r="E25" s="115">
        <v>3299</v>
      </c>
      <c r="F25" s="114">
        <v>3350</v>
      </c>
      <c r="G25" s="114">
        <v>3425</v>
      </c>
      <c r="H25" s="114">
        <v>3340</v>
      </c>
      <c r="I25" s="140">
        <v>3372</v>
      </c>
      <c r="J25" s="115">
        <v>-73</v>
      </c>
      <c r="K25" s="116">
        <v>-2.1648873072360617</v>
      </c>
    </row>
    <row r="26" spans="1:255" ht="14.1" customHeight="1" x14ac:dyDescent="0.2">
      <c r="A26" s="306">
        <v>26</v>
      </c>
      <c r="B26" s="307" t="s">
        <v>243</v>
      </c>
      <c r="C26" s="308"/>
      <c r="D26" s="113">
        <v>2.980778038025202</v>
      </c>
      <c r="E26" s="115">
        <v>2278</v>
      </c>
      <c r="F26" s="114">
        <v>2305</v>
      </c>
      <c r="G26" s="114">
        <v>2313</v>
      </c>
      <c r="H26" s="114">
        <v>2228</v>
      </c>
      <c r="I26" s="140">
        <v>2210</v>
      </c>
      <c r="J26" s="115">
        <v>68</v>
      </c>
      <c r="K26" s="116">
        <v>3.0769230769230771</v>
      </c>
    </row>
    <row r="27" spans="1:255" ht="14.1" customHeight="1" x14ac:dyDescent="0.2">
      <c r="A27" s="306">
        <v>27</v>
      </c>
      <c r="B27" s="307" t="s">
        <v>244</v>
      </c>
      <c r="C27" s="308"/>
      <c r="D27" s="113">
        <v>3.2123837064757992</v>
      </c>
      <c r="E27" s="115">
        <v>2455</v>
      </c>
      <c r="F27" s="114">
        <v>2476</v>
      </c>
      <c r="G27" s="114">
        <v>2509</v>
      </c>
      <c r="H27" s="114">
        <v>2473</v>
      </c>
      <c r="I27" s="140">
        <v>2487</v>
      </c>
      <c r="J27" s="115">
        <v>-32</v>
      </c>
      <c r="K27" s="116">
        <v>-1.2866907921190189</v>
      </c>
    </row>
    <row r="28" spans="1:255" ht="14.1" customHeight="1" x14ac:dyDescent="0.2">
      <c r="A28" s="306">
        <v>28</v>
      </c>
      <c r="B28" s="307" t="s">
        <v>245</v>
      </c>
      <c r="C28" s="308"/>
      <c r="D28" s="113">
        <v>0.17272287138688613</v>
      </c>
      <c r="E28" s="115">
        <v>132</v>
      </c>
      <c r="F28" s="114">
        <v>148</v>
      </c>
      <c r="G28" s="114">
        <v>172</v>
      </c>
      <c r="H28" s="114">
        <v>127</v>
      </c>
      <c r="I28" s="140">
        <v>123</v>
      </c>
      <c r="J28" s="115">
        <v>9</v>
      </c>
      <c r="K28" s="116">
        <v>7.3170731707317076</v>
      </c>
    </row>
    <row r="29" spans="1:255" ht="14.1" customHeight="1" x14ac:dyDescent="0.2">
      <c r="A29" s="306">
        <v>29</v>
      </c>
      <c r="B29" s="307" t="s">
        <v>246</v>
      </c>
      <c r="C29" s="308"/>
      <c r="D29" s="113">
        <v>1.9300472370883111</v>
      </c>
      <c r="E29" s="115">
        <v>1475</v>
      </c>
      <c r="F29" s="114">
        <v>1531</v>
      </c>
      <c r="G29" s="114">
        <v>1536</v>
      </c>
      <c r="H29" s="114">
        <v>1519</v>
      </c>
      <c r="I29" s="140">
        <v>1464</v>
      </c>
      <c r="J29" s="115">
        <v>11</v>
      </c>
      <c r="K29" s="116">
        <v>0.75136612021857918</v>
      </c>
    </row>
    <row r="30" spans="1:255" ht="14.1" customHeight="1" x14ac:dyDescent="0.2">
      <c r="A30" s="306" t="s">
        <v>247</v>
      </c>
      <c r="B30" s="307" t="s">
        <v>248</v>
      </c>
      <c r="C30" s="308"/>
      <c r="D30" s="113">
        <v>0.32058411734687203</v>
      </c>
      <c r="E30" s="115">
        <v>245</v>
      </c>
      <c r="F30" s="114">
        <v>239</v>
      </c>
      <c r="G30" s="114">
        <v>246</v>
      </c>
      <c r="H30" s="114">
        <v>224</v>
      </c>
      <c r="I30" s="140">
        <v>217</v>
      </c>
      <c r="J30" s="115">
        <v>28</v>
      </c>
      <c r="K30" s="116">
        <v>12.903225806451612</v>
      </c>
    </row>
    <row r="31" spans="1:255" ht="14.1" customHeight="1" x14ac:dyDescent="0.2">
      <c r="A31" s="306" t="s">
        <v>249</v>
      </c>
      <c r="B31" s="307" t="s">
        <v>250</v>
      </c>
      <c r="C31" s="308"/>
      <c r="D31" s="113">
        <v>1.583292987713123</v>
      </c>
      <c r="E31" s="115">
        <v>1210</v>
      </c>
      <c r="F31" s="114">
        <v>1272</v>
      </c>
      <c r="G31" s="114">
        <v>1269</v>
      </c>
      <c r="H31" s="114">
        <v>1273</v>
      </c>
      <c r="I31" s="140">
        <v>1225</v>
      </c>
      <c r="J31" s="115">
        <v>-15</v>
      </c>
      <c r="K31" s="116">
        <v>-1.2244897959183674</v>
      </c>
    </row>
    <row r="32" spans="1:255" ht="14.1" customHeight="1" x14ac:dyDescent="0.2">
      <c r="A32" s="306">
        <v>31</v>
      </c>
      <c r="B32" s="307" t="s">
        <v>251</v>
      </c>
      <c r="C32" s="308"/>
      <c r="D32" s="113">
        <v>0.96829488504769512</v>
      </c>
      <c r="E32" s="115">
        <v>740</v>
      </c>
      <c r="F32" s="114">
        <v>731</v>
      </c>
      <c r="G32" s="114">
        <v>721</v>
      </c>
      <c r="H32" s="114">
        <v>714</v>
      </c>
      <c r="I32" s="140">
        <v>708</v>
      </c>
      <c r="J32" s="115">
        <v>32</v>
      </c>
      <c r="K32" s="116">
        <v>4.5197740112994351</v>
      </c>
    </row>
    <row r="33" spans="1:11" ht="14.1" customHeight="1" x14ac:dyDescent="0.2">
      <c r="A33" s="306">
        <v>32</v>
      </c>
      <c r="B33" s="307" t="s">
        <v>252</v>
      </c>
      <c r="C33" s="308"/>
      <c r="D33" s="113">
        <v>1.0690498933567121</v>
      </c>
      <c r="E33" s="115">
        <v>817</v>
      </c>
      <c r="F33" s="114">
        <v>841</v>
      </c>
      <c r="G33" s="114">
        <v>865</v>
      </c>
      <c r="H33" s="114">
        <v>838</v>
      </c>
      <c r="I33" s="140">
        <v>801</v>
      </c>
      <c r="J33" s="115">
        <v>16</v>
      </c>
      <c r="K33" s="116">
        <v>1.9975031210986267</v>
      </c>
    </row>
    <row r="34" spans="1:11" ht="14.1" customHeight="1" x14ac:dyDescent="0.2">
      <c r="A34" s="306">
        <v>33</v>
      </c>
      <c r="B34" s="307" t="s">
        <v>253</v>
      </c>
      <c r="C34" s="308"/>
      <c r="D34" s="113">
        <v>0.50377504154508457</v>
      </c>
      <c r="E34" s="115">
        <v>385</v>
      </c>
      <c r="F34" s="114">
        <v>360</v>
      </c>
      <c r="G34" s="114">
        <v>383</v>
      </c>
      <c r="H34" s="114">
        <v>365</v>
      </c>
      <c r="I34" s="140">
        <v>373</v>
      </c>
      <c r="J34" s="115">
        <v>12</v>
      </c>
      <c r="K34" s="116">
        <v>3.2171581769436997</v>
      </c>
    </row>
    <row r="35" spans="1:11" ht="14.1" customHeight="1" x14ac:dyDescent="0.2">
      <c r="A35" s="306">
        <v>34</v>
      </c>
      <c r="B35" s="307" t="s">
        <v>254</v>
      </c>
      <c r="C35" s="308"/>
      <c r="D35" s="113">
        <v>1.8358347617863733</v>
      </c>
      <c r="E35" s="115">
        <v>1403</v>
      </c>
      <c r="F35" s="114">
        <v>1418</v>
      </c>
      <c r="G35" s="114">
        <v>1422</v>
      </c>
      <c r="H35" s="114">
        <v>1395</v>
      </c>
      <c r="I35" s="140">
        <v>1376</v>
      </c>
      <c r="J35" s="115">
        <v>27</v>
      </c>
      <c r="K35" s="116">
        <v>1.9622093023255813</v>
      </c>
    </row>
    <row r="36" spans="1:11" ht="14.1" customHeight="1" x14ac:dyDescent="0.2">
      <c r="A36" s="306">
        <v>41</v>
      </c>
      <c r="B36" s="307" t="s">
        <v>255</v>
      </c>
      <c r="C36" s="308"/>
      <c r="D36" s="113">
        <v>0.54303023958755869</v>
      </c>
      <c r="E36" s="115">
        <v>415</v>
      </c>
      <c r="F36" s="114">
        <v>430</v>
      </c>
      <c r="G36" s="114">
        <v>457</v>
      </c>
      <c r="H36" s="114">
        <v>458</v>
      </c>
      <c r="I36" s="140">
        <v>435</v>
      </c>
      <c r="J36" s="115">
        <v>-20</v>
      </c>
      <c r="K36" s="116">
        <v>-4.5977011494252871</v>
      </c>
    </row>
    <row r="37" spans="1:11" ht="14.1" customHeight="1" x14ac:dyDescent="0.2">
      <c r="A37" s="306">
        <v>42</v>
      </c>
      <c r="B37" s="307" t="s">
        <v>256</v>
      </c>
      <c r="C37" s="308"/>
      <c r="D37" s="113">
        <v>0.26693534668882407</v>
      </c>
      <c r="E37" s="115">
        <v>204</v>
      </c>
      <c r="F37" s="114">
        <v>196</v>
      </c>
      <c r="G37" s="114">
        <v>186</v>
      </c>
      <c r="H37" s="114">
        <v>191</v>
      </c>
      <c r="I37" s="140">
        <v>191</v>
      </c>
      <c r="J37" s="115">
        <v>13</v>
      </c>
      <c r="K37" s="116">
        <v>6.8062827225130889</v>
      </c>
    </row>
    <row r="38" spans="1:11" ht="14.1" customHeight="1" x14ac:dyDescent="0.2">
      <c r="A38" s="306">
        <v>43</v>
      </c>
      <c r="B38" s="307" t="s">
        <v>257</v>
      </c>
      <c r="C38" s="308"/>
      <c r="D38" s="113">
        <v>4.2330188555801262</v>
      </c>
      <c r="E38" s="115">
        <v>3235</v>
      </c>
      <c r="F38" s="114">
        <v>3189</v>
      </c>
      <c r="G38" s="114">
        <v>3140</v>
      </c>
      <c r="H38" s="114">
        <v>2998</v>
      </c>
      <c r="I38" s="140">
        <v>2933</v>
      </c>
      <c r="J38" s="115">
        <v>302</v>
      </c>
      <c r="K38" s="116">
        <v>10.296624616433686</v>
      </c>
    </row>
    <row r="39" spans="1:11" ht="14.1" customHeight="1" x14ac:dyDescent="0.2">
      <c r="A39" s="306">
        <v>51</v>
      </c>
      <c r="B39" s="307" t="s">
        <v>258</v>
      </c>
      <c r="C39" s="308"/>
      <c r="D39" s="113">
        <v>7.3158604085157606</v>
      </c>
      <c r="E39" s="115">
        <v>5591</v>
      </c>
      <c r="F39" s="114">
        <v>5495</v>
      </c>
      <c r="G39" s="114">
        <v>5533</v>
      </c>
      <c r="H39" s="114">
        <v>5474</v>
      </c>
      <c r="I39" s="140">
        <v>5496</v>
      </c>
      <c r="J39" s="115">
        <v>95</v>
      </c>
      <c r="K39" s="116">
        <v>1.7285298398835516</v>
      </c>
    </row>
    <row r="40" spans="1:11" ht="14.1" customHeight="1" x14ac:dyDescent="0.2">
      <c r="A40" s="306" t="s">
        <v>259</v>
      </c>
      <c r="B40" s="307" t="s">
        <v>260</v>
      </c>
      <c r="C40" s="308"/>
      <c r="D40" s="113">
        <v>6.5320649542676943</v>
      </c>
      <c r="E40" s="115">
        <v>4992</v>
      </c>
      <c r="F40" s="114">
        <v>4898</v>
      </c>
      <c r="G40" s="114">
        <v>4937</v>
      </c>
      <c r="H40" s="114">
        <v>4926</v>
      </c>
      <c r="I40" s="140">
        <v>4944</v>
      </c>
      <c r="J40" s="115">
        <v>48</v>
      </c>
      <c r="K40" s="116">
        <v>0.970873786407767</v>
      </c>
    </row>
    <row r="41" spans="1:11" ht="14.1" customHeight="1" x14ac:dyDescent="0.2">
      <c r="A41" s="306"/>
      <c r="B41" s="307" t="s">
        <v>261</v>
      </c>
      <c r="C41" s="308"/>
      <c r="D41" s="113">
        <v>4.8087617602030805</v>
      </c>
      <c r="E41" s="115">
        <v>3675</v>
      </c>
      <c r="F41" s="114">
        <v>3624</v>
      </c>
      <c r="G41" s="114">
        <v>3700</v>
      </c>
      <c r="H41" s="114">
        <v>3670</v>
      </c>
      <c r="I41" s="140">
        <v>3655</v>
      </c>
      <c r="J41" s="115">
        <v>20</v>
      </c>
      <c r="K41" s="116">
        <v>0.54719562243502051</v>
      </c>
    </row>
    <row r="42" spans="1:11" ht="14.1" customHeight="1" x14ac:dyDescent="0.2">
      <c r="A42" s="306">
        <v>52</v>
      </c>
      <c r="B42" s="307" t="s">
        <v>262</v>
      </c>
      <c r="C42" s="308"/>
      <c r="D42" s="113">
        <v>3.3720215118485273</v>
      </c>
      <c r="E42" s="115">
        <v>2577</v>
      </c>
      <c r="F42" s="114">
        <v>2592</v>
      </c>
      <c r="G42" s="114">
        <v>2579</v>
      </c>
      <c r="H42" s="114">
        <v>2549</v>
      </c>
      <c r="I42" s="140">
        <v>2489</v>
      </c>
      <c r="J42" s="115">
        <v>88</v>
      </c>
      <c r="K42" s="116">
        <v>3.5355564483728403</v>
      </c>
    </row>
    <row r="43" spans="1:11" ht="14.1" customHeight="1" x14ac:dyDescent="0.2">
      <c r="A43" s="306" t="s">
        <v>263</v>
      </c>
      <c r="B43" s="307" t="s">
        <v>264</v>
      </c>
      <c r="C43" s="308"/>
      <c r="D43" s="113">
        <v>2.7858105544142471</v>
      </c>
      <c r="E43" s="115">
        <v>2129</v>
      </c>
      <c r="F43" s="114">
        <v>2149</v>
      </c>
      <c r="G43" s="114">
        <v>2115</v>
      </c>
      <c r="H43" s="114">
        <v>2096</v>
      </c>
      <c r="I43" s="140">
        <v>2038</v>
      </c>
      <c r="J43" s="115">
        <v>91</v>
      </c>
      <c r="K43" s="116">
        <v>4.4651619234543674</v>
      </c>
    </row>
    <row r="44" spans="1:11" ht="14.1" customHeight="1" x14ac:dyDescent="0.2">
      <c r="A44" s="306">
        <v>53</v>
      </c>
      <c r="B44" s="307" t="s">
        <v>265</v>
      </c>
      <c r="C44" s="308"/>
      <c r="D44" s="113">
        <v>1.2522408175549247</v>
      </c>
      <c r="E44" s="115">
        <v>957</v>
      </c>
      <c r="F44" s="114">
        <v>946</v>
      </c>
      <c r="G44" s="114">
        <v>927</v>
      </c>
      <c r="H44" s="114">
        <v>926</v>
      </c>
      <c r="I44" s="140">
        <v>923</v>
      </c>
      <c r="J44" s="115">
        <v>34</v>
      </c>
      <c r="K44" s="116">
        <v>3.6836403033586134</v>
      </c>
    </row>
    <row r="45" spans="1:11" ht="14.1" customHeight="1" x14ac:dyDescent="0.2">
      <c r="A45" s="306" t="s">
        <v>266</v>
      </c>
      <c r="B45" s="307" t="s">
        <v>267</v>
      </c>
      <c r="C45" s="308"/>
      <c r="D45" s="113">
        <v>1.182889967679887</v>
      </c>
      <c r="E45" s="115">
        <v>904</v>
      </c>
      <c r="F45" s="114">
        <v>891</v>
      </c>
      <c r="G45" s="114">
        <v>875</v>
      </c>
      <c r="H45" s="114">
        <v>876</v>
      </c>
      <c r="I45" s="140">
        <v>877</v>
      </c>
      <c r="J45" s="115">
        <v>27</v>
      </c>
      <c r="K45" s="116">
        <v>3.0786773090079818</v>
      </c>
    </row>
    <row r="46" spans="1:11" ht="14.1" customHeight="1" x14ac:dyDescent="0.2">
      <c r="A46" s="306">
        <v>54</v>
      </c>
      <c r="B46" s="307" t="s">
        <v>268</v>
      </c>
      <c r="C46" s="308"/>
      <c r="D46" s="113">
        <v>2.0661319236355546</v>
      </c>
      <c r="E46" s="115">
        <v>1579</v>
      </c>
      <c r="F46" s="114">
        <v>1539</v>
      </c>
      <c r="G46" s="114">
        <v>1548</v>
      </c>
      <c r="H46" s="114">
        <v>1556</v>
      </c>
      <c r="I46" s="140">
        <v>1546</v>
      </c>
      <c r="J46" s="115">
        <v>33</v>
      </c>
      <c r="K46" s="116">
        <v>2.1345407503234153</v>
      </c>
    </row>
    <row r="47" spans="1:11" ht="14.1" customHeight="1" x14ac:dyDescent="0.2">
      <c r="A47" s="306">
        <v>61</v>
      </c>
      <c r="B47" s="307" t="s">
        <v>269</v>
      </c>
      <c r="C47" s="308"/>
      <c r="D47" s="113">
        <v>2.7360873035604465</v>
      </c>
      <c r="E47" s="115">
        <v>2091</v>
      </c>
      <c r="F47" s="114">
        <v>2092</v>
      </c>
      <c r="G47" s="114">
        <v>2091</v>
      </c>
      <c r="H47" s="114">
        <v>2011</v>
      </c>
      <c r="I47" s="140">
        <v>2097</v>
      </c>
      <c r="J47" s="115">
        <v>-6</v>
      </c>
      <c r="K47" s="116">
        <v>-0.28612303290414881</v>
      </c>
    </row>
    <row r="48" spans="1:11" ht="14.1" customHeight="1" x14ac:dyDescent="0.2">
      <c r="A48" s="306">
        <v>62</v>
      </c>
      <c r="B48" s="307" t="s">
        <v>270</v>
      </c>
      <c r="C48" s="308"/>
      <c r="D48" s="113">
        <v>6.3514910432723131</v>
      </c>
      <c r="E48" s="115">
        <v>4854</v>
      </c>
      <c r="F48" s="114">
        <v>4962</v>
      </c>
      <c r="G48" s="114">
        <v>4966</v>
      </c>
      <c r="H48" s="114">
        <v>4837</v>
      </c>
      <c r="I48" s="140">
        <v>4821</v>
      </c>
      <c r="J48" s="115">
        <v>33</v>
      </c>
      <c r="K48" s="116">
        <v>0.68450528935905419</v>
      </c>
    </row>
    <row r="49" spans="1:11" ht="14.1" customHeight="1" x14ac:dyDescent="0.2">
      <c r="A49" s="306">
        <v>63</v>
      </c>
      <c r="B49" s="307" t="s">
        <v>271</v>
      </c>
      <c r="C49" s="308"/>
      <c r="D49" s="113">
        <v>2.3317587637229629</v>
      </c>
      <c r="E49" s="115">
        <v>1782</v>
      </c>
      <c r="F49" s="114">
        <v>1854</v>
      </c>
      <c r="G49" s="114">
        <v>1941</v>
      </c>
      <c r="H49" s="114">
        <v>1919</v>
      </c>
      <c r="I49" s="140">
        <v>1843</v>
      </c>
      <c r="J49" s="115">
        <v>-61</v>
      </c>
      <c r="K49" s="116">
        <v>-3.3098209441128597</v>
      </c>
    </row>
    <row r="50" spans="1:11" ht="14.1" customHeight="1" x14ac:dyDescent="0.2">
      <c r="A50" s="306" t="s">
        <v>272</v>
      </c>
      <c r="B50" s="307" t="s">
        <v>273</v>
      </c>
      <c r="C50" s="308"/>
      <c r="D50" s="113">
        <v>0.42395613885872052</v>
      </c>
      <c r="E50" s="115">
        <v>324</v>
      </c>
      <c r="F50" s="114">
        <v>334</v>
      </c>
      <c r="G50" s="114">
        <v>348</v>
      </c>
      <c r="H50" s="114">
        <v>338</v>
      </c>
      <c r="I50" s="140">
        <v>329</v>
      </c>
      <c r="J50" s="115">
        <v>-5</v>
      </c>
      <c r="K50" s="116">
        <v>-1.5197568389057752</v>
      </c>
    </row>
    <row r="51" spans="1:11" ht="14.1" customHeight="1" x14ac:dyDescent="0.2">
      <c r="A51" s="306" t="s">
        <v>274</v>
      </c>
      <c r="B51" s="307" t="s">
        <v>275</v>
      </c>
      <c r="C51" s="308"/>
      <c r="D51" s="113">
        <v>1.4733784331941955</v>
      </c>
      <c r="E51" s="115">
        <v>1126</v>
      </c>
      <c r="F51" s="114">
        <v>1170</v>
      </c>
      <c r="G51" s="114">
        <v>1238</v>
      </c>
      <c r="H51" s="114">
        <v>1240</v>
      </c>
      <c r="I51" s="140">
        <v>1173</v>
      </c>
      <c r="J51" s="115">
        <v>-47</v>
      </c>
      <c r="K51" s="116">
        <v>-4.0068201193520885</v>
      </c>
    </row>
    <row r="52" spans="1:11" ht="14.1" customHeight="1" x14ac:dyDescent="0.2">
      <c r="A52" s="306">
        <v>71</v>
      </c>
      <c r="B52" s="307" t="s">
        <v>276</v>
      </c>
      <c r="C52" s="308"/>
      <c r="D52" s="113">
        <v>14.749486411158944</v>
      </c>
      <c r="E52" s="115">
        <v>11272</v>
      </c>
      <c r="F52" s="114">
        <v>11311</v>
      </c>
      <c r="G52" s="114">
        <v>11319</v>
      </c>
      <c r="H52" s="114">
        <v>11115</v>
      </c>
      <c r="I52" s="140">
        <v>11167</v>
      </c>
      <c r="J52" s="115">
        <v>105</v>
      </c>
      <c r="K52" s="116">
        <v>0.94027043968836754</v>
      </c>
    </row>
    <row r="53" spans="1:11" ht="14.1" customHeight="1" x14ac:dyDescent="0.2">
      <c r="A53" s="306" t="s">
        <v>277</v>
      </c>
      <c r="B53" s="307" t="s">
        <v>278</v>
      </c>
      <c r="C53" s="308"/>
      <c r="D53" s="113">
        <v>4.8126872800073279</v>
      </c>
      <c r="E53" s="115">
        <v>3678</v>
      </c>
      <c r="F53" s="114">
        <v>3664</v>
      </c>
      <c r="G53" s="114">
        <v>3641</v>
      </c>
      <c r="H53" s="114">
        <v>3571</v>
      </c>
      <c r="I53" s="140">
        <v>3578</v>
      </c>
      <c r="J53" s="115">
        <v>100</v>
      </c>
      <c r="K53" s="116">
        <v>2.7948574622694244</v>
      </c>
    </row>
    <row r="54" spans="1:11" ht="14.1" customHeight="1" x14ac:dyDescent="0.2">
      <c r="A54" s="306" t="s">
        <v>279</v>
      </c>
      <c r="B54" s="307" t="s">
        <v>280</v>
      </c>
      <c r="C54" s="308"/>
      <c r="D54" s="113">
        <v>8.6034309043089117</v>
      </c>
      <c r="E54" s="115">
        <v>6575</v>
      </c>
      <c r="F54" s="114">
        <v>6624</v>
      </c>
      <c r="G54" s="114">
        <v>6655</v>
      </c>
      <c r="H54" s="114">
        <v>6541</v>
      </c>
      <c r="I54" s="140">
        <v>6607</v>
      </c>
      <c r="J54" s="115">
        <v>-32</v>
      </c>
      <c r="K54" s="116">
        <v>-0.4843347964280309</v>
      </c>
    </row>
    <row r="55" spans="1:11" ht="14.1" customHeight="1" x14ac:dyDescent="0.2">
      <c r="A55" s="306">
        <v>72</v>
      </c>
      <c r="B55" s="307" t="s">
        <v>281</v>
      </c>
      <c r="C55" s="308"/>
      <c r="D55" s="113">
        <v>6.8133938735720925</v>
      </c>
      <c r="E55" s="115">
        <v>5207</v>
      </c>
      <c r="F55" s="114">
        <v>5214</v>
      </c>
      <c r="G55" s="114">
        <v>5237</v>
      </c>
      <c r="H55" s="114">
        <v>5110</v>
      </c>
      <c r="I55" s="140">
        <v>5142</v>
      </c>
      <c r="J55" s="115">
        <v>65</v>
      </c>
      <c r="K55" s="116">
        <v>1.2640995721509141</v>
      </c>
    </row>
    <row r="56" spans="1:11" ht="14.1" customHeight="1" x14ac:dyDescent="0.2">
      <c r="A56" s="306" t="s">
        <v>282</v>
      </c>
      <c r="B56" s="307" t="s">
        <v>283</v>
      </c>
      <c r="C56" s="308"/>
      <c r="D56" s="113">
        <v>4.4175182863797549</v>
      </c>
      <c r="E56" s="115">
        <v>3376</v>
      </c>
      <c r="F56" s="114">
        <v>3368</v>
      </c>
      <c r="G56" s="114">
        <v>3399</v>
      </c>
      <c r="H56" s="114">
        <v>3329</v>
      </c>
      <c r="I56" s="140">
        <v>3342</v>
      </c>
      <c r="J56" s="115">
        <v>34</v>
      </c>
      <c r="K56" s="116">
        <v>1.0173548773189707</v>
      </c>
    </row>
    <row r="57" spans="1:11" ht="14.1" customHeight="1" x14ac:dyDescent="0.2">
      <c r="A57" s="306" t="s">
        <v>284</v>
      </c>
      <c r="B57" s="307" t="s">
        <v>285</v>
      </c>
      <c r="C57" s="308"/>
      <c r="D57" s="113">
        <v>1.5937610405244493</v>
      </c>
      <c r="E57" s="115">
        <v>1218</v>
      </c>
      <c r="F57" s="114">
        <v>1234</v>
      </c>
      <c r="G57" s="114">
        <v>1223</v>
      </c>
      <c r="H57" s="114">
        <v>1201</v>
      </c>
      <c r="I57" s="140">
        <v>1209</v>
      </c>
      <c r="J57" s="115">
        <v>9</v>
      </c>
      <c r="K57" s="116">
        <v>0.74441687344913154</v>
      </c>
    </row>
    <row r="58" spans="1:11" ht="14.1" customHeight="1" x14ac:dyDescent="0.2">
      <c r="A58" s="306">
        <v>73</v>
      </c>
      <c r="B58" s="307" t="s">
        <v>286</v>
      </c>
      <c r="C58" s="308"/>
      <c r="D58" s="113">
        <v>4.8493254648469701</v>
      </c>
      <c r="E58" s="115">
        <v>3706</v>
      </c>
      <c r="F58" s="114">
        <v>3651</v>
      </c>
      <c r="G58" s="114">
        <v>3638</v>
      </c>
      <c r="H58" s="114">
        <v>3502</v>
      </c>
      <c r="I58" s="140">
        <v>3471</v>
      </c>
      <c r="J58" s="115">
        <v>235</v>
      </c>
      <c r="K58" s="116">
        <v>6.7703831748775567</v>
      </c>
    </row>
    <row r="59" spans="1:11" ht="14.1" customHeight="1" x14ac:dyDescent="0.2">
      <c r="A59" s="306" t="s">
        <v>287</v>
      </c>
      <c r="B59" s="307" t="s">
        <v>288</v>
      </c>
      <c r="C59" s="308"/>
      <c r="D59" s="113">
        <v>3.5094147049971869</v>
      </c>
      <c r="E59" s="115">
        <v>2682</v>
      </c>
      <c r="F59" s="114">
        <v>2637</v>
      </c>
      <c r="G59" s="114">
        <v>2633</v>
      </c>
      <c r="H59" s="114">
        <v>2527</v>
      </c>
      <c r="I59" s="140">
        <v>2494</v>
      </c>
      <c r="J59" s="115">
        <v>188</v>
      </c>
      <c r="K59" s="116">
        <v>7.5380914194065758</v>
      </c>
    </row>
    <row r="60" spans="1:11" ht="14.1" customHeight="1" x14ac:dyDescent="0.2">
      <c r="A60" s="306">
        <v>81</v>
      </c>
      <c r="B60" s="307" t="s">
        <v>289</v>
      </c>
      <c r="C60" s="308"/>
      <c r="D60" s="113">
        <v>10.102979469531423</v>
      </c>
      <c r="E60" s="115">
        <v>7721</v>
      </c>
      <c r="F60" s="114">
        <v>7737</v>
      </c>
      <c r="G60" s="114">
        <v>7632</v>
      </c>
      <c r="H60" s="114">
        <v>7493</v>
      </c>
      <c r="I60" s="140">
        <v>7324</v>
      </c>
      <c r="J60" s="115">
        <v>397</v>
      </c>
      <c r="K60" s="116">
        <v>5.4205352266521025</v>
      </c>
    </row>
    <row r="61" spans="1:11" ht="14.1" customHeight="1" x14ac:dyDescent="0.2">
      <c r="A61" s="306" t="s">
        <v>290</v>
      </c>
      <c r="B61" s="307" t="s">
        <v>291</v>
      </c>
      <c r="C61" s="308"/>
      <c r="D61" s="113">
        <v>2.1603443989374926</v>
      </c>
      <c r="E61" s="115">
        <v>1651</v>
      </c>
      <c r="F61" s="114">
        <v>1653</v>
      </c>
      <c r="G61" s="114">
        <v>1673</v>
      </c>
      <c r="H61" s="114">
        <v>1602</v>
      </c>
      <c r="I61" s="140">
        <v>1642</v>
      </c>
      <c r="J61" s="115">
        <v>9</v>
      </c>
      <c r="K61" s="116">
        <v>0.54811205846528621</v>
      </c>
    </row>
    <row r="62" spans="1:11" ht="14.1" customHeight="1" x14ac:dyDescent="0.2">
      <c r="A62" s="306" t="s">
        <v>292</v>
      </c>
      <c r="B62" s="307" t="s">
        <v>293</v>
      </c>
      <c r="C62" s="308"/>
      <c r="D62" s="113">
        <v>4.837548905434228</v>
      </c>
      <c r="E62" s="115">
        <v>3697</v>
      </c>
      <c r="F62" s="114">
        <v>3734</v>
      </c>
      <c r="G62" s="114">
        <v>3656</v>
      </c>
      <c r="H62" s="114">
        <v>3606</v>
      </c>
      <c r="I62" s="140">
        <v>3597</v>
      </c>
      <c r="J62" s="115">
        <v>100</v>
      </c>
      <c r="K62" s="116">
        <v>2.7800945232137892</v>
      </c>
    </row>
    <row r="63" spans="1:11" ht="14.1" customHeight="1" x14ac:dyDescent="0.2">
      <c r="A63" s="306"/>
      <c r="B63" s="307" t="s">
        <v>294</v>
      </c>
      <c r="C63" s="308"/>
      <c r="D63" s="113">
        <v>4.5405179069128403</v>
      </c>
      <c r="E63" s="115">
        <v>3470</v>
      </c>
      <c r="F63" s="114">
        <v>3500</v>
      </c>
      <c r="G63" s="114">
        <v>3428</v>
      </c>
      <c r="H63" s="114">
        <v>3385</v>
      </c>
      <c r="I63" s="140">
        <v>3379</v>
      </c>
      <c r="J63" s="115">
        <v>91</v>
      </c>
      <c r="K63" s="116">
        <v>2.693104468777745</v>
      </c>
    </row>
    <row r="64" spans="1:11" ht="14.1" customHeight="1" x14ac:dyDescent="0.2">
      <c r="A64" s="306" t="s">
        <v>295</v>
      </c>
      <c r="B64" s="307" t="s">
        <v>296</v>
      </c>
      <c r="C64" s="308"/>
      <c r="D64" s="113">
        <v>1.0952200253850282</v>
      </c>
      <c r="E64" s="115">
        <v>837</v>
      </c>
      <c r="F64" s="114">
        <v>818</v>
      </c>
      <c r="G64" s="114">
        <v>800</v>
      </c>
      <c r="H64" s="114">
        <v>801</v>
      </c>
      <c r="I64" s="140">
        <v>798</v>
      </c>
      <c r="J64" s="115">
        <v>39</v>
      </c>
      <c r="K64" s="116">
        <v>4.8872180451127818</v>
      </c>
    </row>
    <row r="65" spans="1:11" ht="14.1" customHeight="1" x14ac:dyDescent="0.2">
      <c r="A65" s="306" t="s">
        <v>297</v>
      </c>
      <c r="B65" s="307" t="s">
        <v>298</v>
      </c>
      <c r="C65" s="308"/>
      <c r="D65" s="113">
        <v>0.95651832563495287</v>
      </c>
      <c r="E65" s="115">
        <v>731</v>
      </c>
      <c r="F65" s="114">
        <v>731</v>
      </c>
      <c r="G65" s="114">
        <v>711</v>
      </c>
      <c r="H65" s="114">
        <v>695</v>
      </c>
      <c r="I65" s="140">
        <v>503</v>
      </c>
      <c r="J65" s="115">
        <v>228</v>
      </c>
      <c r="K65" s="116">
        <v>45.328031809145131</v>
      </c>
    </row>
    <row r="66" spans="1:11" ht="14.1" customHeight="1" x14ac:dyDescent="0.2">
      <c r="A66" s="306">
        <v>82</v>
      </c>
      <c r="B66" s="307" t="s">
        <v>299</v>
      </c>
      <c r="C66" s="308"/>
      <c r="D66" s="113">
        <v>3.1050861651597033</v>
      </c>
      <c r="E66" s="115">
        <v>2373</v>
      </c>
      <c r="F66" s="114">
        <v>2373</v>
      </c>
      <c r="G66" s="114">
        <v>2307</v>
      </c>
      <c r="H66" s="114">
        <v>2250</v>
      </c>
      <c r="I66" s="140">
        <v>2216</v>
      </c>
      <c r="J66" s="115">
        <v>157</v>
      </c>
      <c r="K66" s="116">
        <v>7.0848375451263541</v>
      </c>
    </row>
    <row r="67" spans="1:11" ht="14.1" customHeight="1" x14ac:dyDescent="0.2">
      <c r="A67" s="306" t="s">
        <v>300</v>
      </c>
      <c r="B67" s="307" t="s">
        <v>301</v>
      </c>
      <c r="C67" s="308"/>
      <c r="D67" s="113">
        <v>1.7507818326943458</v>
      </c>
      <c r="E67" s="115">
        <v>1338</v>
      </c>
      <c r="F67" s="114">
        <v>1340</v>
      </c>
      <c r="G67" s="114">
        <v>1308</v>
      </c>
      <c r="H67" s="114">
        <v>1293</v>
      </c>
      <c r="I67" s="140">
        <v>1262</v>
      </c>
      <c r="J67" s="115">
        <v>76</v>
      </c>
      <c r="K67" s="116">
        <v>6.0221870047543584</v>
      </c>
    </row>
    <row r="68" spans="1:11" ht="14.1" customHeight="1" x14ac:dyDescent="0.2">
      <c r="A68" s="306" t="s">
        <v>302</v>
      </c>
      <c r="B68" s="307" t="s">
        <v>303</v>
      </c>
      <c r="C68" s="308"/>
      <c r="D68" s="113">
        <v>0.55742381220313253</v>
      </c>
      <c r="E68" s="115">
        <v>426</v>
      </c>
      <c r="F68" s="114">
        <v>435</v>
      </c>
      <c r="G68" s="114">
        <v>397</v>
      </c>
      <c r="H68" s="114">
        <v>372</v>
      </c>
      <c r="I68" s="140">
        <v>370</v>
      </c>
      <c r="J68" s="115">
        <v>56</v>
      </c>
      <c r="K68" s="116">
        <v>15.135135135135135</v>
      </c>
    </row>
    <row r="69" spans="1:11" ht="14.1" customHeight="1" x14ac:dyDescent="0.2">
      <c r="A69" s="306">
        <v>83</v>
      </c>
      <c r="B69" s="307" t="s">
        <v>304</v>
      </c>
      <c r="C69" s="308"/>
      <c r="D69" s="113">
        <v>3.7030736820067256</v>
      </c>
      <c r="E69" s="115">
        <v>2830</v>
      </c>
      <c r="F69" s="114">
        <v>2841</v>
      </c>
      <c r="G69" s="114">
        <v>2814</v>
      </c>
      <c r="H69" s="114">
        <v>2795</v>
      </c>
      <c r="I69" s="140">
        <v>2777</v>
      </c>
      <c r="J69" s="115">
        <v>53</v>
      </c>
      <c r="K69" s="116">
        <v>1.9085343896290961</v>
      </c>
    </row>
    <row r="70" spans="1:11" ht="14.1" customHeight="1" x14ac:dyDescent="0.2">
      <c r="A70" s="306" t="s">
        <v>305</v>
      </c>
      <c r="B70" s="307" t="s">
        <v>306</v>
      </c>
      <c r="C70" s="308"/>
      <c r="D70" s="113">
        <v>2.8590869240935319</v>
      </c>
      <c r="E70" s="115">
        <v>2185</v>
      </c>
      <c r="F70" s="114">
        <v>2193</v>
      </c>
      <c r="G70" s="114">
        <v>2162</v>
      </c>
      <c r="H70" s="114">
        <v>2148</v>
      </c>
      <c r="I70" s="140">
        <v>2126</v>
      </c>
      <c r="J70" s="115">
        <v>59</v>
      </c>
      <c r="K70" s="116">
        <v>2.7751646284101601</v>
      </c>
    </row>
    <row r="71" spans="1:11" ht="14.1" customHeight="1" x14ac:dyDescent="0.2">
      <c r="A71" s="306"/>
      <c r="B71" s="307" t="s">
        <v>307</v>
      </c>
      <c r="C71" s="308"/>
      <c r="D71" s="113">
        <v>1.5963780537272811</v>
      </c>
      <c r="E71" s="115">
        <v>1220</v>
      </c>
      <c r="F71" s="114">
        <v>1235</v>
      </c>
      <c r="G71" s="114">
        <v>1211</v>
      </c>
      <c r="H71" s="114">
        <v>1220</v>
      </c>
      <c r="I71" s="140">
        <v>1217</v>
      </c>
      <c r="J71" s="115">
        <v>3</v>
      </c>
      <c r="K71" s="116">
        <v>0.24650780608052589</v>
      </c>
    </row>
    <row r="72" spans="1:11" ht="14.1" customHeight="1" x14ac:dyDescent="0.2">
      <c r="A72" s="306">
        <v>84</v>
      </c>
      <c r="B72" s="307" t="s">
        <v>308</v>
      </c>
      <c r="C72" s="308"/>
      <c r="D72" s="113">
        <v>2.2571738874422622</v>
      </c>
      <c r="E72" s="115">
        <v>1725</v>
      </c>
      <c r="F72" s="114">
        <v>1774</v>
      </c>
      <c r="G72" s="114">
        <v>1733</v>
      </c>
      <c r="H72" s="114">
        <v>1729</v>
      </c>
      <c r="I72" s="140">
        <v>1692</v>
      </c>
      <c r="J72" s="115">
        <v>33</v>
      </c>
      <c r="K72" s="116">
        <v>1.9503546099290781</v>
      </c>
    </row>
    <row r="73" spans="1:11" ht="14.1" customHeight="1" x14ac:dyDescent="0.2">
      <c r="A73" s="306" t="s">
        <v>309</v>
      </c>
      <c r="B73" s="307" t="s">
        <v>310</v>
      </c>
      <c r="C73" s="308"/>
      <c r="D73" s="113">
        <v>0.6084555696583489</v>
      </c>
      <c r="E73" s="115">
        <v>465</v>
      </c>
      <c r="F73" s="114">
        <v>472</v>
      </c>
      <c r="G73" s="114">
        <v>452</v>
      </c>
      <c r="H73" s="114">
        <v>460</v>
      </c>
      <c r="I73" s="140">
        <v>479</v>
      </c>
      <c r="J73" s="115">
        <v>-14</v>
      </c>
      <c r="K73" s="116">
        <v>-2.9227557411273488</v>
      </c>
    </row>
    <row r="74" spans="1:11" ht="14.1" customHeight="1" x14ac:dyDescent="0.2">
      <c r="A74" s="306" t="s">
        <v>311</v>
      </c>
      <c r="B74" s="307" t="s">
        <v>312</v>
      </c>
      <c r="C74" s="308"/>
      <c r="D74" s="113">
        <v>0.28656294571006113</v>
      </c>
      <c r="E74" s="115">
        <v>219</v>
      </c>
      <c r="F74" s="114">
        <v>216</v>
      </c>
      <c r="G74" s="114">
        <v>222</v>
      </c>
      <c r="H74" s="114">
        <v>215</v>
      </c>
      <c r="I74" s="140">
        <v>222</v>
      </c>
      <c r="J74" s="115">
        <v>-3</v>
      </c>
      <c r="K74" s="116">
        <v>-1.3513513513513513</v>
      </c>
    </row>
    <row r="75" spans="1:11" ht="14.1" customHeight="1" x14ac:dyDescent="0.2">
      <c r="A75" s="306" t="s">
        <v>313</v>
      </c>
      <c r="B75" s="307" t="s">
        <v>314</v>
      </c>
      <c r="C75" s="308"/>
      <c r="D75" s="113">
        <v>0.96436936524344763</v>
      </c>
      <c r="E75" s="115">
        <v>737</v>
      </c>
      <c r="F75" s="114">
        <v>788</v>
      </c>
      <c r="G75" s="114">
        <v>760</v>
      </c>
      <c r="H75" s="114">
        <v>756</v>
      </c>
      <c r="I75" s="140">
        <v>704</v>
      </c>
      <c r="J75" s="115">
        <v>33</v>
      </c>
      <c r="K75" s="116">
        <v>4.6875</v>
      </c>
    </row>
    <row r="76" spans="1:11" ht="14.1" customHeight="1" x14ac:dyDescent="0.2">
      <c r="A76" s="306">
        <v>91</v>
      </c>
      <c r="B76" s="307" t="s">
        <v>315</v>
      </c>
      <c r="C76" s="308"/>
      <c r="D76" s="113">
        <v>0.39516899362757285</v>
      </c>
      <c r="E76" s="115">
        <v>302</v>
      </c>
      <c r="F76" s="114">
        <v>317</v>
      </c>
      <c r="G76" s="114">
        <v>314</v>
      </c>
      <c r="H76" s="114">
        <v>305</v>
      </c>
      <c r="I76" s="140">
        <v>304</v>
      </c>
      <c r="J76" s="115">
        <v>-2</v>
      </c>
      <c r="K76" s="116">
        <v>-0.65789473684210531</v>
      </c>
    </row>
    <row r="77" spans="1:11" ht="14.1" customHeight="1" x14ac:dyDescent="0.2">
      <c r="A77" s="306">
        <v>92</v>
      </c>
      <c r="B77" s="307" t="s">
        <v>316</v>
      </c>
      <c r="C77" s="308"/>
      <c r="D77" s="113">
        <v>1.5374952566635698</v>
      </c>
      <c r="E77" s="115">
        <v>1175</v>
      </c>
      <c r="F77" s="114">
        <v>1176</v>
      </c>
      <c r="G77" s="114">
        <v>1181</v>
      </c>
      <c r="H77" s="114">
        <v>1193</v>
      </c>
      <c r="I77" s="140">
        <v>1179</v>
      </c>
      <c r="J77" s="115">
        <v>-4</v>
      </c>
      <c r="K77" s="116">
        <v>-0.33927056827820185</v>
      </c>
    </row>
    <row r="78" spans="1:11" ht="14.1" customHeight="1" x14ac:dyDescent="0.2">
      <c r="A78" s="306">
        <v>93</v>
      </c>
      <c r="B78" s="307" t="s">
        <v>317</v>
      </c>
      <c r="C78" s="308"/>
      <c r="D78" s="113">
        <v>0.16094631197414391</v>
      </c>
      <c r="E78" s="115">
        <v>123</v>
      </c>
      <c r="F78" s="114">
        <v>120</v>
      </c>
      <c r="G78" s="114">
        <v>113</v>
      </c>
      <c r="H78" s="114">
        <v>110</v>
      </c>
      <c r="I78" s="140">
        <v>109</v>
      </c>
      <c r="J78" s="115">
        <v>14</v>
      </c>
      <c r="K78" s="116">
        <v>12.844036697247706</v>
      </c>
    </row>
    <row r="79" spans="1:11" ht="14.1" customHeight="1" x14ac:dyDescent="0.2">
      <c r="A79" s="306">
        <v>94</v>
      </c>
      <c r="B79" s="307" t="s">
        <v>318</v>
      </c>
      <c r="C79" s="308"/>
      <c r="D79" s="113">
        <v>0.43834971147429441</v>
      </c>
      <c r="E79" s="115">
        <v>335</v>
      </c>
      <c r="F79" s="114">
        <v>347</v>
      </c>
      <c r="G79" s="114">
        <v>346</v>
      </c>
      <c r="H79" s="114">
        <v>335</v>
      </c>
      <c r="I79" s="140">
        <v>335</v>
      </c>
      <c r="J79" s="115">
        <v>0</v>
      </c>
      <c r="K79" s="116">
        <v>0</v>
      </c>
    </row>
    <row r="80" spans="1:11" ht="14.1" customHeight="1" x14ac:dyDescent="0.2">
      <c r="A80" s="306" t="s">
        <v>319</v>
      </c>
      <c r="B80" s="307" t="s">
        <v>320</v>
      </c>
      <c r="C80" s="308"/>
      <c r="D80" s="113">
        <v>6.5425330070790211E-3</v>
      </c>
      <c r="E80" s="115">
        <v>5</v>
      </c>
      <c r="F80" s="114">
        <v>5</v>
      </c>
      <c r="G80" s="114">
        <v>5</v>
      </c>
      <c r="H80" s="114">
        <v>6</v>
      </c>
      <c r="I80" s="140">
        <v>6</v>
      </c>
      <c r="J80" s="115">
        <v>-1</v>
      </c>
      <c r="K80" s="116">
        <v>-16.666666666666668</v>
      </c>
    </row>
    <row r="81" spans="1:11" ht="14.1" customHeight="1" x14ac:dyDescent="0.2">
      <c r="A81" s="310" t="s">
        <v>321</v>
      </c>
      <c r="B81" s="311" t="s">
        <v>224</v>
      </c>
      <c r="C81" s="312"/>
      <c r="D81" s="125" t="s">
        <v>513</v>
      </c>
      <c r="E81" s="143" t="s">
        <v>513</v>
      </c>
      <c r="F81" s="144" t="s">
        <v>513</v>
      </c>
      <c r="G81" s="144" t="s">
        <v>513</v>
      </c>
      <c r="H81" s="144">
        <v>3</v>
      </c>
      <c r="I81" s="145" t="s">
        <v>513</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15547</v>
      </c>
      <c r="E12" s="114">
        <v>16127</v>
      </c>
      <c r="F12" s="114">
        <v>15986</v>
      </c>
      <c r="G12" s="114">
        <v>16281</v>
      </c>
      <c r="H12" s="140">
        <v>16341</v>
      </c>
      <c r="I12" s="115">
        <v>-794</v>
      </c>
      <c r="J12" s="116">
        <v>-4.8589437610917328</v>
      </c>
      <c r="K12"/>
      <c r="L12"/>
      <c r="M12"/>
      <c r="N12"/>
      <c r="O12"/>
      <c r="P12"/>
    </row>
    <row r="13" spans="1:16" s="110" customFormat="1" ht="14.45" customHeight="1" x14ac:dyDescent="0.2">
      <c r="A13" s="120" t="s">
        <v>105</v>
      </c>
      <c r="B13" s="119" t="s">
        <v>106</v>
      </c>
      <c r="C13" s="113">
        <v>43.210908857014218</v>
      </c>
      <c r="D13" s="115">
        <v>6718</v>
      </c>
      <c r="E13" s="114">
        <v>6957</v>
      </c>
      <c r="F13" s="114">
        <v>6915</v>
      </c>
      <c r="G13" s="114">
        <v>7036</v>
      </c>
      <c r="H13" s="140">
        <v>7098</v>
      </c>
      <c r="I13" s="115">
        <v>-380</v>
      </c>
      <c r="J13" s="116">
        <v>-5.3536207382361232</v>
      </c>
      <c r="K13"/>
      <c r="L13"/>
      <c r="M13"/>
      <c r="N13"/>
      <c r="O13"/>
      <c r="P13"/>
    </row>
    <row r="14" spans="1:16" s="110" customFormat="1" ht="14.45" customHeight="1" x14ac:dyDescent="0.2">
      <c r="A14" s="120"/>
      <c r="B14" s="119" t="s">
        <v>107</v>
      </c>
      <c r="C14" s="113">
        <v>56.789091142985782</v>
      </c>
      <c r="D14" s="115">
        <v>8829</v>
      </c>
      <c r="E14" s="114">
        <v>9170</v>
      </c>
      <c r="F14" s="114">
        <v>9071</v>
      </c>
      <c r="G14" s="114">
        <v>9245</v>
      </c>
      <c r="H14" s="140">
        <v>9243</v>
      </c>
      <c r="I14" s="115">
        <v>-414</v>
      </c>
      <c r="J14" s="116">
        <v>-4.4790652385589098</v>
      </c>
      <c r="K14"/>
      <c r="L14"/>
      <c r="M14"/>
      <c r="N14"/>
      <c r="O14"/>
      <c r="P14"/>
    </row>
    <row r="15" spans="1:16" s="110" customFormat="1" ht="14.45" customHeight="1" x14ac:dyDescent="0.2">
      <c r="A15" s="118" t="s">
        <v>105</v>
      </c>
      <c r="B15" s="121" t="s">
        <v>108</v>
      </c>
      <c r="C15" s="113">
        <v>19.98456293818743</v>
      </c>
      <c r="D15" s="115">
        <v>3107</v>
      </c>
      <c r="E15" s="114">
        <v>3433</v>
      </c>
      <c r="F15" s="114">
        <v>3335</v>
      </c>
      <c r="G15" s="114">
        <v>3533</v>
      </c>
      <c r="H15" s="140">
        <v>3584</v>
      </c>
      <c r="I15" s="115">
        <v>-477</v>
      </c>
      <c r="J15" s="116">
        <v>-13.309151785714286</v>
      </c>
      <c r="K15"/>
      <c r="L15"/>
      <c r="M15"/>
      <c r="N15"/>
      <c r="O15"/>
      <c r="P15"/>
    </row>
    <row r="16" spans="1:16" s="110" customFormat="1" ht="14.45" customHeight="1" x14ac:dyDescent="0.2">
      <c r="A16" s="118"/>
      <c r="B16" s="121" t="s">
        <v>109</v>
      </c>
      <c r="C16" s="113">
        <v>48.067151218884675</v>
      </c>
      <c r="D16" s="115">
        <v>7473</v>
      </c>
      <c r="E16" s="114">
        <v>7742</v>
      </c>
      <c r="F16" s="114">
        <v>7729</v>
      </c>
      <c r="G16" s="114">
        <v>7779</v>
      </c>
      <c r="H16" s="140">
        <v>7804</v>
      </c>
      <c r="I16" s="115">
        <v>-331</v>
      </c>
      <c r="J16" s="116">
        <v>-4.2414146591491546</v>
      </c>
      <c r="K16"/>
      <c r="L16"/>
      <c r="M16"/>
      <c r="N16"/>
      <c r="O16"/>
      <c r="P16"/>
    </row>
    <row r="17" spans="1:16" s="110" customFormat="1" ht="14.45" customHeight="1" x14ac:dyDescent="0.2">
      <c r="A17" s="118"/>
      <c r="B17" s="121" t="s">
        <v>110</v>
      </c>
      <c r="C17" s="113">
        <v>16.871422139319481</v>
      </c>
      <c r="D17" s="115">
        <v>2623</v>
      </c>
      <c r="E17" s="114">
        <v>2589</v>
      </c>
      <c r="F17" s="114">
        <v>2586</v>
      </c>
      <c r="G17" s="114">
        <v>2639</v>
      </c>
      <c r="H17" s="140">
        <v>2637</v>
      </c>
      <c r="I17" s="115">
        <v>-14</v>
      </c>
      <c r="J17" s="116">
        <v>-0.53090633295411449</v>
      </c>
      <c r="K17"/>
      <c r="L17"/>
      <c r="M17"/>
      <c r="N17"/>
      <c r="O17"/>
      <c r="P17"/>
    </row>
    <row r="18" spans="1:16" s="110" customFormat="1" ht="14.45" customHeight="1" x14ac:dyDescent="0.2">
      <c r="A18" s="120"/>
      <c r="B18" s="121" t="s">
        <v>111</v>
      </c>
      <c r="C18" s="113">
        <v>15.076863703608414</v>
      </c>
      <c r="D18" s="115">
        <v>2344</v>
      </c>
      <c r="E18" s="114">
        <v>2363</v>
      </c>
      <c r="F18" s="114">
        <v>2336</v>
      </c>
      <c r="G18" s="114">
        <v>2330</v>
      </c>
      <c r="H18" s="140">
        <v>2316</v>
      </c>
      <c r="I18" s="115">
        <v>28</v>
      </c>
      <c r="J18" s="116">
        <v>1.2089810017271156</v>
      </c>
      <c r="K18"/>
      <c r="L18"/>
      <c r="M18"/>
      <c r="N18"/>
      <c r="O18"/>
      <c r="P18"/>
    </row>
    <row r="19" spans="1:16" s="110" customFormat="1" ht="14.45" customHeight="1" x14ac:dyDescent="0.2">
      <c r="A19" s="120"/>
      <c r="B19" s="121" t="s">
        <v>112</v>
      </c>
      <c r="C19" s="113">
        <v>1.2799897086254584</v>
      </c>
      <c r="D19" s="115">
        <v>199</v>
      </c>
      <c r="E19" s="114">
        <v>221</v>
      </c>
      <c r="F19" s="114">
        <v>234</v>
      </c>
      <c r="G19" s="114">
        <v>208</v>
      </c>
      <c r="H19" s="140">
        <v>218</v>
      </c>
      <c r="I19" s="115">
        <v>-19</v>
      </c>
      <c r="J19" s="116">
        <v>-8.7155963302752291</v>
      </c>
      <c r="K19"/>
      <c r="L19"/>
      <c r="M19"/>
      <c r="N19"/>
      <c r="O19"/>
      <c r="P19"/>
    </row>
    <row r="20" spans="1:16" s="110" customFormat="1" ht="14.45" customHeight="1" x14ac:dyDescent="0.2">
      <c r="A20" s="120" t="s">
        <v>113</v>
      </c>
      <c r="B20" s="119" t="s">
        <v>116</v>
      </c>
      <c r="C20" s="113">
        <v>88.640895349585122</v>
      </c>
      <c r="D20" s="115">
        <v>13781</v>
      </c>
      <c r="E20" s="114">
        <v>14272</v>
      </c>
      <c r="F20" s="114">
        <v>14154</v>
      </c>
      <c r="G20" s="114">
        <v>14398</v>
      </c>
      <c r="H20" s="140">
        <v>14496</v>
      </c>
      <c r="I20" s="115">
        <v>-715</v>
      </c>
      <c r="J20" s="116">
        <v>-4.9323951434878586</v>
      </c>
      <c r="K20"/>
      <c r="L20"/>
      <c r="M20"/>
      <c r="N20"/>
      <c r="O20"/>
      <c r="P20"/>
    </row>
    <row r="21" spans="1:16" s="110" customFormat="1" ht="14.45" customHeight="1" x14ac:dyDescent="0.2">
      <c r="A21" s="123"/>
      <c r="B21" s="124" t="s">
        <v>117</v>
      </c>
      <c r="C21" s="125">
        <v>11.140412941403486</v>
      </c>
      <c r="D21" s="143">
        <v>1732</v>
      </c>
      <c r="E21" s="144">
        <v>1814</v>
      </c>
      <c r="F21" s="144">
        <v>1795</v>
      </c>
      <c r="G21" s="144">
        <v>1845</v>
      </c>
      <c r="H21" s="145">
        <v>1810</v>
      </c>
      <c r="I21" s="143">
        <v>-78</v>
      </c>
      <c r="J21" s="146">
        <v>-4.3093922651933703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380155</v>
      </c>
      <c r="E23" s="114">
        <v>395139</v>
      </c>
      <c r="F23" s="114">
        <v>399145</v>
      </c>
      <c r="G23" s="114">
        <v>399832</v>
      </c>
      <c r="H23" s="140">
        <v>393011</v>
      </c>
      <c r="I23" s="115">
        <v>-12856</v>
      </c>
      <c r="J23" s="116">
        <v>-3.2711552602853353</v>
      </c>
      <c r="K23"/>
      <c r="L23"/>
      <c r="M23"/>
      <c r="N23"/>
      <c r="O23"/>
      <c r="P23"/>
    </row>
    <row r="24" spans="1:16" s="110" customFormat="1" ht="14.45" customHeight="1" x14ac:dyDescent="0.2">
      <c r="A24" s="120" t="s">
        <v>105</v>
      </c>
      <c r="B24" s="119" t="s">
        <v>106</v>
      </c>
      <c r="C24" s="113">
        <v>40.319869526903503</v>
      </c>
      <c r="D24" s="115">
        <v>153278</v>
      </c>
      <c r="E24" s="114">
        <v>158105</v>
      </c>
      <c r="F24" s="114">
        <v>159703</v>
      </c>
      <c r="G24" s="114">
        <v>159216</v>
      </c>
      <c r="H24" s="140">
        <v>156372</v>
      </c>
      <c r="I24" s="115">
        <v>-3094</v>
      </c>
      <c r="J24" s="116">
        <v>-1.9786150973320031</v>
      </c>
      <c r="K24"/>
      <c r="L24"/>
      <c r="M24"/>
      <c r="N24"/>
      <c r="O24"/>
      <c r="P24"/>
    </row>
    <row r="25" spans="1:16" s="110" customFormat="1" ht="14.45" customHeight="1" x14ac:dyDescent="0.2">
      <c r="A25" s="120"/>
      <c r="B25" s="119" t="s">
        <v>107</v>
      </c>
      <c r="C25" s="113">
        <v>59.680130473096497</v>
      </c>
      <c r="D25" s="115">
        <v>226877</v>
      </c>
      <c r="E25" s="114">
        <v>237034</v>
      </c>
      <c r="F25" s="114">
        <v>239442</v>
      </c>
      <c r="G25" s="114">
        <v>240616</v>
      </c>
      <c r="H25" s="140">
        <v>236639</v>
      </c>
      <c r="I25" s="115">
        <v>-9762</v>
      </c>
      <c r="J25" s="116">
        <v>-4.1252709823824478</v>
      </c>
      <c r="K25"/>
      <c r="L25"/>
      <c r="M25"/>
      <c r="N25"/>
      <c r="O25"/>
      <c r="P25"/>
    </row>
    <row r="26" spans="1:16" s="110" customFormat="1" ht="14.45" customHeight="1" x14ac:dyDescent="0.2">
      <c r="A26" s="118" t="s">
        <v>105</v>
      </c>
      <c r="B26" s="121" t="s">
        <v>108</v>
      </c>
      <c r="C26" s="113">
        <v>17.372124528152991</v>
      </c>
      <c r="D26" s="115">
        <v>66041</v>
      </c>
      <c r="E26" s="114">
        <v>70375</v>
      </c>
      <c r="F26" s="114">
        <v>71566</v>
      </c>
      <c r="G26" s="114">
        <v>73610</v>
      </c>
      <c r="H26" s="140">
        <v>70778</v>
      </c>
      <c r="I26" s="115">
        <v>-4737</v>
      </c>
      <c r="J26" s="116">
        <v>-6.6927576365537318</v>
      </c>
      <c r="K26"/>
      <c r="L26"/>
      <c r="M26"/>
      <c r="N26"/>
      <c r="O26"/>
      <c r="P26"/>
    </row>
    <row r="27" spans="1:16" s="110" customFormat="1" ht="14.45" customHeight="1" x14ac:dyDescent="0.2">
      <c r="A27" s="118"/>
      <c r="B27" s="121" t="s">
        <v>109</v>
      </c>
      <c r="C27" s="113">
        <v>46.862200944351649</v>
      </c>
      <c r="D27" s="115">
        <v>178149</v>
      </c>
      <c r="E27" s="114">
        <v>186195</v>
      </c>
      <c r="F27" s="114">
        <v>188380</v>
      </c>
      <c r="G27" s="114">
        <v>188153</v>
      </c>
      <c r="H27" s="140">
        <v>186486</v>
      </c>
      <c r="I27" s="115">
        <v>-8337</v>
      </c>
      <c r="J27" s="116">
        <v>-4.4705768797657734</v>
      </c>
      <c r="K27"/>
      <c r="L27"/>
      <c r="M27"/>
      <c r="N27"/>
      <c r="O27"/>
      <c r="P27"/>
    </row>
    <row r="28" spans="1:16" s="110" customFormat="1" ht="14.45" customHeight="1" x14ac:dyDescent="0.2">
      <c r="A28" s="118"/>
      <c r="B28" s="121" t="s">
        <v>110</v>
      </c>
      <c r="C28" s="113">
        <v>19.586747510883718</v>
      </c>
      <c r="D28" s="115">
        <v>74460</v>
      </c>
      <c r="E28" s="114">
        <v>75716</v>
      </c>
      <c r="F28" s="114">
        <v>76406</v>
      </c>
      <c r="G28" s="114">
        <v>76039</v>
      </c>
      <c r="H28" s="140">
        <v>75063</v>
      </c>
      <c r="I28" s="115">
        <v>-603</v>
      </c>
      <c r="J28" s="116">
        <v>-0.80332520682626596</v>
      </c>
      <c r="K28"/>
      <c r="L28"/>
      <c r="M28"/>
      <c r="N28"/>
      <c r="O28"/>
      <c r="P28"/>
    </row>
    <row r="29" spans="1:16" s="110" customFormat="1" ht="14.45" customHeight="1" x14ac:dyDescent="0.2">
      <c r="A29" s="118"/>
      <c r="B29" s="121" t="s">
        <v>111</v>
      </c>
      <c r="C29" s="113">
        <v>16.178663966013861</v>
      </c>
      <c r="D29" s="115">
        <v>61504</v>
      </c>
      <c r="E29" s="114">
        <v>62852</v>
      </c>
      <c r="F29" s="114">
        <v>62793</v>
      </c>
      <c r="G29" s="114">
        <v>62030</v>
      </c>
      <c r="H29" s="140">
        <v>60684</v>
      </c>
      <c r="I29" s="115">
        <v>820</v>
      </c>
      <c r="J29" s="116">
        <v>1.3512622767121483</v>
      </c>
      <c r="K29"/>
      <c r="L29"/>
      <c r="M29"/>
      <c r="N29"/>
      <c r="O29"/>
      <c r="P29"/>
    </row>
    <row r="30" spans="1:16" s="110" customFormat="1" ht="14.45" customHeight="1" x14ac:dyDescent="0.2">
      <c r="A30" s="120"/>
      <c r="B30" s="121" t="s">
        <v>112</v>
      </c>
      <c r="C30" s="113">
        <v>1.5401612500164406</v>
      </c>
      <c r="D30" s="115">
        <v>5855</v>
      </c>
      <c r="E30" s="114">
        <v>5988</v>
      </c>
      <c r="F30" s="114">
        <v>6252</v>
      </c>
      <c r="G30" s="114">
        <v>5475</v>
      </c>
      <c r="H30" s="140">
        <v>5360</v>
      </c>
      <c r="I30" s="115">
        <v>495</v>
      </c>
      <c r="J30" s="116">
        <v>9.2350746268656714</v>
      </c>
      <c r="K30"/>
      <c r="L30"/>
      <c r="M30"/>
      <c r="N30"/>
      <c r="O30"/>
      <c r="P30"/>
    </row>
    <row r="31" spans="1:16" s="110" customFormat="1" ht="14.45" customHeight="1" x14ac:dyDescent="0.2">
      <c r="A31" s="120" t="s">
        <v>113</v>
      </c>
      <c r="B31" s="119" t="s">
        <v>116</v>
      </c>
      <c r="C31" s="113">
        <v>88.824821454406759</v>
      </c>
      <c r="D31" s="115">
        <v>337672</v>
      </c>
      <c r="E31" s="114">
        <v>351094</v>
      </c>
      <c r="F31" s="114">
        <v>355279</v>
      </c>
      <c r="G31" s="114">
        <v>356564</v>
      </c>
      <c r="H31" s="140">
        <v>351162</v>
      </c>
      <c r="I31" s="115">
        <v>-13490</v>
      </c>
      <c r="J31" s="116">
        <v>-3.8415318286147135</v>
      </c>
      <c r="K31"/>
      <c r="L31"/>
      <c r="M31"/>
      <c r="N31"/>
      <c r="O31"/>
      <c r="P31"/>
    </row>
    <row r="32" spans="1:16" s="110" customFormat="1" ht="14.45" customHeight="1" x14ac:dyDescent="0.2">
      <c r="A32" s="123"/>
      <c r="B32" s="124" t="s">
        <v>117</v>
      </c>
      <c r="C32" s="125">
        <v>10.977101445463035</v>
      </c>
      <c r="D32" s="143">
        <v>41730</v>
      </c>
      <c r="E32" s="144">
        <v>43264</v>
      </c>
      <c r="F32" s="144">
        <v>43077</v>
      </c>
      <c r="G32" s="144">
        <v>42486</v>
      </c>
      <c r="H32" s="145">
        <v>41087</v>
      </c>
      <c r="I32" s="143">
        <v>643</v>
      </c>
      <c r="J32" s="146">
        <v>1.5649718889186361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11588</v>
      </c>
      <c r="E56" s="114">
        <v>12234</v>
      </c>
      <c r="F56" s="114">
        <v>12206</v>
      </c>
      <c r="G56" s="114">
        <v>12361</v>
      </c>
      <c r="H56" s="140">
        <v>12205</v>
      </c>
      <c r="I56" s="115">
        <v>-617</v>
      </c>
      <c r="J56" s="116">
        <v>-5.0553052027857435</v>
      </c>
      <c r="K56"/>
      <c r="L56"/>
      <c r="M56"/>
      <c r="N56"/>
      <c r="O56"/>
      <c r="P56"/>
    </row>
    <row r="57" spans="1:16" s="110" customFormat="1" ht="14.45" customHeight="1" x14ac:dyDescent="0.2">
      <c r="A57" s="120" t="s">
        <v>105</v>
      </c>
      <c r="B57" s="119" t="s">
        <v>106</v>
      </c>
      <c r="C57" s="113">
        <v>41.896789782533652</v>
      </c>
      <c r="D57" s="115">
        <v>4855</v>
      </c>
      <c r="E57" s="114">
        <v>5100</v>
      </c>
      <c r="F57" s="114">
        <v>5123</v>
      </c>
      <c r="G57" s="114">
        <v>5165</v>
      </c>
      <c r="H57" s="140">
        <v>5069</v>
      </c>
      <c r="I57" s="115">
        <v>-214</v>
      </c>
      <c r="J57" s="116">
        <v>-4.2217399881633462</v>
      </c>
    </row>
    <row r="58" spans="1:16" s="110" customFormat="1" ht="14.45" customHeight="1" x14ac:dyDescent="0.2">
      <c r="A58" s="120"/>
      <c r="B58" s="119" t="s">
        <v>107</v>
      </c>
      <c r="C58" s="113">
        <v>58.103210217466348</v>
      </c>
      <c r="D58" s="115">
        <v>6733</v>
      </c>
      <c r="E58" s="114">
        <v>7134</v>
      </c>
      <c r="F58" s="114">
        <v>7083</v>
      </c>
      <c r="G58" s="114">
        <v>7196</v>
      </c>
      <c r="H58" s="140">
        <v>7136</v>
      </c>
      <c r="I58" s="115">
        <v>-403</v>
      </c>
      <c r="J58" s="116">
        <v>-5.6474215246636774</v>
      </c>
    </row>
    <row r="59" spans="1:16" s="110" customFormat="1" ht="14.45" customHeight="1" x14ac:dyDescent="0.2">
      <c r="A59" s="118" t="s">
        <v>105</v>
      </c>
      <c r="B59" s="121" t="s">
        <v>108</v>
      </c>
      <c r="C59" s="113">
        <v>22.506040731791508</v>
      </c>
      <c r="D59" s="115">
        <v>2608</v>
      </c>
      <c r="E59" s="114">
        <v>2857</v>
      </c>
      <c r="F59" s="114">
        <v>2762</v>
      </c>
      <c r="G59" s="114">
        <v>2946</v>
      </c>
      <c r="H59" s="140">
        <v>2859</v>
      </c>
      <c r="I59" s="115">
        <v>-251</v>
      </c>
      <c r="J59" s="116">
        <v>-8.7792934592514857</v>
      </c>
    </row>
    <row r="60" spans="1:16" s="110" customFormat="1" ht="14.45" customHeight="1" x14ac:dyDescent="0.2">
      <c r="A60" s="118"/>
      <c r="B60" s="121" t="s">
        <v>109</v>
      </c>
      <c r="C60" s="113">
        <v>49.430445288229201</v>
      </c>
      <c r="D60" s="115">
        <v>5728</v>
      </c>
      <c r="E60" s="114">
        <v>6014</v>
      </c>
      <c r="F60" s="114">
        <v>6084</v>
      </c>
      <c r="G60" s="114">
        <v>6039</v>
      </c>
      <c r="H60" s="140">
        <v>5990</v>
      </c>
      <c r="I60" s="115">
        <v>-262</v>
      </c>
      <c r="J60" s="116">
        <v>-4.3739565943238734</v>
      </c>
    </row>
    <row r="61" spans="1:16" s="110" customFormat="1" ht="14.45" customHeight="1" x14ac:dyDescent="0.2">
      <c r="A61" s="118"/>
      <c r="B61" s="121" t="s">
        <v>110</v>
      </c>
      <c r="C61" s="113">
        <v>15.084570245081119</v>
      </c>
      <c r="D61" s="115">
        <v>1748</v>
      </c>
      <c r="E61" s="114">
        <v>1785</v>
      </c>
      <c r="F61" s="114">
        <v>1794</v>
      </c>
      <c r="G61" s="114">
        <v>1808</v>
      </c>
      <c r="H61" s="140">
        <v>1821</v>
      </c>
      <c r="I61" s="115">
        <v>-73</v>
      </c>
      <c r="J61" s="116">
        <v>-4.0087863811092808</v>
      </c>
    </row>
    <row r="62" spans="1:16" s="110" customFormat="1" ht="14.45" customHeight="1" x14ac:dyDescent="0.2">
      <c r="A62" s="120"/>
      <c r="B62" s="121" t="s">
        <v>111</v>
      </c>
      <c r="C62" s="113">
        <v>12.97894373489817</v>
      </c>
      <c r="D62" s="115">
        <v>1504</v>
      </c>
      <c r="E62" s="114">
        <v>1578</v>
      </c>
      <c r="F62" s="114">
        <v>1566</v>
      </c>
      <c r="G62" s="114">
        <v>1568</v>
      </c>
      <c r="H62" s="140">
        <v>1535</v>
      </c>
      <c r="I62" s="115">
        <v>-31</v>
      </c>
      <c r="J62" s="116">
        <v>-2.0195439739413681</v>
      </c>
    </row>
    <row r="63" spans="1:16" s="110" customFormat="1" ht="14.45" customHeight="1" x14ac:dyDescent="0.2">
      <c r="A63" s="120"/>
      <c r="B63" s="121" t="s">
        <v>112</v>
      </c>
      <c r="C63" s="113">
        <v>1.1045909561615463</v>
      </c>
      <c r="D63" s="115">
        <v>128</v>
      </c>
      <c r="E63" s="114">
        <v>143</v>
      </c>
      <c r="F63" s="114">
        <v>145</v>
      </c>
      <c r="G63" s="114">
        <v>135</v>
      </c>
      <c r="H63" s="140">
        <v>134</v>
      </c>
      <c r="I63" s="115">
        <v>-6</v>
      </c>
      <c r="J63" s="116">
        <v>-4.4776119402985071</v>
      </c>
    </row>
    <row r="64" spans="1:16" s="110" customFormat="1" ht="14.45" customHeight="1" x14ac:dyDescent="0.2">
      <c r="A64" s="120" t="s">
        <v>113</v>
      </c>
      <c r="B64" s="119" t="s">
        <v>116</v>
      </c>
      <c r="C64" s="113">
        <v>84.949948222298929</v>
      </c>
      <c r="D64" s="115">
        <v>9844</v>
      </c>
      <c r="E64" s="114">
        <v>10437</v>
      </c>
      <c r="F64" s="114">
        <v>10455</v>
      </c>
      <c r="G64" s="114">
        <v>10578</v>
      </c>
      <c r="H64" s="140">
        <v>10502</v>
      </c>
      <c r="I64" s="115">
        <v>-658</v>
      </c>
      <c r="J64" s="116">
        <v>-6.2654732431917726</v>
      </c>
    </row>
    <row r="65" spans="1:10" s="110" customFormat="1" ht="14.45" customHeight="1" x14ac:dyDescent="0.2">
      <c r="A65" s="123"/>
      <c r="B65" s="124" t="s">
        <v>117</v>
      </c>
      <c r="C65" s="125">
        <v>14.748015188125647</v>
      </c>
      <c r="D65" s="143">
        <v>1709</v>
      </c>
      <c r="E65" s="144">
        <v>1760</v>
      </c>
      <c r="F65" s="144">
        <v>1719</v>
      </c>
      <c r="G65" s="144">
        <v>1747</v>
      </c>
      <c r="H65" s="145">
        <v>1669</v>
      </c>
      <c r="I65" s="143">
        <v>40</v>
      </c>
      <c r="J65" s="146">
        <v>2.3966446974236071</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15547</v>
      </c>
      <c r="G11" s="114">
        <v>16127</v>
      </c>
      <c r="H11" s="114">
        <v>15986</v>
      </c>
      <c r="I11" s="114">
        <v>16281</v>
      </c>
      <c r="J11" s="140">
        <v>16341</v>
      </c>
      <c r="K11" s="114">
        <v>-794</v>
      </c>
      <c r="L11" s="116">
        <v>-4.8589437610917328</v>
      </c>
    </row>
    <row r="12" spans="1:17" s="110" customFormat="1" ht="24" customHeight="1" x14ac:dyDescent="0.2">
      <c r="A12" s="604" t="s">
        <v>185</v>
      </c>
      <c r="B12" s="605"/>
      <c r="C12" s="605"/>
      <c r="D12" s="606"/>
      <c r="E12" s="113">
        <v>43.210908857014218</v>
      </c>
      <c r="F12" s="115">
        <v>6718</v>
      </c>
      <c r="G12" s="114">
        <v>6957</v>
      </c>
      <c r="H12" s="114">
        <v>6915</v>
      </c>
      <c r="I12" s="114">
        <v>7036</v>
      </c>
      <c r="J12" s="140">
        <v>7098</v>
      </c>
      <c r="K12" s="114">
        <v>-380</v>
      </c>
      <c r="L12" s="116">
        <v>-5.3536207382361232</v>
      </c>
    </row>
    <row r="13" spans="1:17" s="110" customFormat="1" ht="15" customHeight="1" x14ac:dyDescent="0.2">
      <c r="A13" s="120"/>
      <c r="B13" s="612" t="s">
        <v>107</v>
      </c>
      <c r="C13" s="612"/>
      <c r="E13" s="113">
        <v>56.789091142985782</v>
      </c>
      <c r="F13" s="115">
        <v>8829</v>
      </c>
      <c r="G13" s="114">
        <v>9170</v>
      </c>
      <c r="H13" s="114">
        <v>9071</v>
      </c>
      <c r="I13" s="114">
        <v>9245</v>
      </c>
      <c r="J13" s="140">
        <v>9243</v>
      </c>
      <c r="K13" s="114">
        <v>-414</v>
      </c>
      <c r="L13" s="116">
        <v>-4.4790652385589098</v>
      </c>
    </row>
    <row r="14" spans="1:17" s="110" customFormat="1" ht="22.5" customHeight="1" x14ac:dyDescent="0.2">
      <c r="A14" s="604" t="s">
        <v>186</v>
      </c>
      <c r="B14" s="605"/>
      <c r="C14" s="605"/>
      <c r="D14" s="606"/>
      <c r="E14" s="113">
        <v>19.98456293818743</v>
      </c>
      <c r="F14" s="115">
        <v>3107</v>
      </c>
      <c r="G14" s="114">
        <v>3433</v>
      </c>
      <c r="H14" s="114">
        <v>3335</v>
      </c>
      <c r="I14" s="114">
        <v>3533</v>
      </c>
      <c r="J14" s="140">
        <v>3584</v>
      </c>
      <c r="K14" s="114">
        <v>-477</v>
      </c>
      <c r="L14" s="116">
        <v>-13.309151785714286</v>
      </c>
    </row>
    <row r="15" spans="1:17" s="110" customFormat="1" ht="15" customHeight="1" x14ac:dyDescent="0.2">
      <c r="A15" s="120"/>
      <c r="B15" s="119"/>
      <c r="C15" s="258" t="s">
        <v>106</v>
      </c>
      <c r="E15" s="113">
        <v>45.220469906662373</v>
      </c>
      <c r="F15" s="115">
        <v>1405</v>
      </c>
      <c r="G15" s="114">
        <v>1529</v>
      </c>
      <c r="H15" s="114">
        <v>1515</v>
      </c>
      <c r="I15" s="114">
        <v>1593</v>
      </c>
      <c r="J15" s="140">
        <v>1653</v>
      </c>
      <c r="K15" s="114">
        <v>-248</v>
      </c>
      <c r="L15" s="116">
        <v>-15.003024803387779</v>
      </c>
    </row>
    <row r="16" spans="1:17" s="110" customFormat="1" ht="15" customHeight="1" x14ac:dyDescent="0.2">
      <c r="A16" s="120"/>
      <c r="B16" s="119"/>
      <c r="C16" s="258" t="s">
        <v>107</v>
      </c>
      <c r="E16" s="113">
        <v>54.779530093337627</v>
      </c>
      <c r="F16" s="115">
        <v>1702</v>
      </c>
      <c r="G16" s="114">
        <v>1904</v>
      </c>
      <c r="H16" s="114">
        <v>1820</v>
      </c>
      <c r="I16" s="114">
        <v>1940</v>
      </c>
      <c r="J16" s="140">
        <v>1931</v>
      </c>
      <c r="K16" s="114">
        <v>-229</v>
      </c>
      <c r="L16" s="116">
        <v>-11.859140341791818</v>
      </c>
    </row>
    <row r="17" spans="1:12" s="110" customFormat="1" ht="15" customHeight="1" x14ac:dyDescent="0.2">
      <c r="A17" s="120"/>
      <c r="B17" s="121" t="s">
        <v>109</v>
      </c>
      <c r="C17" s="258"/>
      <c r="E17" s="113">
        <v>48.067151218884675</v>
      </c>
      <c r="F17" s="115">
        <v>7473</v>
      </c>
      <c r="G17" s="114">
        <v>7742</v>
      </c>
      <c r="H17" s="114">
        <v>7729</v>
      </c>
      <c r="I17" s="114">
        <v>7779</v>
      </c>
      <c r="J17" s="140">
        <v>7804</v>
      </c>
      <c r="K17" s="114">
        <v>-331</v>
      </c>
      <c r="L17" s="116">
        <v>-4.2414146591491546</v>
      </c>
    </row>
    <row r="18" spans="1:12" s="110" customFormat="1" ht="15" customHeight="1" x14ac:dyDescent="0.2">
      <c r="A18" s="120"/>
      <c r="B18" s="119"/>
      <c r="C18" s="258" t="s">
        <v>106</v>
      </c>
      <c r="E18" s="113">
        <v>38.485213435032783</v>
      </c>
      <c r="F18" s="115">
        <v>2876</v>
      </c>
      <c r="G18" s="114">
        <v>2976</v>
      </c>
      <c r="H18" s="114">
        <v>2956</v>
      </c>
      <c r="I18" s="114">
        <v>3005</v>
      </c>
      <c r="J18" s="140">
        <v>3006</v>
      </c>
      <c r="K18" s="114">
        <v>-130</v>
      </c>
      <c r="L18" s="116">
        <v>-4.324683965402528</v>
      </c>
    </row>
    <row r="19" spans="1:12" s="110" customFormat="1" ht="15" customHeight="1" x14ac:dyDescent="0.2">
      <c r="A19" s="120"/>
      <c r="B19" s="119"/>
      <c r="C19" s="258" t="s">
        <v>107</v>
      </c>
      <c r="E19" s="113">
        <v>61.514786564967217</v>
      </c>
      <c r="F19" s="115">
        <v>4597</v>
      </c>
      <c r="G19" s="114">
        <v>4766</v>
      </c>
      <c r="H19" s="114">
        <v>4773</v>
      </c>
      <c r="I19" s="114">
        <v>4774</v>
      </c>
      <c r="J19" s="140">
        <v>4798</v>
      </c>
      <c r="K19" s="114">
        <v>-201</v>
      </c>
      <c r="L19" s="116">
        <v>-4.1892455189662359</v>
      </c>
    </row>
    <row r="20" spans="1:12" s="110" customFormat="1" ht="15" customHeight="1" x14ac:dyDescent="0.2">
      <c r="A20" s="120"/>
      <c r="B20" s="121" t="s">
        <v>110</v>
      </c>
      <c r="C20" s="258"/>
      <c r="E20" s="113">
        <v>16.871422139319481</v>
      </c>
      <c r="F20" s="115">
        <v>2623</v>
      </c>
      <c r="G20" s="114">
        <v>2589</v>
      </c>
      <c r="H20" s="114">
        <v>2586</v>
      </c>
      <c r="I20" s="114">
        <v>2639</v>
      </c>
      <c r="J20" s="140">
        <v>2637</v>
      </c>
      <c r="K20" s="114">
        <v>-14</v>
      </c>
      <c r="L20" s="116">
        <v>-0.53090633295411449</v>
      </c>
    </row>
    <row r="21" spans="1:12" s="110" customFormat="1" ht="15" customHeight="1" x14ac:dyDescent="0.2">
      <c r="A21" s="120"/>
      <c r="B21" s="119"/>
      <c r="C21" s="258" t="s">
        <v>106</v>
      </c>
      <c r="E21" s="113">
        <v>40.297369424323293</v>
      </c>
      <c r="F21" s="115">
        <v>1057</v>
      </c>
      <c r="G21" s="114">
        <v>1037</v>
      </c>
      <c r="H21" s="114">
        <v>1030</v>
      </c>
      <c r="I21" s="114">
        <v>1051</v>
      </c>
      <c r="J21" s="140">
        <v>1058</v>
      </c>
      <c r="K21" s="114">
        <v>-1</v>
      </c>
      <c r="L21" s="116">
        <v>-9.4517958412098299E-2</v>
      </c>
    </row>
    <row r="22" spans="1:12" s="110" customFormat="1" ht="15" customHeight="1" x14ac:dyDescent="0.2">
      <c r="A22" s="120"/>
      <c r="B22" s="119"/>
      <c r="C22" s="258" t="s">
        <v>107</v>
      </c>
      <c r="E22" s="113">
        <v>59.702630575676707</v>
      </c>
      <c r="F22" s="115">
        <v>1566</v>
      </c>
      <c r="G22" s="114">
        <v>1552</v>
      </c>
      <c r="H22" s="114">
        <v>1556</v>
      </c>
      <c r="I22" s="114">
        <v>1588</v>
      </c>
      <c r="J22" s="140">
        <v>1579</v>
      </c>
      <c r="K22" s="114">
        <v>-13</v>
      </c>
      <c r="L22" s="116">
        <v>-0.82330588980367325</v>
      </c>
    </row>
    <row r="23" spans="1:12" s="110" customFormat="1" ht="15" customHeight="1" x14ac:dyDescent="0.2">
      <c r="A23" s="120"/>
      <c r="B23" s="121" t="s">
        <v>111</v>
      </c>
      <c r="C23" s="258"/>
      <c r="E23" s="113">
        <v>15.076863703608414</v>
      </c>
      <c r="F23" s="115">
        <v>2344</v>
      </c>
      <c r="G23" s="114">
        <v>2363</v>
      </c>
      <c r="H23" s="114">
        <v>2336</v>
      </c>
      <c r="I23" s="114">
        <v>2330</v>
      </c>
      <c r="J23" s="140">
        <v>2316</v>
      </c>
      <c r="K23" s="114">
        <v>28</v>
      </c>
      <c r="L23" s="116">
        <v>1.2089810017271156</v>
      </c>
    </row>
    <row r="24" spans="1:12" s="110" customFormat="1" ht="15" customHeight="1" x14ac:dyDescent="0.2">
      <c r="A24" s="120"/>
      <c r="B24" s="119"/>
      <c r="C24" s="258" t="s">
        <v>106</v>
      </c>
      <c r="E24" s="113">
        <v>58.87372013651877</v>
      </c>
      <c r="F24" s="115">
        <v>1380</v>
      </c>
      <c r="G24" s="114">
        <v>1415</v>
      </c>
      <c r="H24" s="114">
        <v>1414</v>
      </c>
      <c r="I24" s="114">
        <v>1387</v>
      </c>
      <c r="J24" s="140">
        <v>1381</v>
      </c>
      <c r="K24" s="114">
        <v>-1</v>
      </c>
      <c r="L24" s="116">
        <v>-7.2411296162201308E-2</v>
      </c>
    </row>
    <row r="25" spans="1:12" s="110" customFormat="1" ht="15" customHeight="1" x14ac:dyDescent="0.2">
      <c r="A25" s="120"/>
      <c r="B25" s="119"/>
      <c r="C25" s="258" t="s">
        <v>107</v>
      </c>
      <c r="E25" s="113">
        <v>41.12627986348123</v>
      </c>
      <c r="F25" s="115">
        <v>964</v>
      </c>
      <c r="G25" s="114">
        <v>948</v>
      </c>
      <c r="H25" s="114">
        <v>922</v>
      </c>
      <c r="I25" s="114">
        <v>943</v>
      </c>
      <c r="J25" s="140">
        <v>935</v>
      </c>
      <c r="K25" s="114">
        <v>29</v>
      </c>
      <c r="L25" s="116">
        <v>3.1016042780748663</v>
      </c>
    </row>
    <row r="26" spans="1:12" s="110" customFormat="1" ht="15" customHeight="1" x14ac:dyDescent="0.2">
      <c r="A26" s="120"/>
      <c r="C26" s="121" t="s">
        <v>187</v>
      </c>
      <c r="D26" s="110" t="s">
        <v>188</v>
      </c>
      <c r="E26" s="113">
        <v>1.2799897086254584</v>
      </c>
      <c r="F26" s="115">
        <v>199</v>
      </c>
      <c r="G26" s="114">
        <v>221</v>
      </c>
      <c r="H26" s="114">
        <v>234</v>
      </c>
      <c r="I26" s="114">
        <v>208</v>
      </c>
      <c r="J26" s="140">
        <v>218</v>
      </c>
      <c r="K26" s="114">
        <v>-19</v>
      </c>
      <c r="L26" s="116">
        <v>-8.7155963302752291</v>
      </c>
    </row>
    <row r="27" spans="1:12" s="110" customFormat="1" ht="15" customHeight="1" x14ac:dyDescent="0.2">
      <c r="A27" s="120"/>
      <c r="B27" s="119"/>
      <c r="D27" s="259" t="s">
        <v>106</v>
      </c>
      <c r="E27" s="113">
        <v>50.753768844221106</v>
      </c>
      <c r="F27" s="115">
        <v>101</v>
      </c>
      <c r="G27" s="114">
        <v>112</v>
      </c>
      <c r="H27" s="114">
        <v>129</v>
      </c>
      <c r="I27" s="114">
        <v>120</v>
      </c>
      <c r="J27" s="140">
        <v>119</v>
      </c>
      <c r="K27" s="114">
        <v>-18</v>
      </c>
      <c r="L27" s="116">
        <v>-15.126050420168067</v>
      </c>
    </row>
    <row r="28" spans="1:12" s="110" customFormat="1" ht="15" customHeight="1" x14ac:dyDescent="0.2">
      <c r="A28" s="120"/>
      <c r="B28" s="119"/>
      <c r="D28" s="259" t="s">
        <v>107</v>
      </c>
      <c r="E28" s="113">
        <v>49.246231155778894</v>
      </c>
      <c r="F28" s="115">
        <v>98</v>
      </c>
      <c r="G28" s="114">
        <v>109</v>
      </c>
      <c r="H28" s="114">
        <v>105</v>
      </c>
      <c r="I28" s="114">
        <v>88</v>
      </c>
      <c r="J28" s="140">
        <v>99</v>
      </c>
      <c r="K28" s="114">
        <v>-1</v>
      </c>
      <c r="L28" s="116">
        <v>-1.0101010101010102</v>
      </c>
    </row>
    <row r="29" spans="1:12" s="110" customFormat="1" ht="24" customHeight="1" x14ac:dyDescent="0.2">
      <c r="A29" s="604" t="s">
        <v>189</v>
      </c>
      <c r="B29" s="605"/>
      <c r="C29" s="605"/>
      <c r="D29" s="606"/>
      <c r="E29" s="113">
        <v>88.640895349585122</v>
      </c>
      <c r="F29" s="115">
        <v>13781</v>
      </c>
      <c r="G29" s="114">
        <v>14272</v>
      </c>
      <c r="H29" s="114">
        <v>14154</v>
      </c>
      <c r="I29" s="114">
        <v>14398</v>
      </c>
      <c r="J29" s="140">
        <v>14496</v>
      </c>
      <c r="K29" s="114">
        <v>-715</v>
      </c>
      <c r="L29" s="116">
        <v>-4.9323951434878586</v>
      </c>
    </row>
    <row r="30" spans="1:12" s="110" customFormat="1" ht="15" customHeight="1" x14ac:dyDescent="0.2">
      <c r="A30" s="120"/>
      <c r="B30" s="119"/>
      <c r="C30" s="258" t="s">
        <v>106</v>
      </c>
      <c r="E30" s="113">
        <v>43.22618097380451</v>
      </c>
      <c r="F30" s="115">
        <v>5957</v>
      </c>
      <c r="G30" s="114">
        <v>6164</v>
      </c>
      <c r="H30" s="114">
        <v>6125</v>
      </c>
      <c r="I30" s="114">
        <v>6211</v>
      </c>
      <c r="J30" s="140">
        <v>6271</v>
      </c>
      <c r="K30" s="114">
        <v>-314</v>
      </c>
      <c r="L30" s="116">
        <v>-5.0071758890129168</v>
      </c>
    </row>
    <row r="31" spans="1:12" s="110" customFormat="1" ht="15" customHeight="1" x14ac:dyDescent="0.2">
      <c r="A31" s="120"/>
      <c r="B31" s="119"/>
      <c r="C31" s="258" t="s">
        <v>107</v>
      </c>
      <c r="E31" s="113">
        <v>56.77381902619549</v>
      </c>
      <c r="F31" s="115">
        <v>7824</v>
      </c>
      <c r="G31" s="114">
        <v>8108</v>
      </c>
      <c r="H31" s="114">
        <v>8029</v>
      </c>
      <c r="I31" s="114">
        <v>8187</v>
      </c>
      <c r="J31" s="140">
        <v>8225</v>
      </c>
      <c r="K31" s="114">
        <v>-401</v>
      </c>
      <c r="L31" s="116">
        <v>-4.8753799392097266</v>
      </c>
    </row>
    <row r="32" spans="1:12" s="110" customFormat="1" ht="15" customHeight="1" x14ac:dyDescent="0.2">
      <c r="A32" s="120"/>
      <c r="B32" s="119" t="s">
        <v>117</v>
      </c>
      <c r="C32" s="258"/>
      <c r="E32" s="113">
        <v>11.140412941403486</v>
      </c>
      <c r="F32" s="114">
        <v>1732</v>
      </c>
      <c r="G32" s="114">
        <v>1814</v>
      </c>
      <c r="H32" s="114">
        <v>1795</v>
      </c>
      <c r="I32" s="114">
        <v>1845</v>
      </c>
      <c r="J32" s="140">
        <v>1810</v>
      </c>
      <c r="K32" s="114">
        <v>-78</v>
      </c>
      <c r="L32" s="116">
        <v>-4.3093922651933703</v>
      </c>
    </row>
    <row r="33" spans="1:12" s="110" customFormat="1" ht="15" customHeight="1" x14ac:dyDescent="0.2">
      <c r="A33" s="120"/>
      <c r="B33" s="119"/>
      <c r="C33" s="258" t="s">
        <v>106</v>
      </c>
      <c r="E33" s="113">
        <v>43.071593533487295</v>
      </c>
      <c r="F33" s="114">
        <v>746</v>
      </c>
      <c r="G33" s="114">
        <v>778</v>
      </c>
      <c r="H33" s="114">
        <v>776</v>
      </c>
      <c r="I33" s="114">
        <v>815</v>
      </c>
      <c r="J33" s="140">
        <v>815</v>
      </c>
      <c r="K33" s="114">
        <v>-69</v>
      </c>
      <c r="L33" s="116">
        <v>-8.4662576687116573</v>
      </c>
    </row>
    <row r="34" spans="1:12" s="110" customFormat="1" ht="15" customHeight="1" x14ac:dyDescent="0.2">
      <c r="A34" s="120"/>
      <c r="B34" s="119"/>
      <c r="C34" s="258" t="s">
        <v>107</v>
      </c>
      <c r="E34" s="113">
        <v>56.928406466512705</v>
      </c>
      <c r="F34" s="114">
        <v>986</v>
      </c>
      <c r="G34" s="114">
        <v>1036</v>
      </c>
      <c r="H34" s="114">
        <v>1019</v>
      </c>
      <c r="I34" s="114">
        <v>1030</v>
      </c>
      <c r="J34" s="140">
        <v>995</v>
      </c>
      <c r="K34" s="114">
        <v>-9</v>
      </c>
      <c r="L34" s="116">
        <v>-0.90452261306532666</v>
      </c>
    </row>
    <row r="35" spans="1:12" s="110" customFormat="1" ht="24" customHeight="1" x14ac:dyDescent="0.2">
      <c r="A35" s="604" t="s">
        <v>192</v>
      </c>
      <c r="B35" s="605"/>
      <c r="C35" s="605"/>
      <c r="D35" s="606"/>
      <c r="E35" s="113">
        <v>23.89528526403808</v>
      </c>
      <c r="F35" s="114">
        <v>3715</v>
      </c>
      <c r="G35" s="114">
        <v>3916</v>
      </c>
      <c r="H35" s="114">
        <v>3848</v>
      </c>
      <c r="I35" s="114">
        <v>4009</v>
      </c>
      <c r="J35" s="114">
        <v>3857</v>
      </c>
      <c r="K35" s="318">
        <v>-142</v>
      </c>
      <c r="L35" s="319">
        <v>-3.6816178376976927</v>
      </c>
    </row>
    <row r="36" spans="1:12" s="110" customFormat="1" ht="15" customHeight="1" x14ac:dyDescent="0.2">
      <c r="A36" s="120"/>
      <c r="B36" s="119"/>
      <c r="C36" s="258" t="s">
        <v>106</v>
      </c>
      <c r="E36" s="113">
        <v>41.372812920592196</v>
      </c>
      <c r="F36" s="114">
        <v>1537</v>
      </c>
      <c r="G36" s="114">
        <v>1645</v>
      </c>
      <c r="H36" s="114">
        <v>1635</v>
      </c>
      <c r="I36" s="114">
        <v>1693</v>
      </c>
      <c r="J36" s="114">
        <v>1655</v>
      </c>
      <c r="K36" s="318">
        <v>-118</v>
      </c>
      <c r="L36" s="116">
        <v>-7.1299093655589125</v>
      </c>
    </row>
    <row r="37" spans="1:12" s="110" customFormat="1" ht="15" customHeight="1" x14ac:dyDescent="0.2">
      <c r="A37" s="120"/>
      <c r="B37" s="119"/>
      <c r="C37" s="258" t="s">
        <v>107</v>
      </c>
      <c r="E37" s="113">
        <v>58.627187079407804</v>
      </c>
      <c r="F37" s="114">
        <v>2178</v>
      </c>
      <c r="G37" s="114">
        <v>2271</v>
      </c>
      <c r="H37" s="114">
        <v>2213</v>
      </c>
      <c r="I37" s="114">
        <v>2316</v>
      </c>
      <c r="J37" s="140">
        <v>2202</v>
      </c>
      <c r="K37" s="114">
        <v>-24</v>
      </c>
      <c r="L37" s="116">
        <v>-1.0899182561307903</v>
      </c>
    </row>
    <row r="38" spans="1:12" s="110" customFormat="1" ht="15" customHeight="1" x14ac:dyDescent="0.2">
      <c r="A38" s="120"/>
      <c r="B38" s="119" t="s">
        <v>328</v>
      </c>
      <c r="C38" s="258"/>
      <c r="E38" s="113">
        <v>51.218884672284041</v>
      </c>
      <c r="F38" s="114">
        <v>7963</v>
      </c>
      <c r="G38" s="114">
        <v>8134</v>
      </c>
      <c r="H38" s="114">
        <v>8095</v>
      </c>
      <c r="I38" s="114">
        <v>8131</v>
      </c>
      <c r="J38" s="140">
        <v>8165</v>
      </c>
      <c r="K38" s="114">
        <v>-202</v>
      </c>
      <c r="L38" s="116">
        <v>-2.4739742804654012</v>
      </c>
    </row>
    <row r="39" spans="1:12" s="110" customFormat="1" ht="15" customHeight="1" x14ac:dyDescent="0.2">
      <c r="A39" s="120"/>
      <c r="B39" s="119"/>
      <c r="C39" s="258" t="s">
        <v>106</v>
      </c>
      <c r="E39" s="113">
        <v>43.425844530955672</v>
      </c>
      <c r="F39" s="115">
        <v>3458</v>
      </c>
      <c r="G39" s="114">
        <v>3519</v>
      </c>
      <c r="H39" s="114">
        <v>3492</v>
      </c>
      <c r="I39" s="114">
        <v>3500</v>
      </c>
      <c r="J39" s="140">
        <v>3495</v>
      </c>
      <c r="K39" s="114">
        <v>-37</v>
      </c>
      <c r="L39" s="116">
        <v>-1.0586552217453504</v>
      </c>
    </row>
    <row r="40" spans="1:12" s="110" customFormat="1" ht="15" customHeight="1" x14ac:dyDescent="0.2">
      <c r="A40" s="120"/>
      <c r="B40" s="119"/>
      <c r="C40" s="258" t="s">
        <v>107</v>
      </c>
      <c r="E40" s="113">
        <v>56.574155469044328</v>
      </c>
      <c r="F40" s="115">
        <v>4505</v>
      </c>
      <c r="G40" s="114">
        <v>4615</v>
      </c>
      <c r="H40" s="114">
        <v>4603</v>
      </c>
      <c r="I40" s="114">
        <v>4631</v>
      </c>
      <c r="J40" s="140">
        <v>4670</v>
      </c>
      <c r="K40" s="114">
        <v>-165</v>
      </c>
      <c r="L40" s="116">
        <v>-3.5331905781584583</v>
      </c>
    </row>
    <row r="41" spans="1:12" s="110" customFormat="1" ht="15" customHeight="1" x14ac:dyDescent="0.2">
      <c r="A41" s="120"/>
      <c r="B41" s="320" t="s">
        <v>515</v>
      </c>
      <c r="C41" s="258"/>
      <c r="E41" s="113">
        <v>8.9406316331124973</v>
      </c>
      <c r="F41" s="115">
        <v>1390</v>
      </c>
      <c r="G41" s="114">
        <v>1448</v>
      </c>
      <c r="H41" s="114">
        <v>1395</v>
      </c>
      <c r="I41" s="114">
        <v>1427</v>
      </c>
      <c r="J41" s="140">
        <v>1387</v>
      </c>
      <c r="K41" s="114">
        <v>3</v>
      </c>
      <c r="L41" s="116">
        <v>0.21629416005767843</v>
      </c>
    </row>
    <row r="42" spans="1:12" s="110" customFormat="1" ht="15" customHeight="1" x14ac:dyDescent="0.2">
      <c r="A42" s="120"/>
      <c r="B42" s="119"/>
      <c r="C42" s="268" t="s">
        <v>106</v>
      </c>
      <c r="D42" s="182"/>
      <c r="E42" s="113">
        <v>46.762589928057551</v>
      </c>
      <c r="F42" s="115">
        <v>650</v>
      </c>
      <c r="G42" s="114">
        <v>658</v>
      </c>
      <c r="H42" s="114">
        <v>635</v>
      </c>
      <c r="I42" s="114">
        <v>665</v>
      </c>
      <c r="J42" s="140">
        <v>638</v>
      </c>
      <c r="K42" s="114">
        <v>12</v>
      </c>
      <c r="L42" s="116">
        <v>1.8808777429467085</v>
      </c>
    </row>
    <row r="43" spans="1:12" s="110" customFormat="1" ht="15" customHeight="1" x14ac:dyDescent="0.2">
      <c r="A43" s="120"/>
      <c r="B43" s="119"/>
      <c r="C43" s="268" t="s">
        <v>107</v>
      </c>
      <c r="D43" s="182"/>
      <c r="E43" s="113">
        <v>53.237410071942449</v>
      </c>
      <c r="F43" s="115">
        <v>740</v>
      </c>
      <c r="G43" s="114">
        <v>790</v>
      </c>
      <c r="H43" s="114">
        <v>760</v>
      </c>
      <c r="I43" s="114">
        <v>762</v>
      </c>
      <c r="J43" s="140">
        <v>749</v>
      </c>
      <c r="K43" s="114">
        <v>-9</v>
      </c>
      <c r="L43" s="116">
        <v>-1.2016021361815754</v>
      </c>
    </row>
    <row r="44" spans="1:12" s="110" customFormat="1" ht="15" customHeight="1" x14ac:dyDescent="0.2">
      <c r="A44" s="120"/>
      <c r="B44" s="119" t="s">
        <v>205</v>
      </c>
      <c r="C44" s="268"/>
      <c r="D44" s="182"/>
      <c r="E44" s="113">
        <v>15.945198430565382</v>
      </c>
      <c r="F44" s="115">
        <v>2479</v>
      </c>
      <c r="G44" s="114">
        <v>2629</v>
      </c>
      <c r="H44" s="114">
        <v>2648</v>
      </c>
      <c r="I44" s="114">
        <v>2714</v>
      </c>
      <c r="J44" s="140">
        <v>2932</v>
      </c>
      <c r="K44" s="114">
        <v>-453</v>
      </c>
      <c r="L44" s="116">
        <v>-15.450204638472032</v>
      </c>
    </row>
    <row r="45" spans="1:12" s="110" customFormat="1" ht="15" customHeight="1" x14ac:dyDescent="0.2">
      <c r="A45" s="120"/>
      <c r="B45" s="119"/>
      <c r="C45" s="268" t="s">
        <v>106</v>
      </c>
      <c r="D45" s="182"/>
      <c r="E45" s="113">
        <v>43.28358208955224</v>
      </c>
      <c r="F45" s="115">
        <v>1073</v>
      </c>
      <c r="G45" s="114">
        <v>1135</v>
      </c>
      <c r="H45" s="114">
        <v>1153</v>
      </c>
      <c r="I45" s="114">
        <v>1178</v>
      </c>
      <c r="J45" s="140">
        <v>1310</v>
      </c>
      <c r="K45" s="114">
        <v>-237</v>
      </c>
      <c r="L45" s="116">
        <v>-18.091603053435115</v>
      </c>
    </row>
    <row r="46" spans="1:12" s="110" customFormat="1" ht="15" customHeight="1" x14ac:dyDescent="0.2">
      <c r="A46" s="123"/>
      <c r="B46" s="124"/>
      <c r="C46" s="260" t="s">
        <v>107</v>
      </c>
      <c r="D46" s="261"/>
      <c r="E46" s="125">
        <v>56.71641791044776</v>
      </c>
      <c r="F46" s="143">
        <v>1406</v>
      </c>
      <c r="G46" s="144">
        <v>1494</v>
      </c>
      <c r="H46" s="144">
        <v>1495</v>
      </c>
      <c r="I46" s="144">
        <v>1536</v>
      </c>
      <c r="J46" s="145">
        <v>1622</v>
      </c>
      <c r="K46" s="144">
        <v>-216</v>
      </c>
      <c r="L46" s="146">
        <v>-13.316892725030826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15547</v>
      </c>
      <c r="E11" s="114">
        <v>16127</v>
      </c>
      <c r="F11" s="114">
        <v>15986</v>
      </c>
      <c r="G11" s="114">
        <v>16281</v>
      </c>
      <c r="H11" s="140">
        <v>16341</v>
      </c>
      <c r="I11" s="115">
        <v>-794</v>
      </c>
      <c r="J11" s="116">
        <v>-4.8589437610917328</v>
      </c>
    </row>
    <row r="12" spans="1:15" s="110" customFormat="1" ht="24.95" customHeight="1" x14ac:dyDescent="0.2">
      <c r="A12" s="193" t="s">
        <v>132</v>
      </c>
      <c r="B12" s="194" t="s">
        <v>133</v>
      </c>
      <c r="C12" s="113">
        <v>0.36019810895992799</v>
      </c>
      <c r="D12" s="115">
        <v>56</v>
      </c>
      <c r="E12" s="114">
        <v>58</v>
      </c>
      <c r="F12" s="114">
        <v>55</v>
      </c>
      <c r="G12" s="114">
        <v>64</v>
      </c>
      <c r="H12" s="140">
        <v>58</v>
      </c>
      <c r="I12" s="115">
        <v>-2</v>
      </c>
      <c r="J12" s="116">
        <v>-3.4482758620689653</v>
      </c>
    </row>
    <row r="13" spans="1:15" s="110" customFormat="1" ht="24.95" customHeight="1" x14ac:dyDescent="0.2">
      <c r="A13" s="193" t="s">
        <v>134</v>
      </c>
      <c r="B13" s="199" t="s">
        <v>214</v>
      </c>
      <c r="C13" s="113">
        <v>0.1222100726828327</v>
      </c>
      <c r="D13" s="115">
        <v>19</v>
      </c>
      <c r="E13" s="114">
        <v>23</v>
      </c>
      <c r="F13" s="114">
        <v>23</v>
      </c>
      <c r="G13" s="114">
        <v>25</v>
      </c>
      <c r="H13" s="140">
        <v>21</v>
      </c>
      <c r="I13" s="115">
        <v>-2</v>
      </c>
      <c r="J13" s="116">
        <v>-9.5238095238095237</v>
      </c>
    </row>
    <row r="14" spans="1:15" s="287" customFormat="1" ht="24.95" customHeight="1" x14ac:dyDescent="0.2">
      <c r="A14" s="193" t="s">
        <v>215</v>
      </c>
      <c r="B14" s="199" t="s">
        <v>137</v>
      </c>
      <c r="C14" s="113">
        <v>3.6791663986621215</v>
      </c>
      <c r="D14" s="115">
        <v>572</v>
      </c>
      <c r="E14" s="114">
        <v>588</v>
      </c>
      <c r="F14" s="114">
        <v>604</v>
      </c>
      <c r="G14" s="114">
        <v>605</v>
      </c>
      <c r="H14" s="140">
        <v>602</v>
      </c>
      <c r="I14" s="115">
        <v>-30</v>
      </c>
      <c r="J14" s="116">
        <v>-4.9833887043189371</v>
      </c>
      <c r="K14" s="110"/>
      <c r="L14" s="110"/>
      <c r="M14" s="110"/>
      <c r="N14" s="110"/>
      <c r="O14" s="110"/>
    </row>
    <row r="15" spans="1:15" s="110" customFormat="1" ht="24.95" customHeight="1" x14ac:dyDescent="0.2">
      <c r="A15" s="193" t="s">
        <v>216</v>
      </c>
      <c r="B15" s="199" t="s">
        <v>217</v>
      </c>
      <c r="C15" s="113">
        <v>2.1933491992024186</v>
      </c>
      <c r="D15" s="115">
        <v>341</v>
      </c>
      <c r="E15" s="114">
        <v>358</v>
      </c>
      <c r="F15" s="114">
        <v>361</v>
      </c>
      <c r="G15" s="114">
        <v>362</v>
      </c>
      <c r="H15" s="140">
        <v>361</v>
      </c>
      <c r="I15" s="115">
        <v>-20</v>
      </c>
      <c r="J15" s="116">
        <v>-5.54016620498615</v>
      </c>
    </row>
    <row r="16" spans="1:15" s="287" customFormat="1" ht="24.95" customHeight="1" x14ac:dyDescent="0.2">
      <c r="A16" s="193" t="s">
        <v>218</v>
      </c>
      <c r="B16" s="199" t="s">
        <v>141</v>
      </c>
      <c r="C16" s="113">
        <v>1.267125490448318</v>
      </c>
      <c r="D16" s="115">
        <v>197</v>
      </c>
      <c r="E16" s="114">
        <v>191</v>
      </c>
      <c r="F16" s="114">
        <v>202</v>
      </c>
      <c r="G16" s="114">
        <v>207</v>
      </c>
      <c r="H16" s="140">
        <v>208</v>
      </c>
      <c r="I16" s="115">
        <v>-11</v>
      </c>
      <c r="J16" s="116">
        <v>-5.2884615384615383</v>
      </c>
      <c r="K16" s="110"/>
      <c r="L16" s="110"/>
      <c r="M16" s="110"/>
      <c r="N16" s="110"/>
      <c r="O16" s="110"/>
    </row>
    <row r="17" spans="1:15" s="110" customFormat="1" ht="24.95" customHeight="1" x14ac:dyDescent="0.2">
      <c r="A17" s="193" t="s">
        <v>142</v>
      </c>
      <c r="B17" s="199" t="s">
        <v>220</v>
      </c>
      <c r="C17" s="113">
        <v>0.21869170901138482</v>
      </c>
      <c r="D17" s="115">
        <v>34</v>
      </c>
      <c r="E17" s="114">
        <v>39</v>
      </c>
      <c r="F17" s="114">
        <v>41</v>
      </c>
      <c r="G17" s="114">
        <v>36</v>
      </c>
      <c r="H17" s="140">
        <v>33</v>
      </c>
      <c r="I17" s="115">
        <v>1</v>
      </c>
      <c r="J17" s="116">
        <v>3.0303030303030303</v>
      </c>
    </row>
    <row r="18" spans="1:15" s="287" customFormat="1" ht="24.95" customHeight="1" x14ac:dyDescent="0.2">
      <c r="A18" s="201" t="s">
        <v>144</v>
      </c>
      <c r="B18" s="202" t="s">
        <v>145</v>
      </c>
      <c r="C18" s="113">
        <v>2.3798803627709524</v>
      </c>
      <c r="D18" s="115">
        <v>370</v>
      </c>
      <c r="E18" s="114">
        <v>372</v>
      </c>
      <c r="F18" s="114">
        <v>368</v>
      </c>
      <c r="G18" s="114">
        <v>369</v>
      </c>
      <c r="H18" s="140">
        <v>373</v>
      </c>
      <c r="I18" s="115">
        <v>-3</v>
      </c>
      <c r="J18" s="116">
        <v>-0.80428954423592491</v>
      </c>
      <c r="K18" s="110"/>
      <c r="L18" s="110"/>
      <c r="M18" s="110"/>
      <c r="N18" s="110"/>
      <c r="O18" s="110"/>
    </row>
    <row r="19" spans="1:15" s="110" customFormat="1" ht="24.95" customHeight="1" x14ac:dyDescent="0.2">
      <c r="A19" s="193" t="s">
        <v>146</v>
      </c>
      <c r="B19" s="199" t="s">
        <v>147</v>
      </c>
      <c r="C19" s="113">
        <v>18.49231362963916</v>
      </c>
      <c r="D19" s="115">
        <v>2875</v>
      </c>
      <c r="E19" s="114">
        <v>3041</v>
      </c>
      <c r="F19" s="114">
        <v>2919</v>
      </c>
      <c r="G19" s="114">
        <v>2957</v>
      </c>
      <c r="H19" s="140">
        <v>2925</v>
      </c>
      <c r="I19" s="115">
        <v>-50</v>
      </c>
      <c r="J19" s="116">
        <v>-1.7094017094017093</v>
      </c>
    </row>
    <row r="20" spans="1:15" s="287" customFormat="1" ht="24.95" customHeight="1" x14ac:dyDescent="0.2">
      <c r="A20" s="193" t="s">
        <v>148</v>
      </c>
      <c r="B20" s="199" t="s">
        <v>149</v>
      </c>
      <c r="C20" s="113">
        <v>11.449154177654853</v>
      </c>
      <c r="D20" s="115">
        <v>1780</v>
      </c>
      <c r="E20" s="114">
        <v>1615</v>
      </c>
      <c r="F20" s="114">
        <v>1616</v>
      </c>
      <c r="G20" s="114">
        <v>1678</v>
      </c>
      <c r="H20" s="140">
        <v>1717</v>
      </c>
      <c r="I20" s="115">
        <v>63</v>
      </c>
      <c r="J20" s="116">
        <v>3.6691904484566105</v>
      </c>
      <c r="K20" s="110"/>
      <c r="L20" s="110"/>
      <c r="M20" s="110"/>
      <c r="N20" s="110"/>
      <c r="O20" s="110"/>
    </row>
    <row r="21" spans="1:15" s="110" customFormat="1" ht="24.95" customHeight="1" x14ac:dyDescent="0.2">
      <c r="A21" s="201" t="s">
        <v>150</v>
      </c>
      <c r="B21" s="202" t="s">
        <v>151</v>
      </c>
      <c r="C21" s="113">
        <v>11.654981668489098</v>
      </c>
      <c r="D21" s="115">
        <v>1812</v>
      </c>
      <c r="E21" s="114">
        <v>2112</v>
      </c>
      <c r="F21" s="114">
        <v>2186</v>
      </c>
      <c r="G21" s="114">
        <v>2227</v>
      </c>
      <c r="H21" s="140">
        <v>2143</v>
      </c>
      <c r="I21" s="115">
        <v>-331</v>
      </c>
      <c r="J21" s="116">
        <v>-15.445636957536165</v>
      </c>
    </row>
    <row r="22" spans="1:15" s="110" customFormat="1" ht="24.95" customHeight="1" x14ac:dyDescent="0.2">
      <c r="A22" s="201" t="s">
        <v>152</v>
      </c>
      <c r="B22" s="199" t="s">
        <v>153</v>
      </c>
      <c r="C22" s="113">
        <v>1.8974721811281918</v>
      </c>
      <c r="D22" s="115">
        <v>295</v>
      </c>
      <c r="E22" s="114">
        <v>314</v>
      </c>
      <c r="F22" s="114">
        <v>311</v>
      </c>
      <c r="G22" s="114">
        <v>332</v>
      </c>
      <c r="H22" s="140">
        <v>550</v>
      </c>
      <c r="I22" s="115">
        <v>-255</v>
      </c>
      <c r="J22" s="116">
        <v>-46.363636363636367</v>
      </c>
    </row>
    <row r="23" spans="1:15" s="110" customFormat="1" ht="24.95" customHeight="1" x14ac:dyDescent="0.2">
      <c r="A23" s="193" t="s">
        <v>154</v>
      </c>
      <c r="B23" s="199" t="s">
        <v>155</v>
      </c>
      <c r="C23" s="113">
        <v>0.63034669067987392</v>
      </c>
      <c r="D23" s="115">
        <v>98</v>
      </c>
      <c r="E23" s="114">
        <v>91</v>
      </c>
      <c r="F23" s="114">
        <v>90</v>
      </c>
      <c r="G23" s="114">
        <v>92</v>
      </c>
      <c r="H23" s="140">
        <v>92</v>
      </c>
      <c r="I23" s="115">
        <v>6</v>
      </c>
      <c r="J23" s="116">
        <v>6.5217391304347823</v>
      </c>
    </row>
    <row r="24" spans="1:15" s="110" customFormat="1" ht="24.95" customHeight="1" x14ac:dyDescent="0.2">
      <c r="A24" s="193" t="s">
        <v>156</v>
      </c>
      <c r="B24" s="199" t="s">
        <v>221</v>
      </c>
      <c r="C24" s="113">
        <v>9.4616324692866787</v>
      </c>
      <c r="D24" s="115">
        <v>1471</v>
      </c>
      <c r="E24" s="114">
        <v>1482</v>
      </c>
      <c r="F24" s="114">
        <v>1466</v>
      </c>
      <c r="G24" s="114">
        <v>1474</v>
      </c>
      <c r="H24" s="140">
        <v>1458</v>
      </c>
      <c r="I24" s="115">
        <v>13</v>
      </c>
      <c r="J24" s="116">
        <v>0.89163237311385457</v>
      </c>
    </row>
    <row r="25" spans="1:15" s="110" customFormat="1" ht="24.95" customHeight="1" x14ac:dyDescent="0.2">
      <c r="A25" s="193" t="s">
        <v>222</v>
      </c>
      <c r="B25" s="204" t="s">
        <v>159</v>
      </c>
      <c r="C25" s="113">
        <v>11.532771595806265</v>
      </c>
      <c r="D25" s="115">
        <v>1793</v>
      </c>
      <c r="E25" s="114">
        <v>1854</v>
      </c>
      <c r="F25" s="114">
        <v>1854</v>
      </c>
      <c r="G25" s="114">
        <v>1796</v>
      </c>
      <c r="H25" s="140">
        <v>1758</v>
      </c>
      <c r="I25" s="115">
        <v>35</v>
      </c>
      <c r="J25" s="116">
        <v>1.9908987485779295</v>
      </c>
    </row>
    <row r="26" spans="1:15" s="110" customFormat="1" ht="24.95" customHeight="1" x14ac:dyDescent="0.2">
      <c r="A26" s="201">
        <v>782.78300000000002</v>
      </c>
      <c r="B26" s="203" t="s">
        <v>160</v>
      </c>
      <c r="C26" s="113">
        <v>0.70753199974271563</v>
      </c>
      <c r="D26" s="115">
        <v>110</v>
      </c>
      <c r="E26" s="114">
        <v>113</v>
      </c>
      <c r="F26" s="114">
        <v>114</v>
      </c>
      <c r="G26" s="114">
        <v>122</v>
      </c>
      <c r="H26" s="140">
        <v>142</v>
      </c>
      <c r="I26" s="115">
        <v>-32</v>
      </c>
      <c r="J26" s="116">
        <v>-22.535211267605632</v>
      </c>
    </row>
    <row r="27" spans="1:15" s="110" customFormat="1" ht="24.95" customHeight="1" x14ac:dyDescent="0.2">
      <c r="A27" s="193" t="s">
        <v>161</v>
      </c>
      <c r="B27" s="199" t="s">
        <v>162</v>
      </c>
      <c r="C27" s="113">
        <v>0.83617418151411849</v>
      </c>
      <c r="D27" s="115">
        <v>130</v>
      </c>
      <c r="E27" s="114">
        <v>132</v>
      </c>
      <c r="F27" s="114">
        <v>141</v>
      </c>
      <c r="G27" s="114">
        <v>140</v>
      </c>
      <c r="H27" s="140">
        <v>142</v>
      </c>
      <c r="I27" s="115">
        <v>-12</v>
      </c>
      <c r="J27" s="116">
        <v>-8.4507042253521121</v>
      </c>
    </row>
    <row r="28" spans="1:15" s="110" customFormat="1" ht="24.95" customHeight="1" x14ac:dyDescent="0.2">
      <c r="A28" s="193" t="s">
        <v>163</v>
      </c>
      <c r="B28" s="199" t="s">
        <v>164</v>
      </c>
      <c r="C28" s="113">
        <v>4.1615745803048823</v>
      </c>
      <c r="D28" s="115">
        <v>647</v>
      </c>
      <c r="E28" s="114">
        <v>707</v>
      </c>
      <c r="F28" s="114">
        <v>616</v>
      </c>
      <c r="G28" s="114">
        <v>704</v>
      </c>
      <c r="H28" s="140">
        <v>687</v>
      </c>
      <c r="I28" s="115">
        <v>-40</v>
      </c>
      <c r="J28" s="116">
        <v>-5.8224163027656477</v>
      </c>
    </row>
    <row r="29" spans="1:15" s="110" customFormat="1" ht="24.95" customHeight="1" x14ac:dyDescent="0.2">
      <c r="A29" s="193">
        <v>86</v>
      </c>
      <c r="B29" s="199" t="s">
        <v>165</v>
      </c>
      <c r="C29" s="113">
        <v>6.2005531613816167</v>
      </c>
      <c r="D29" s="115">
        <v>964</v>
      </c>
      <c r="E29" s="114">
        <v>976</v>
      </c>
      <c r="F29" s="114">
        <v>987</v>
      </c>
      <c r="G29" s="114">
        <v>996</v>
      </c>
      <c r="H29" s="140">
        <v>1018</v>
      </c>
      <c r="I29" s="115">
        <v>-54</v>
      </c>
      <c r="J29" s="116">
        <v>-5.3045186640471513</v>
      </c>
    </row>
    <row r="30" spans="1:15" s="110" customFormat="1" ht="24.95" customHeight="1" x14ac:dyDescent="0.2">
      <c r="A30" s="193">
        <v>87.88</v>
      </c>
      <c r="B30" s="204" t="s">
        <v>166</v>
      </c>
      <c r="C30" s="113">
        <v>5.7824660706245581</v>
      </c>
      <c r="D30" s="115">
        <v>899</v>
      </c>
      <c r="E30" s="114">
        <v>894</v>
      </c>
      <c r="F30" s="114">
        <v>887</v>
      </c>
      <c r="G30" s="114">
        <v>905</v>
      </c>
      <c r="H30" s="140">
        <v>872</v>
      </c>
      <c r="I30" s="115">
        <v>27</v>
      </c>
      <c r="J30" s="116">
        <v>3.096330275229358</v>
      </c>
    </row>
    <row r="31" spans="1:15" s="110" customFormat="1" ht="24.95" customHeight="1" x14ac:dyDescent="0.2">
      <c r="A31" s="193" t="s">
        <v>167</v>
      </c>
      <c r="B31" s="199" t="s">
        <v>168</v>
      </c>
      <c r="C31" s="113">
        <v>10.651572650672156</v>
      </c>
      <c r="D31" s="115">
        <v>1656</v>
      </c>
      <c r="E31" s="114">
        <v>1755</v>
      </c>
      <c r="F31" s="114">
        <v>1749</v>
      </c>
      <c r="G31" s="114">
        <v>1794</v>
      </c>
      <c r="H31" s="140">
        <v>1782</v>
      </c>
      <c r="I31" s="115">
        <v>-126</v>
      </c>
      <c r="J31" s="116">
        <v>-7.0707070707070709</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0.36019810895992799</v>
      </c>
      <c r="D34" s="115">
        <v>56</v>
      </c>
      <c r="E34" s="114">
        <v>58</v>
      </c>
      <c r="F34" s="114">
        <v>55</v>
      </c>
      <c r="G34" s="114">
        <v>64</v>
      </c>
      <c r="H34" s="140">
        <v>58</v>
      </c>
      <c r="I34" s="115">
        <v>-2</v>
      </c>
      <c r="J34" s="116">
        <v>-3.4482758620689653</v>
      </c>
    </row>
    <row r="35" spans="1:10" s="110" customFormat="1" ht="24.95" customHeight="1" x14ac:dyDescent="0.2">
      <c r="A35" s="292" t="s">
        <v>171</v>
      </c>
      <c r="B35" s="293" t="s">
        <v>172</v>
      </c>
      <c r="C35" s="113">
        <v>6.1812568341159064</v>
      </c>
      <c r="D35" s="115">
        <v>961</v>
      </c>
      <c r="E35" s="114">
        <v>983</v>
      </c>
      <c r="F35" s="114">
        <v>995</v>
      </c>
      <c r="G35" s="114">
        <v>999</v>
      </c>
      <c r="H35" s="140">
        <v>996</v>
      </c>
      <c r="I35" s="115">
        <v>-35</v>
      </c>
      <c r="J35" s="116">
        <v>-3.5140562248995986</v>
      </c>
    </row>
    <row r="36" spans="1:10" s="110" customFormat="1" ht="24.95" customHeight="1" x14ac:dyDescent="0.2">
      <c r="A36" s="294" t="s">
        <v>173</v>
      </c>
      <c r="B36" s="295" t="s">
        <v>174</v>
      </c>
      <c r="C36" s="125">
        <v>93.458545056924166</v>
      </c>
      <c r="D36" s="143">
        <v>14530</v>
      </c>
      <c r="E36" s="144">
        <v>15086</v>
      </c>
      <c r="F36" s="144">
        <v>14936</v>
      </c>
      <c r="G36" s="144">
        <v>15217</v>
      </c>
      <c r="H36" s="145">
        <v>15286</v>
      </c>
      <c r="I36" s="143">
        <v>-756</v>
      </c>
      <c r="J36" s="146">
        <v>-4.9457019494962715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15547</v>
      </c>
      <c r="F11" s="264">
        <v>16127</v>
      </c>
      <c r="G11" s="264">
        <v>15986</v>
      </c>
      <c r="H11" s="264">
        <v>16281</v>
      </c>
      <c r="I11" s="265">
        <v>16341</v>
      </c>
      <c r="J11" s="263">
        <v>-794</v>
      </c>
      <c r="K11" s="266">
        <v>-4.8589437610917328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40.065607512703416</v>
      </c>
      <c r="E13" s="115">
        <v>6229</v>
      </c>
      <c r="F13" s="114">
        <v>6332</v>
      </c>
      <c r="G13" s="114">
        <v>6329</v>
      </c>
      <c r="H13" s="114">
        <v>6465</v>
      </c>
      <c r="I13" s="140">
        <v>6618</v>
      </c>
      <c r="J13" s="115">
        <v>-389</v>
      </c>
      <c r="K13" s="116">
        <v>-5.8779087337564215</v>
      </c>
    </row>
    <row r="14" spans="1:15" ht="15.95" customHeight="1" x14ac:dyDescent="0.2">
      <c r="A14" s="306" t="s">
        <v>230</v>
      </c>
      <c r="B14" s="307"/>
      <c r="C14" s="308"/>
      <c r="D14" s="113">
        <v>45.790184601530839</v>
      </c>
      <c r="E14" s="115">
        <v>7119</v>
      </c>
      <c r="F14" s="114">
        <v>7509</v>
      </c>
      <c r="G14" s="114">
        <v>7466</v>
      </c>
      <c r="H14" s="114">
        <v>7539</v>
      </c>
      <c r="I14" s="140">
        <v>7473</v>
      </c>
      <c r="J14" s="115">
        <v>-354</v>
      </c>
      <c r="K14" s="116">
        <v>-4.7370533922119629</v>
      </c>
    </row>
    <row r="15" spans="1:15" ht="15.95" customHeight="1" x14ac:dyDescent="0.2">
      <c r="A15" s="306" t="s">
        <v>231</v>
      </c>
      <c r="B15" s="307"/>
      <c r="C15" s="308"/>
      <c r="D15" s="113">
        <v>5.87251559786454</v>
      </c>
      <c r="E15" s="115">
        <v>913</v>
      </c>
      <c r="F15" s="114">
        <v>932</v>
      </c>
      <c r="G15" s="114">
        <v>913</v>
      </c>
      <c r="H15" s="114">
        <v>900</v>
      </c>
      <c r="I15" s="140">
        <v>902</v>
      </c>
      <c r="J15" s="115">
        <v>11</v>
      </c>
      <c r="K15" s="116">
        <v>1.2195121951219512</v>
      </c>
    </row>
    <row r="16" spans="1:15" ht="15.95" customHeight="1" x14ac:dyDescent="0.2">
      <c r="A16" s="306" t="s">
        <v>232</v>
      </c>
      <c r="B16" s="307"/>
      <c r="C16" s="308"/>
      <c r="D16" s="113">
        <v>4.6246864346819319</v>
      </c>
      <c r="E16" s="115">
        <v>719</v>
      </c>
      <c r="F16" s="114">
        <v>772</v>
      </c>
      <c r="G16" s="114">
        <v>691</v>
      </c>
      <c r="H16" s="114">
        <v>767</v>
      </c>
      <c r="I16" s="140">
        <v>737</v>
      </c>
      <c r="J16" s="115">
        <v>-18</v>
      </c>
      <c r="K16" s="116">
        <v>-2.4423337856173677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0.27014858171994599</v>
      </c>
      <c r="E18" s="115">
        <v>42</v>
      </c>
      <c r="F18" s="114">
        <v>38</v>
      </c>
      <c r="G18" s="114">
        <v>36</v>
      </c>
      <c r="H18" s="114">
        <v>42</v>
      </c>
      <c r="I18" s="140">
        <v>39</v>
      </c>
      <c r="J18" s="115">
        <v>3</v>
      </c>
      <c r="K18" s="116">
        <v>7.6923076923076925</v>
      </c>
    </row>
    <row r="19" spans="1:11" ht="14.1" customHeight="1" x14ac:dyDescent="0.2">
      <c r="A19" s="306" t="s">
        <v>235</v>
      </c>
      <c r="B19" s="307" t="s">
        <v>236</v>
      </c>
      <c r="C19" s="308"/>
      <c r="D19" s="113">
        <v>0.11577796359426255</v>
      </c>
      <c r="E19" s="115">
        <v>18</v>
      </c>
      <c r="F19" s="114">
        <v>16</v>
      </c>
      <c r="G19" s="114">
        <v>15</v>
      </c>
      <c r="H19" s="114">
        <v>19</v>
      </c>
      <c r="I19" s="140">
        <v>17</v>
      </c>
      <c r="J19" s="115">
        <v>1</v>
      </c>
      <c r="K19" s="116">
        <v>5.882352941176471</v>
      </c>
    </row>
    <row r="20" spans="1:11" ht="14.1" customHeight="1" x14ac:dyDescent="0.2">
      <c r="A20" s="306">
        <v>12</v>
      </c>
      <c r="B20" s="307" t="s">
        <v>237</v>
      </c>
      <c r="C20" s="308"/>
      <c r="D20" s="113">
        <v>0.48884029073133078</v>
      </c>
      <c r="E20" s="115">
        <v>76</v>
      </c>
      <c r="F20" s="114">
        <v>70</v>
      </c>
      <c r="G20" s="114">
        <v>78</v>
      </c>
      <c r="H20" s="114">
        <v>82</v>
      </c>
      <c r="I20" s="140">
        <v>79</v>
      </c>
      <c r="J20" s="115">
        <v>-3</v>
      </c>
      <c r="K20" s="116">
        <v>-3.7974683544303796</v>
      </c>
    </row>
    <row r="21" spans="1:11" ht="14.1" customHeight="1" x14ac:dyDescent="0.2">
      <c r="A21" s="306">
        <v>21</v>
      </c>
      <c r="B21" s="307" t="s">
        <v>238</v>
      </c>
      <c r="C21" s="308"/>
      <c r="D21" s="113">
        <v>3.8592654531420856E-2</v>
      </c>
      <c r="E21" s="115">
        <v>6</v>
      </c>
      <c r="F21" s="114">
        <v>16</v>
      </c>
      <c r="G21" s="114">
        <v>11</v>
      </c>
      <c r="H21" s="114">
        <v>12</v>
      </c>
      <c r="I21" s="140">
        <v>12</v>
      </c>
      <c r="J21" s="115">
        <v>-6</v>
      </c>
      <c r="K21" s="116">
        <v>-50</v>
      </c>
    </row>
    <row r="22" spans="1:11" ht="14.1" customHeight="1" x14ac:dyDescent="0.2">
      <c r="A22" s="306">
        <v>22</v>
      </c>
      <c r="B22" s="307" t="s">
        <v>239</v>
      </c>
      <c r="C22" s="308"/>
      <c r="D22" s="113">
        <v>9.6481636328552126E-2</v>
      </c>
      <c r="E22" s="115">
        <v>15</v>
      </c>
      <c r="F22" s="114">
        <v>20</v>
      </c>
      <c r="G22" s="114">
        <v>16</v>
      </c>
      <c r="H22" s="114">
        <v>19</v>
      </c>
      <c r="I22" s="140">
        <v>17</v>
      </c>
      <c r="J22" s="115">
        <v>-2</v>
      </c>
      <c r="K22" s="116">
        <v>-11.764705882352942</v>
      </c>
    </row>
    <row r="23" spans="1:11" ht="14.1" customHeight="1" x14ac:dyDescent="0.2">
      <c r="A23" s="306">
        <v>23</v>
      </c>
      <c r="B23" s="307" t="s">
        <v>240</v>
      </c>
      <c r="C23" s="308"/>
      <c r="D23" s="113">
        <v>0.29587701807422656</v>
      </c>
      <c r="E23" s="115">
        <v>46</v>
      </c>
      <c r="F23" s="114">
        <v>45</v>
      </c>
      <c r="G23" s="114">
        <v>48</v>
      </c>
      <c r="H23" s="114">
        <v>46</v>
      </c>
      <c r="I23" s="140">
        <v>48</v>
      </c>
      <c r="J23" s="115">
        <v>-2</v>
      </c>
      <c r="K23" s="116">
        <v>-4.166666666666667</v>
      </c>
    </row>
    <row r="24" spans="1:11" ht="14.1" customHeight="1" x14ac:dyDescent="0.2">
      <c r="A24" s="306">
        <v>24</v>
      </c>
      <c r="B24" s="307" t="s">
        <v>241</v>
      </c>
      <c r="C24" s="308"/>
      <c r="D24" s="113">
        <v>0.22512381809995496</v>
      </c>
      <c r="E24" s="115">
        <v>35</v>
      </c>
      <c r="F24" s="114">
        <v>36</v>
      </c>
      <c r="G24" s="114">
        <v>44</v>
      </c>
      <c r="H24" s="114">
        <v>41</v>
      </c>
      <c r="I24" s="140">
        <v>42</v>
      </c>
      <c r="J24" s="115">
        <v>-7</v>
      </c>
      <c r="K24" s="116">
        <v>-16.666666666666668</v>
      </c>
    </row>
    <row r="25" spans="1:11" ht="14.1" customHeight="1" x14ac:dyDescent="0.2">
      <c r="A25" s="306">
        <v>25</v>
      </c>
      <c r="B25" s="307" t="s">
        <v>242</v>
      </c>
      <c r="C25" s="308"/>
      <c r="D25" s="113">
        <v>0.66250723612272466</v>
      </c>
      <c r="E25" s="115">
        <v>103</v>
      </c>
      <c r="F25" s="114">
        <v>145</v>
      </c>
      <c r="G25" s="114">
        <v>135</v>
      </c>
      <c r="H25" s="114">
        <v>123</v>
      </c>
      <c r="I25" s="140">
        <v>120</v>
      </c>
      <c r="J25" s="115">
        <v>-17</v>
      </c>
      <c r="K25" s="116">
        <v>-14.166666666666666</v>
      </c>
    </row>
    <row r="26" spans="1:11" ht="14.1" customHeight="1" x14ac:dyDescent="0.2">
      <c r="A26" s="306">
        <v>26</v>
      </c>
      <c r="B26" s="307" t="s">
        <v>243</v>
      </c>
      <c r="C26" s="308"/>
      <c r="D26" s="113">
        <v>0.44381552711133981</v>
      </c>
      <c r="E26" s="115">
        <v>69</v>
      </c>
      <c r="F26" s="114">
        <v>70</v>
      </c>
      <c r="G26" s="114">
        <v>65</v>
      </c>
      <c r="H26" s="114">
        <v>72</v>
      </c>
      <c r="I26" s="140">
        <v>72</v>
      </c>
      <c r="J26" s="115">
        <v>-3</v>
      </c>
      <c r="K26" s="116">
        <v>-4.166666666666667</v>
      </c>
    </row>
    <row r="27" spans="1:11" ht="14.1" customHeight="1" x14ac:dyDescent="0.2">
      <c r="A27" s="306">
        <v>27</v>
      </c>
      <c r="B27" s="307" t="s">
        <v>244</v>
      </c>
      <c r="C27" s="308"/>
      <c r="D27" s="113">
        <v>0.23155592718852511</v>
      </c>
      <c r="E27" s="115">
        <v>36</v>
      </c>
      <c r="F27" s="114">
        <v>40</v>
      </c>
      <c r="G27" s="114">
        <v>41</v>
      </c>
      <c r="H27" s="114">
        <v>46</v>
      </c>
      <c r="I27" s="140">
        <v>51</v>
      </c>
      <c r="J27" s="115">
        <v>-15</v>
      </c>
      <c r="K27" s="116">
        <v>-29.411764705882351</v>
      </c>
    </row>
    <row r="28" spans="1:11" ht="14.1" customHeight="1" x14ac:dyDescent="0.2">
      <c r="A28" s="306">
        <v>28</v>
      </c>
      <c r="B28" s="307" t="s">
        <v>245</v>
      </c>
      <c r="C28" s="308"/>
      <c r="D28" s="113">
        <v>0.15437061812568342</v>
      </c>
      <c r="E28" s="115">
        <v>24</v>
      </c>
      <c r="F28" s="114">
        <v>26</v>
      </c>
      <c r="G28" s="114">
        <v>25</v>
      </c>
      <c r="H28" s="114">
        <v>28</v>
      </c>
      <c r="I28" s="140">
        <v>33</v>
      </c>
      <c r="J28" s="115">
        <v>-9</v>
      </c>
      <c r="K28" s="116">
        <v>-27.272727272727273</v>
      </c>
    </row>
    <row r="29" spans="1:11" ht="14.1" customHeight="1" x14ac:dyDescent="0.2">
      <c r="A29" s="306">
        <v>29</v>
      </c>
      <c r="B29" s="307" t="s">
        <v>246</v>
      </c>
      <c r="C29" s="308"/>
      <c r="D29" s="113">
        <v>2.4120409082138035</v>
      </c>
      <c r="E29" s="115">
        <v>375</v>
      </c>
      <c r="F29" s="114">
        <v>430</v>
      </c>
      <c r="G29" s="114">
        <v>440</v>
      </c>
      <c r="H29" s="114">
        <v>460</v>
      </c>
      <c r="I29" s="140">
        <v>449</v>
      </c>
      <c r="J29" s="115">
        <v>-74</v>
      </c>
      <c r="K29" s="116">
        <v>-16.481069042316257</v>
      </c>
    </row>
    <row r="30" spans="1:11" ht="14.1" customHeight="1" x14ac:dyDescent="0.2">
      <c r="A30" s="306" t="s">
        <v>247</v>
      </c>
      <c r="B30" s="307" t="s">
        <v>248</v>
      </c>
      <c r="C30" s="308"/>
      <c r="D30" s="113" t="s">
        <v>513</v>
      </c>
      <c r="E30" s="115" t="s">
        <v>513</v>
      </c>
      <c r="F30" s="114" t="s">
        <v>513</v>
      </c>
      <c r="G30" s="114" t="s">
        <v>513</v>
      </c>
      <c r="H30" s="114">
        <v>27</v>
      </c>
      <c r="I30" s="140">
        <v>29</v>
      </c>
      <c r="J30" s="115" t="s">
        <v>513</v>
      </c>
      <c r="K30" s="116" t="s">
        <v>513</v>
      </c>
    </row>
    <row r="31" spans="1:11" ht="14.1" customHeight="1" x14ac:dyDescent="0.2">
      <c r="A31" s="306" t="s">
        <v>249</v>
      </c>
      <c r="B31" s="307" t="s">
        <v>250</v>
      </c>
      <c r="C31" s="308"/>
      <c r="D31" s="113">
        <v>2.2705345082652602</v>
      </c>
      <c r="E31" s="115">
        <v>353</v>
      </c>
      <c r="F31" s="114">
        <v>405</v>
      </c>
      <c r="G31" s="114">
        <v>412</v>
      </c>
      <c r="H31" s="114">
        <v>430</v>
      </c>
      <c r="I31" s="140">
        <v>417</v>
      </c>
      <c r="J31" s="115">
        <v>-64</v>
      </c>
      <c r="K31" s="116">
        <v>-15.347721822541967</v>
      </c>
    </row>
    <row r="32" spans="1:11" ht="14.1" customHeight="1" x14ac:dyDescent="0.2">
      <c r="A32" s="306">
        <v>31</v>
      </c>
      <c r="B32" s="307" t="s">
        <v>251</v>
      </c>
      <c r="C32" s="308"/>
      <c r="D32" s="113">
        <v>0.12864218177140285</v>
      </c>
      <c r="E32" s="115">
        <v>20</v>
      </c>
      <c r="F32" s="114">
        <v>26</v>
      </c>
      <c r="G32" s="114">
        <v>27</v>
      </c>
      <c r="H32" s="114">
        <v>33</v>
      </c>
      <c r="I32" s="140">
        <v>29</v>
      </c>
      <c r="J32" s="115">
        <v>-9</v>
      </c>
      <c r="K32" s="116">
        <v>-31.03448275862069</v>
      </c>
    </row>
    <row r="33" spans="1:11" ht="14.1" customHeight="1" x14ac:dyDescent="0.2">
      <c r="A33" s="306">
        <v>32</v>
      </c>
      <c r="B33" s="307" t="s">
        <v>252</v>
      </c>
      <c r="C33" s="308"/>
      <c r="D33" s="113">
        <v>0.50170450890847107</v>
      </c>
      <c r="E33" s="115">
        <v>78</v>
      </c>
      <c r="F33" s="114">
        <v>79</v>
      </c>
      <c r="G33" s="114">
        <v>84</v>
      </c>
      <c r="H33" s="114">
        <v>85</v>
      </c>
      <c r="I33" s="140">
        <v>84</v>
      </c>
      <c r="J33" s="115">
        <v>-6</v>
      </c>
      <c r="K33" s="116">
        <v>-7.1428571428571432</v>
      </c>
    </row>
    <row r="34" spans="1:11" ht="14.1" customHeight="1" x14ac:dyDescent="0.2">
      <c r="A34" s="306">
        <v>33</v>
      </c>
      <c r="B34" s="307" t="s">
        <v>253</v>
      </c>
      <c r="C34" s="308"/>
      <c r="D34" s="113">
        <v>0.23798803627709525</v>
      </c>
      <c r="E34" s="115">
        <v>37</v>
      </c>
      <c r="F34" s="114">
        <v>37</v>
      </c>
      <c r="G34" s="114">
        <v>38</v>
      </c>
      <c r="H34" s="114">
        <v>39</v>
      </c>
      <c r="I34" s="140">
        <v>40</v>
      </c>
      <c r="J34" s="115">
        <v>-3</v>
      </c>
      <c r="K34" s="116">
        <v>-7.5</v>
      </c>
    </row>
    <row r="35" spans="1:11" ht="14.1" customHeight="1" x14ac:dyDescent="0.2">
      <c r="A35" s="306">
        <v>34</v>
      </c>
      <c r="B35" s="307" t="s">
        <v>254</v>
      </c>
      <c r="C35" s="308"/>
      <c r="D35" s="113">
        <v>3.5891168714221395</v>
      </c>
      <c r="E35" s="115">
        <v>558</v>
      </c>
      <c r="F35" s="114">
        <v>567</v>
      </c>
      <c r="G35" s="114">
        <v>570</v>
      </c>
      <c r="H35" s="114">
        <v>561</v>
      </c>
      <c r="I35" s="140">
        <v>558</v>
      </c>
      <c r="J35" s="115">
        <v>0</v>
      </c>
      <c r="K35" s="116">
        <v>0</v>
      </c>
    </row>
    <row r="36" spans="1:11" ht="14.1" customHeight="1" x14ac:dyDescent="0.2">
      <c r="A36" s="306">
        <v>41</v>
      </c>
      <c r="B36" s="307" t="s">
        <v>255</v>
      </c>
      <c r="C36" s="308"/>
      <c r="D36" s="113">
        <v>5.1456872708561134E-2</v>
      </c>
      <c r="E36" s="115">
        <v>8</v>
      </c>
      <c r="F36" s="114">
        <v>7</v>
      </c>
      <c r="G36" s="114">
        <v>11</v>
      </c>
      <c r="H36" s="114">
        <v>10</v>
      </c>
      <c r="I36" s="140">
        <v>12</v>
      </c>
      <c r="J36" s="115">
        <v>-4</v>
      </c>
      <c r="K36" s="116">
        <v>-33.333333333333336</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0.55959349070560238</v>
      </c>
      <c r="E38" s="115">
        <v>87</v>
      </c>
      <c r="F38" s="114">
        <v>87</v>
      </c>
      <c r="G38" s="114">
        <v>75</v>
      </c>
      <c r="H38" s="114">
        <v>73</v>
      </c>
      <c r="I38" s="140">
        <v>74</v>
      </c>
      <c r="J38" s="115">
        <v>13</v>
      </c>
      <c r="K38" s="116">
        <v>17.567567567567568</v>
      </c>
    </row>
    <row r="39" spans="1:11" ht="14.1" customHeight="1" x14ac:dyDescent="0.2">
      <c r="A39" s="306">
        <v>51</v>
      </c>
      <c r="B39" s="307" t="s">
        <v>258</v>
      </c>
      <c r="C39" s="308"/>
      <c r="D39" s="113">
        <v>12.111661413777577</v>
      </c>
      <c r="E39" s="115">
        <v>1883</v>
      </c>
      <c r="F39" s="114">
        <v>1722</v>
      </c>
      <c r="G39" s="114">
        <v>1744</v>
      </c>
      <c r="H39" s="114">
        <v>1833</v>
      </c>
      <c r="I39" s="140">
        <v>2090</v>
      </c>
      <c r="J39" s="115">
        <v>-207</v>
      </c>
      <c r="K39" s="116">
        <v>-9.9043062200956946</v>
      </c>
    </row>
    <row r="40" spans="1:11" ht="14.1" customHeight="1" x14ac:dyDescent="0.2">
      <c r="A40" s="306" t="s">
        <v>259</v>
      </c>
      <c r="B40" s="307" t="s">
        <v>260</v>
      </c>
      <c r="C40" s="308"/>
      <c r="D40" s="113">
        <v>11.474882614009134</v>
      </c>
      <c r="E40" s="115">
        <v>1784</v>
      </c>
      <c r="F40" s="114">
        <v>1609</v>
      </c>
      <c r="G40" s="114">
        <v>1635</v>
      </c>
      <c r="H40" s="114">
        <v>1733</v>
      </c>
      <c r="I40" s="140">
        <v>2004</v>
      </c>
      <c r="J40" s="115">
        <v>-220</v>
      </c>
      <c r="K40" s="116">
        <v>-10.978043912175648</v>
      </c>
    </row>
    <row r="41" spans="1:11" ht="14.1" customHeight="1" x14ac:dyDescent="0.2">
      <c r="A41" s="306"/>
      <c r="B41" s="307" t="s">
        <v>261</v>
      </c>
      <c r="C41" s="308"/>
      <c r="D41" s="113">
        <v>3.5762526532449992</v>
      </c>
      <c r="E41" s="115">
        <v>556</v>
      </c>
      <c r="F41" s="114">
        <v>583</v>
      </c>
      <c r="G41" s="114">
        <v>605</v>
      </c>
      <c r="H41" s="114">
        <v>651</v>
      </c>
      <c r="I41" s="140">
        <v>688</v>
      </c>
      <c r="J41" s="115">
        <v>-132</v>
      </c>
      <c r="K41" s="116">
        <v>-19.186046511627907</v>
      </c>
    </row>
    <row r="42" spans="1:11" ht="14.1" customHeight="1" x14ac:dyDescent="0.2">
      <c r="A42" s="306">
        <v>52</v>
      </c>
      <c r="B42" s="307" t="s">
        <v>262</v>
      </c>
      <c r="C42" s="308"/>
      <c r="D42" s="113">
        <v>8.1366179970412293</v>
      </c>
      <c r="E42" s="115">
        <v>1265</v>
      </c>
      <c r="F42" s="114">
        <v>1283</v>
      </c>
      <c r="G42" s="114">
        <v>1268</v>
      </c>
      <c r="H42" s="114">
        <v>1262</v>
      </c>
      <c r="I42" s="140">
        <v>1276</v>
      </c>
      <c r="J42" s="115">
        <v>-11</v>
      </c>
      <c r="K42" s="116">
        <v>-0.86206896551724133</v>
      </c>
    </row>
    <row r="43" spans="1:11" ht="14.1" customHeight="1" x14ac:dyDescent="0.2">
      <c r="A43" s="306" t="s">
        <v>263</v>
      </c>
      <c r="B43" s="307" t="s">
        <v>264</v>
      </c>
      <c r="C43" s="308"/>
      <c r="D43" s="113">
        <v>8.0594326879783882</v>
      </c>
      <c r="E43" s="115">
        <v>1253</v>
      </c>
      <c r="F43" s="114">
        <v>1267</v>
      </c>
      <c r="G43" s="114">
        <v>1248</v>
      </c>
      <c r="H43" s="114">
        <v>1242</v>
      </c>
      <c r="I43" s="140">
        <v>1263</v>
      </c>
      <c r="J43" s="115">
        <v>-10</v>
      </c>
      <c r="K43" s="116">
        <v>-0.79176563737133809</v>
      </c>
    </row>
    <row r="44" spans="1:11" ht="14.1" customHeight="1" x14ac:dyDescent="0.2">
      <c r="A44" s="306">
        <v>53</v>
      </c>
      <c r="B44" s="307" t="s">
        <v>265</v>
      </c>
      <c r="C44" s="308"/>
      <c r="D44" s="113">
        <v>2.0454106901653053</v>
      </c>
      <c r="E44" s="115">
        <v>318</v>
      </c>
      <c r="F44" s="114">
        <v>311</v>
      </c>
      <c r="G44" s="114">
        <v>319</v>
      </c>
      <c r="H44" s="114">
        <v>338</v>
      </c>
      <c r="I44" s="140">
        <v>300</v>
      </c>
      <c r="J44" s="115">
        <v>18</v>
      </c>
      <c r="K44" s="116">
        <v>6</v>
      </c>
    </row>
    <row r="45" spans="1:11" ht="14.1" customHeight="1" x14ac:dyDescent="0.2">
      <c r="A45" s="306" t="s">
        <v>266</v>
      </c>
      <c r="B45" s="307" t="s">
        <v>267</v>
      </c>
      <c r="C45" s="308"/>
      <c r="D45" s="113">
        <v>2.0261143628995946</v>
      </c>
      <c r="E45" s="115">
        <v>315</v>
      </c>
      <c r="F45" s="114">
        <v>307</v>
      </c>
      <c r="G45" s="114">
        <v>314</v>
      </c>
      <c r="H45" s="114">
        <v>333</v>
      </c>
      <c r="I45" s="140">
        <v>296</v>
      </c>
      <c r="J45" s="115">
        <v>19</v>
      </c>
      <c r="K45" s="116">
        <v>6.4189189189189193</v>
      </c>
    </row>
    <row r="46" spans="1:11" ht="14.1" customHeight="1" x14ac:dyDescent="0.2">
      <c r="A46" s="306">
        <v>54</v>
      </c>
      <c r="B46" s="307" t="s">
        <v>268</v>
      </c>
      <c r="C46" s="308"/>
      <c r="D46" s="113">
        <v>13.571750176883</v>
      </c>
      <c r="E46" s="115">
        <v>2110</v>
      </c>
      <c r="F46" s="114">
        <v>2164</v>
      </c>
      <c r="G46" s="114">
        <v>2204</v>
      </c>
      <c r="H46" s="114">
        <v>2167</v>
      </c>
      <c r="I46" s="140">
        <v>2164</v>
      </c>
      <c r="J46" s="115">
        <v>-54</v>
      </c>
      <c r="K46" s="116">
        <v>-2.4953789279112755</v>
      </c>
    </row>
    <row r="47" spans="1:11" ht="14.1" customHeight="1" x14ac:dyDescent="0.2">
      <c r="A47" s="306">
        <v>61</v>
      </c>
      <c r="B47" s="307" t="s">
        <v>269</v>
      </c>
      <c r="C47" s="308"/>
      <c r="D47" s="113">
        <v>1.0741622177912138</v>
      </c>
      <c r="E47" s="115">
        <v>167</v>
      </c>
      <c r="F47" s="114">
        <v>168</v>
      </c>
      <c r="G47" s="114">
        <v>161</v>
      </c>
      <c r="H47" s="114">
        <v>164</v>
      </c>
      <c r="I47" s="140">
        <v>157</v>
      </c>
      <c r="J47" s="115">
        <v>10</v>
      </c>
      <c r="K47" s="116">
        <v>6.369426751592357</v>
      </c>
    </row>
    <row r="48" spans="1:11" ht="14.1" customHeight="1" x14ac:dyDescent="0.2">
      <c r="A48" s="306">
        <v>62</v>
      </c>
      <c r="B48" s="307" t="s">
        <v>270</v>
      </c>
      <c r="C48" s="308"/>
      <c r="D48" s="113">
        <v>10.960313886923522</v>
      </c>
      <c r="E48" s="115">
        <v>1704</v>
      </c>
      <c r="F48" s="114">
        <v>1862</v>
      </c>
      <c r="G48" s="114">
        <v>1746</v>
      </c>
      <c r="H48" s="114">
        <v>1771</v>
      </c>
      <c r="I48" s="140">
        <v>1703</v>
      </c>
      <c r="J48" s="115">
        <v>1</v>
      </c>
      <c r="K48" s="116">
        <v>5.8719906048150326E-2</v>
      </c>
    </row>
    <row r="49" spans="1:11" ht="14.1" customHeight="1" x14ac:dyDescent="0.2">
      <c r="A49" s="306">
        <v>63</v>
      </c>
      <c r="B49" s="307" t="s">
        <v>271</v>
      </c>
      <c r="C49" s="308"/>
      <c r="D49" s="113">
        <v>10.227053450826526</v>
      </c>
      <c r="E49" s="115">
        <v>1590</v>
      </c>
      <c r="F49" s="114">
        <v>1858</v>
      </c>
      <c r="G49" s="114">
        <v>1914</v>
      </c>
      <c r="H49" s="114">
        <v>1968</v>
      </c>
      <c r="I49" s="140">
        <v>1908</v>
      </c>
      <c r="J49" s="115">
        <v>-318</v>
      </c>
      <c r="K49" s="116">
        <v>-16.666666666666668</v>
      </c>
    </row>
    <row r="50" spans="1:11" ht="14.1" customHeight="1" x14ac:dyDescent="0.2">
      <c r="A50" s="306" t="s">
        <v>272</v>
      </c>
      <c r="B50" s="307" t="s">
        <v>273</v>
      </c>
      <c r="C50" s="308"/>
      <c r="D50" s="113">
        <v>0.64964301794558432</v>
      </c>
      <c r="E50" s="115">
        <v>101</v>
      </c>
      <c r="F50" s="114">
        <v>120</v>
      </c>
      <c r="G50" s="114">
        <v>126</v>
      </c>
      <c r="H50" s="114">
        <v>128</v>
      </c>
      <c r="I50" s="140">
        <v>120</v>
      </c>
      <c r="J50" s="115">
        <v>-19</v>
      </c>
      <c r="K50" s="116">
        <v>-15.833333333333334</v>
      </c>
    </row>
    <row r="51" spans="1:11" ht="14.1" customHeight="1" x14ac:dyDescent="0.2">
      <c r="A51" s="306" t="s">
        <v>274</v>
      </c>
      <c r="B51" s="307" t="s">
        <v>275</v>
      </c>
      <c r="C51" s="308"/>
      <c r="D51" s="113">
        <v>9.2879655238952861</v>
      </c>
      <c r="E51" s="115">
        <v>1444</v>
      </c>
      <c r="F51" s="114">
        <v>1677</v>
      </c>
      <c r="G51" s="114">
        <v>1723</v>
      </c>
      <c r="H51" s="114">
        <v>1784</v>
      </c>
      <c r="I51" s="140">
        <v>1724</v>
      </c>
      <c r="J51" s="115">
        <v>-280</v>
      </c>
      <c r="K51" s="116">
        <v>-16.241299303944317</v>
      </c>
    </row>
    <row r="52" spans="1:11" ht="14.1" customHeight="1" x14ac:dyDescent="0.2">
      <c r="A52" s="306">
        <v>71</v>
      </c>
      <c r="B52" s="307" t="s">
        <v>276</v>
      </c>
      <c r="C52" s="308"/>
      <c r="D52" s="113">
        <v>10.973178105100663</v>
      </c>
      <c r="E52" s="115">
        <v>1706</v>
      </c>
      <c r="F52" s="114">
        <v>1759</v>
      </c>
      <c r="G52" s="114">
        <v>1730</v>
      </c>
      <c r="H52" s="114">
        <v>1775</v>
      </c>
      <c r="I52" s="140">
        <v>1732</v>
      </c>
      <c r="J52" s="115">
        <v>-26</v>
      </c>
      <c r="K52" s="116">
        <v>-1.5011547344110854</v>
      </c>
    </row>
    <row r="53" spans="1:11" ht="14.1" customHeight="1" x14ac:dyDescent="0.2">
      <c r="A53" s="306" t="s">
        <v>277</v>
      </c>
      <c r="B53" s="307" t="s">
        <v>278</v>
      </c>
      <c r="C53" s="308"/>
      <c r="D53" s="113">
        <v>0.91979159966553037</v>
      </c>
      <c r="E53" s="115">
        <v>143</v>
      </c>
      <c r="F53" s="114">
        <v>146</v>
      </c>
      <c r="G53" s="114">
        <v>143</v>
      </c>
      <c r="H53" s="114">
        <v>146</v>
      </c>
      <c r="I53" s="140">
        <v>151</v>
      </c>
      <c r="J53" s="115">
        <v>-8</v>
      </c>
      <c r="K53" s="116">
        <v>-5.298013245033113</v>
      </c>
    </row>
    <row r="54" spans="1:11" ht="14.1" customHeight="1" x14ac:dyDescent="0.2">
      <c r="A54" s="306" t="s">
        <v>279</v>
      </c>
      <c r="B54" s="307" t="s">
        <v>280</v>
      </c>
      <c r="C54" s="308"/>
      <c r="D54" s="113">
        <v>9.5967067601466525</v>
      </c>
      <c r="E54" s="115">
        <v>1492</v>
      </c>
      <c r="F54" s="114">
        <v>1533</v>
      </c>
      <c r="G54" s="114">
        <v>1511</v>
      </c>
      <c r="H54" s="114">
        <v>1557</v>
      </c>
      <c r="I54" s="140">
        <v>1513</v>
      </c>
      <c r="J54" s="115">
        <v>-21</v>
      </c>
      <c r="K54" s="116">
        <v>-1.3879709187045606</v>
      </c>
    </row>
    <row r="55" spans="1:11" ht="14.1" customHeight="1" x14ac:dyDescent="0.2">
      <c r="A55" s="306">
        <v>72</v>
      </c>
      <c r="B55" s="307" t="s">
        <v>281</v>
      </c>
      <c r="C55" s="308"/>
      <c r="D55" s="113">
        <v>1.222100726828327</v>
      </c>
      <c r="E55" s="115">
        <v>190</v>
      </c>
      <c r="F55" s="114">
        <v>187</v>
      </c>
      <c r="G55" s="114">
        <v>179</v>
      </c>
      <c r="H55" s="114">
        <v>187</v>
      </c>
      <c r="I55" s="140">
        <v>188</v>
      </c>
      <c r="J55" s="115">
        <v>2</v>
      </c>
      <c r="K55" s="116">
        <v>1.0638297872340425</v>
      </c>
    </row>
    <row r="56" spans="1:11" ht="14.1" customHeight="1" x14ac:dyDescent="0.2">
      <c r="A56" s="306" t="s">
        <v>282</v>
      </c>
      <c r="B56" s="307" t="s">
        <v>283</v>
      </c>
      <c r="C56" s="308"/>
      <c r="D56" s="113">
        <v>0.18009905447996399</v>
      </c>
      <c r="E56" s="115">
        <v>28</v>
      </c>
      <c r="F56" s="114">
        <v>29</v>
      </c>
      <c r="G56" s="114">
        <v>28</v>
      </c>
      <c r="H56" s="114">
        <v>29</v>
      </c>
      <c r="I56" s="140">
        <v>30</v>
      </c>
      <c r="J56" s="115">
        <v>-2</v>
      </c>
      <c r="K56" s="116">
        <v>-6.666666666666667</v>
      </c>
    </row>
    <row r="57" spans="1:11" ht="14.1" customHeight="1" x14ac:dyDescent="0.2">
      <c r="A57" s="306" t="s">
        <v>284</v>
      </c>
      <c r="B57" s="307" t="s">
        <v>285</v>
      </c>
      <c r="C57" s="308"/>
      <c r="D57" s="113">
        <v>0.73969254518556637</v>
      </c>
      <c r="E57" s="115">
        <v>115</v>
      </c>
      <c r="F57" s="114">
        <v>111</v>
      </c>
      <c r="G57" s="114">
        <v>105</v>
      </c>
      <c r="H57" s="114">
        <v>108</v>
      </c>
      <c r="I57" s="140">
        <v>110</v>
      </c>
      <c r="J57" s="115">
        <v>5</v>
      </c>
      <c r="K57" s="116">
        <v>4.5454545454545459</v>
      </c>
    </row>
    <row r="58" spans="1:11" ht="14.1" customHeight="1" x14ac:dyDescent="0.2">
      <c r="A58" s="306">
        <v>73</v>
      </c>
      <c r="B58" s="307" t="s">
        <v>286</v>
      </c>
      <c r="C58" s="308"/>
      <c r="D58" s="113">
        <v>1.3057181449797388</v>
      </c>
      <c r="E58" s="115">
        <v>203</v>
      </c>
      <c r="F58" s="114">
        <v>222</v>
      </c>
      <c r="G58" s="114">
        <v>213</v>
      </c>
      <c r="H58" s="114">
        <v>208</v>
      </c>
      <c r="I58" s="140">
        <v>204</v>
      </c>
      <c r="J58" s="115">
        <v>-1</v>
      </c>
      <c r="K58" s="116">
        <v>-0.49019607843137253</v>
      </c>
    </row>
    <row r="59" spans="1:11" ht="14.1" customHeight="1" x14ac:dyDescent="0.2">
      <c r="A59" s="306" t="s">
        <v>287</v>
      </c>
      <c r="B59" s="307" t="s">
        <v>288</v>
      </c>
      <c r="C59" s="308"/>
      <c r="D59" s="113">
        <v>0.85547050877982889</v>
      </c>
      <c r="E59" s="115">
        <v>133</v>
      </c>
      <c r="F59" s="114">
        <v>144</v>
      </c>
      <c r="G59" s="114">
        <v>137</v>
      </c>
      <c r="H59" s="114">
        <v>134</v>
      </c>
      <c r="I59" s="140">
        <v>134</v>
      </c>
      <c r="J59" s="115">
        <v>-1</v>
      </c>
      <c r="K59" s="116">
        <v>-0.74626865671641796</v>
      </c>
    </row>
    <row r="60" spans="1:11" ht="14.1" customHeight="1" x14ac:dyDescent="0.2">
      <c r="A60" s="306">
        <v>81</v>
      </c>
      <c r="B60" s="307" t="s">
        <v>289</v>
      </c>
      <c r="C60" s="308"/>
      <c r="D60" s="113">
        <v>4.8626744709590275</v>
      </c>
      <c r="E60" s="115">
        <v>756</v>
      </c>
      <c r="F60" s="114">
        <v>754</v>
      </c>
      <c r="G60" s="114">
        <v>772</v>
      </c>
      <c r="H60" s="114">
        <v>781</v>
      </c>
      <c r="I60" s="140">
        <v>793</v>
      </c>
      <c r="J60" s="115">
        <v>-37</v>
      </c>
      <c r="K60" s="116">
        <v>-4.6658259773013873</v>
      </c>
    </row>
    <row r="61" spans="1:11" ht="14.1" customHeight="1" x14ac:dyDescent="0.2">
      <c r="A61" s="306" t="s">
        <v>290</v>
      </c>
      <c r="B61" s="307" t="s">
        <v>291</v>
      </c>
      <c r="C61" s="308"/>
      <c r="D61" s="113">
        <v>1.1320511995883451</v>
      </c>
      <c r="E61" s="115">
        <v>176</v>
      </c>
      <c r="F61" s="114">
        <v>174</v>
      </c>
      <c r="G61" s="114">
        <v>172</v>
      </c>
      <c r="H61" s="114">
        <v>171</v>
      </c>
      <c r="I61" s="140">
        <v>184</v>
      </c>
      <c r="J61" s="115">
        <v>-8</v>
      </c>
      <c r="K61" s="116">
        <v>-4.3478260869565215</v>
      </c>
    </row>
    <row r="62" spans="1:11" ht="14.1" customHeight="1" x14ac:dyDescent="0.2">
      <c r="A62" s="306" t="s">
        <v>292</v>
      </c>
      <c r="B62" s="307" t="s">
        <v>293</v>
      </c>
      <c r="C62" s="308"/>
      <c r="D62" s="113">
        <v>2.579275744516627</v>
      </c>
      <c r="E62" s="115">
        <v>401</v>
      </c>
      <c r="F62" s="114">
        <v>399</v>
      </c>
      <c r="G62" s="114">
        <v>403</v>
      </c>
      <c r="H62" s="114">
        <v>419</v>
      </c>
      <c r="I62" s="140">
        <v>413</v>
      </c>
      <c r="J62" s="115">
        <v>-12</v>
      </c>
      <c r="K62" s="116">
        <v>-2.9055690072639226</v>
      </c>
    </row>
    <row r="63" spans="1:11" ht="14.1" customHeight="1" x14ac:dyDescent="0.2">
      <c r="A63" s="306"/>
      <c r="B63" s="307" t="s">
        <v>294</v>
      </c>
      <c r="C63" s="308"/>
      <c r="D63" s="113">
        <v>2.4442014536566541</v>
      </c>
      <c r="E63" s="115">
        <v>380</v>
      </c>
      <c r="F63" s="114">
        <v>380</v>
      </c>
      <c r="G63" s="114">
        <v>383</v>
      </c>
      <c r="H63" s="114">
        <v>398</v>
      </c>
      <c r="I63" s="140">
        <v>393</v>
      </c>
      <c r="J63" s="115">
        <v>-13</v>
      </c>
      <c r="K63" s="116">
        <v>-3.3078880407124682</v>
      </c>
    </row>
    <row r="64" spans="1:11" ht="14.1" customHeight="1" x14ac:dyDescent="0.2">
      <c r="A64" s="306" t="s">
        <v>295</v>
      </c>
      <c r="B64" s="307" t="s">
        <v>296</v>
      </c>
      <c r="C64" s="308"/>
      <c r="D64" s="113">
        <v>0.135074290859973</v>
      </c>
      <c r="E64" s="115">
        <v>21</v>
      </c>
      <c r="F64" s="114">
        <v>27</v>
      </c>
      <c r="G64" s="114">
        <v>28</v>
      </c>
      <c r="H64" s="114">
        <v>26</v>
      </c>
      <c r="I64" s="140">
        <v>25</v>
      </c>
      <c r="J64" s="115">
        <v>-4</v>
      </c>
      <c r="K64" s="116">
        <v>-16</v>
      </c>
    </row>
    <row r="65" spans="1:11" ht="14.1" customHeight="1" x14ac:dyDescent="0.2">
      <c r="A65" s="306" t="s">
        <v>297</v>
      </c>
      <c r="B65" s="307" t="s">
        <v>298</v>
      </c>
      <c r="C65" s="308"/>
      <c r="D65" s="113">
        <v>0.48884029073133078</v>
      </c>
      <c r="E65" s="115">
        <v>76</v>
      </c>
      <c r="F65" s="114">
        <v>72</v>
      </c>
      <c r="G65" s="114">
        <v>80</v>
      </c>
      <c r="H65" s="114">
        <v>80</v>
      </c>
      <c r="I65" s="140">
        <v>86</v>
      </c>
      <c r="J65" s="115">
        <v>-10</v>
      </c>
      <c r="K65" s="116">
        <v>-11.627906976744185</v>
      </c>
    </row>
    <row r="66" spans="1:11" ht="14.1" customHeight="1" x14ac:dyDescent="0.2">
      <c r="A66" s="306">
        <v>82</v>
      </c>
      <c r="B66" s="307" t="s">
        <v>299</v>
      </c>
      <c r="C66" s="308"/>
      <c r="D66" s="113">
        <v>2.2641023991766902</v>
      </c>
      <c r="E66" s="115">
        <v>352</v>
      </c>
      <c r="F66" s="114">
        <v>361</v>
      </c>
      <c r="G66" s="114">
        <v>351</v>
      </c>
      <c r="H66" s="114">
        <v>338</v>
      </c>
      <c r="I66" s="140">
        <v>341</v>
      </c>
      <c r="J66" s="115">
        <v>11</v>
      </c>
      <c r="K66" s="116">
        <v>3.225806451612903</v>
      </c>
    </row>
    <row r="67" spans="1:11" ht="14.1" customHeight="1" x14ac:dyDescent="0.2">
      <c r="A67" s="306" t="s">
        <v>300</v>
      </c>
      <c r="B67" s="307" t="s">
        <v>301</v>
      </c>
      <c r="C67" s="308"/>
      <c r="D67" s="113">
        <v>1.1835080722969062</v>
      </c>
      <c r="E67" s="115">
        <v>184</v>
      </c>
      <c r="F67" s="114">
        <v>186</v>
      </c>
      <c r="G67" s="114">
        <v>184</v>
      </c>
      <c r="H67" s="114">
        <v>178</v>
      </c>
      <c r="I67" s="140">
        <v>174</v>
      </c>
      <c r="J67" s="115">
        <v>10</v>
      </c>
      <c r="K67" s="116">
        <v>5.7471264367816088</v>
      </c>
    </row>
    <row r="68" spans="1:11" ht="14.1" customHeight="1" x14ac:dyDescent="0.2">
      <c r="A68" s="306" t="s">
        <v>302</v>
      </c>
      <c r="B68" s="307" t="s">
        <v>303</v>
      </c>
      <c r="C68" s="308"/>
      <c r="D68" s="113">
        <v>0.7139641088312858</v>
      </c>
      <c r="E68" s="115">
        <v>111</v>
      </c>
      <c r="F68" s="114">
        <v>119</v>
      </c>
      <c r="G68" s="114">
        <v>109</v>
      </c>
      <c r="H68" s="114">
        <v>104</v>
      </c>
      <c r="I68" s="140">
        <v>111</v>
      </c>
      <c r="J68" s="115">
        <v>0</v>
      </c>
      <c r="K68" s="116">
        <v>0</v>
      </c>
    </row>
    <row r="69" spans="1:11" ht="14.1" customHeight="1" x14ac:dyDescent="0.2">
      <c r="A69" s="306">
        <v>83</v>
      </c>
      <c r="B69" s="307" t="s">
        <v>304</v>
      </c>
      <c r="C69" s="308"/>
      <c r="D69" s="113">
        <v>2.0196822538110246</v>
      </c>
      <c r="E69" s="115">
        <v>314</v>
      </c>
      <c r="F69" s="114">
        <v>310</v>
      </c>
      <c r="G69" s="114">
        <v>293</v>
      </c>
      <c r="H69" s="114">
        <v>298</v>
      </c>
      <c r="I69" s="140">
        <v>295</v>
      </c>
      <c r="J69" s="115">
        <v>19</v>
      </c>
      <c r="K69" s="116">
        <v>6.4406779661016946</v>
      </c>
    </row>
    <row r="70" spans="1:11" ht="14.1" customHeight="1" x14ac:dyDescent="0.2">
      <c r="A70" s="306" t="s">
        <v>305</v>
      </c>
      <c r="B70" s="307" t="s">
        <v>306</v>
      </c>
      <c r="C70" s="308"/>
      <c r="D70" s="113">
        <v>1.0677301087026436</v>
      </c>
      <c r="E70" s="115">
        <v>166</v>
      </c>
      <c r="F70" s="114">
        <v>164</v>
      </c>
      <c r="G70" s="114">
        <v>160</v>
      </c>
      <c r="H70" s="114">
        <v>167</v>
      </c>
      <c r="I70" s="140">
        <v>164</v>
      </c>
      <c r="J70" s="115">
        <v>2</v>
      </c>
      <c r="K70" s="116">
        <v>1.2195121951219512</v>
      </c>
    </row>
    <row r="71" spans="1:11" ht="14.1" customHeight="1" x14ac:dyDescent="0.2">
      <c r="A71" s="306"/>
      <c r="B71" s="307" t="s">
        <v>307</v>
      </c>
      <c r="C71" s="308"/>
      <c r="D71" s="113">
        <v>0.59175403614845312</v>
      </c>
      <c r="E71" s="115">
        <v>92</v>
      </c>
      <c r="F71" s="114">
        <v>89</v>
      </c>
      <c r="G71" s="114">
        <v>83</v>
      </c>
      <c r="H71" s="114">
        <v>88</v>
      </c>
      <c r="I71" s="140">
        <v>84</v>
      </c>
      <c r="J71" s="115">
        <v>8</v>
      </c>
      <c r="K71" s="116">
        <v>9.5238095238095237</v>
      </c>
    </row>
    <row r="72" spans="1:11" ht="14.1" customHeight="1" x14ac:dyDescent="0.2">
      <c r="A72" s="306">
        <v>84</v>
      </c>
      <c r="B72" s="307" t="s">
        <v>308</v>
      </c>
      <c r="C72" s="308"/>
      <c r="D72" s="113">
        <v>3.4090178169421752</v>
      </c>
      <c r="E72" s="115">
        <v>530</v>
      </c>
      <c r="F72" s="114">
        <v>567</v>
      </c>
      <c r="G72" s="114">
        <v>487</v>
      </c>
      <c r="H72" s="114">
        <v>564</v>
      </c>
      <c r="I72" s="140">
        <v>544</v>
      </c>
      <c r="J72" s="115">
        <v>-14</v>
      </c>
      <c r="K72" s="116">
        <v>-2.5735294117647061</v>
      </c>
    </row>
    <row r="73" spans="1:11" ht="14.1" customHeight="1" x14ac:dyDescent="0.2">
      <c r="A73" s="306" t="s">
        <v>309</v>
      </c>
      <c r="B73" s="307" t="s">
        <v>310</v>
      </c>
      <c r="C73" s="308"/>
      <c r="D73" s="113">
        <v>0.18653116356853411</v>
      </c>
      <c r="E73" s="115">
        <v>29</v>
      </c>
      <c r="F73" s="114">
        <v>29</v>
      </c>
      <c r="G73" s="114">
        <v>29</v>
      </c>
      <c r="H73" s="114">
        <v>25</v>
      </c>
      <c r="I73" s="140">
        <v>27</v>
      </c>
      <c r="J73" s="115">
        <v>2</v>
      </c>
      <c r="K73" s="116">
        <v>7.4074074074074074</v>
      </c>
    </row>
    <row r="74" spans="1:11" ht="14.1" customHeight="1" x14ac:dyDescent="0.2">
      <c r="A74" s="306" t="s">
        <v>311</v>
      </c>
      <c r="B74" s="307" t="s">
        <v>312</v>
      </c>
      <c r="C74" s="308"/>
      <c r="D74" s="113">
        <v>7.7185309062841712E-2</v>
      </c>
      <c r="E74" s="115">
        <v>12</v>
      </c>
      <c r="F74" s="114">
        <v>17</v>
      </c>
      <c r="G74" s="114">
        <v>17</v>
      </c>
      <c r="H74" s="114">
        <v>19</v>
      </c>
      <c r="I74" s="140">
        <v>14</v>
      </c>
      <c r="J74" s="115">
        <v>-2</v>
      </c>
      <c r="K74" s="116">
        <v>-14.285714285714286</v>
      </c>
    </row>
    <row r="75" spans="1:11" ht="14.1" customHeight="1" x14ac:dyDescent="0.2">
      <c r="A75" s="306" t="s">
        <v>313</v>
      </c>
      <c r="B75" s="307" t="s">
        <v>314</v>
      </c>
      <c r="C75" s="308"/>
      <c r="D75" s="113">
        <v>1.9617932720138933</v>
      </c>
      <c r="E75" s="115">
        <v>305</v>
      </c>
      <c r="F75" s="114">
        <v>341</v>
      </c>
      <c r="G75" s="114">
        <v>252</v>
      </c>
      <c r="H75" s="114">
        <v>334</v>
      </c>
      <c r="I75" s="140">
        <v>322</v>
      </c>
      <c r="J75" s="115">
        <v>-17</v>
      </c>
      <c r="K75" s="116">
        <v>-5.2795031055900621</v>
      </c>
    </row>
    <row r="76" spans="1:11" ht="14.1" customHeight="1" x14ac:dyDescent="0.2">
      <c r="A76" s="306">
        <v>91</v>
      </c>
      <c r="B76" s="307" t="s">
        <v>315</v>
      </c>
      <c r="C76" s="308"/>
      <c r="D76" s="113">
        <v>7.7185309062841712E-2</v>
      </c>
      <c r="E76" s="115">
        <v>12</v>
      </c>
      <c r="F76" s="114">
        <v>13</v>
      </c>
      <c r="G76" s="114">
        <v>19</v>
      </c>
      <c r="H76" s="114">
        <v>18</v>
      </c>
      <c r="I76" s="140">
        <v>19</v>
      </c>
      <c r="J76" s="115">
        <v>-7</v>
      </c>
      <c r="K76" s="116">
        <v>-36.842105263157897</v>
      </c>
    </row>
    <row r="77" spans="1:11" ht="14.1" customHeight="1" x14ac:dyDescent="0.2">
      <c r="A77" s="306">
        <v>92</v>
      </c>
      <c r="B77" s="307" t="s">
        <v>316</v>
      </c>
      <c r="C77" s="308"/>
      <c r="D77" s="113">
        <v>0.54029716343989198</v>
      </c>
      <c r="E77" s="115">
        <v>84</v>
      </c>
      <c r="F77" s="114">
        <v>82</v>
      </c>
      <c r="G77" s="114">
        <v>79</v>
      </c>
      <c r="H77" s="114">
        <v>69</v>
      </c>
      <c r="I77" s="140">
        <v>74</v>
      </c>
      <c r="J77" s="115">
        <v>10</v>
      </c>
      <c r="K77" s="116">
        <v>13.513513513513514</v>
      </c>
    </row>
    <row r="78" spans="1:11" ht="14.1" customHeight="1" x14ac:dyDescent="0.2">
      <c r="A78" s="306">
        <v>93</v>
      </c>
      <c r="B78" s="307" t="s">
        <v>317</v>
      </c>
      <c r="C78" s="308"/>
      <c r="D78" s="113">
        <v>8.3617418151411854E-2</v>
      </c>
      <c r="E78" s="115">
        <v>13</v>
      </c>
      <c r="F78" s="114">
        <v>15</v>
      </c>
      <c r="G78" s="114">
        <v>14</v>
      </c>
      <c r="H78" s="114" t="s">
        <v>513</v>
      </c>
      <c r="I78" s="140" t="s">
        <v>513</v>
      </c>
      <c r="J78" s="115" t="s">
        <v>513</v>
      </c>
      <c r="K78" s="116" t="s">
        <v>513</v>
      </c>
    </row>
    <row r="79" spans="1:11" ht="14.1" customHeight="1" x14ac:dyDescent="0.2">
      <c r="A79" s="306">
        <v>94</v>
      </c>
      <c r="B79" s="307" t="s">
        <v>318</v>
      </c>
      <c r="C79" s="308"/>
      <c r="D79" s="113">
        <v>1.0420016723483629</v>
      </c>
      <c r="E79" s="115">
        <v>162</v>
      </c>
      <c r="F79" s="114">
        <v>165</v>
      </c>
      <c r="G79" s="114">
        <v>159</v>
      </c>
      <c r="H79" s="114">
        <v>147</v>
      </c>
      <c r="I79" s="140">
        <v>171</v>
      </c>
      <c r="J79" s="115">
        <v>-9</v>
      </c>
      <c r="K79" s="116">
        <v>-5.2631578947368425</v>
      </c>
    </row>
    <row r="80" spans="1:11" ht="14.1" customHeight="1" x14ac:dyDescent="0.2">
      <c r="A80" s="306" t="s">
        <v>319</v>
      </c>
      <c r="B80" s="307" t="s">
        <v>320</v>
      </c>
      <c r="C80" s="308"/>
      <c r="D80" s="113" t="s">
        <v>513</v>
      </c>
      <c r="E80" s="115" t="s">
        <v>513</v>
      </c>
      <c r="F80" s="114" t="s">
        <v>513</v>
      </c>
      <c r="G80" s="114" t="s">
        <v>513</v>
      </c>
      <c r="H80" s="114">
        <v>0</v>
      </c>
      <c r="I80" s="140">
        <v>0</v>
      </c>
      <c r="J80" s="115" t="s">
        <v>513</v>
      </c>
      <c r="K80" s="116" t="s">
        <v>513</v>
      </c>
    </row>
    <row r="81" spans="1:11" ht="14.1" customHeight="1" x14ac:dyDescent="0.2">
      <c r="A81" s="310" t="s">
        <v>321</v>
      </c>
      <c r="B81" s="311" t="s">
        <v>333</v>
      </c>
      <c r="C81" s="312"/>
      <c r="D81" s="125">
        <v>3.6470058532192704</v>
      </c>
      <c r="E81" s="143">
        <v>567</v>
      </c>
      <c r="F81" s="144">
        <v>582</v>
      </c>
      <c r="G81" s="144">
        <v>587</v>
      </c>
      <c r="H81" s="144">
        <v>610</v>
      </c>
      <c r="I81" s="145">
        <v>611</v>
      </c>
      <c r="J81" s="143">
        <v>-44</v>
      </c>
      <c r="K81" s="146">
        <v>-7.2013093289689039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5378</v>
      </c>
      <c r="G12" s="536">
        <v>4938</v>
      </c>
      <c r="H12" s="536">
        <v>7370</v>
      </c>
      <c r="I12" s="536">
        <v>5579</v>
      </c>
      <c r="J12" s="537">
        <v>5583</v>
      </c>
      <c r="K12" s="538">
        <v>-205</v>
      </c>
      <c r="L12" s="349">
        <v>-3.6718610066272612</v>
      </c>
    </row>
    <row r="13" spans="1:17" s="110" customFormat="1" ht="15" customHeight="1" x14ac:dyDescent="0.2">
      <c r="A13" s="350" t="s">
        <v>344</v>
      </c>
      <c r="B13" s="351" t="s">
        <v>345</v>
      </c>
      <c r="C13" s="347"/>
      <c r="D13" s="347"/>
      <c r="E13" s="348"/>
      <c r="F13" s="536">
        <v>2997</v>
      </c>
      <c r="G13" s="536">
        <v>2676</v>
      </c>
      <c r="H13" s="536">
        <v>4080</v>
      </c>
      <c r="I13" s="536">
        <v>3222</v>
      </c>
      <c r="J13" s="537">
        <v>3206</v>
      </c>
      <c r="K13" s="538">
        <v>-209</v>
      </c>
      <c r="L13" s="349">
        <v>-6.5190268247036807</v>
      </c>
    </row>
    <row r="14" spans="1:17" s="110" customFormat="1" ht="22.5" customHeight="1" x14ac:dyDescent="0.2">
      <c r="A14" s="350"/>
      <c r="B14" s="351" t="s">
        <v>346</v>
      </c>
      <c r="C14" s="347"/>
      <c r="D14" s="347"/>
      <c r="E14" s="348"/>
      <c r="F14" s="536">
        <v>2381</v>
      </c>
      <c r="G14" s="536">
        <v>2262</v>
      </c>
      <c r="H14" s="536">
        <v>3290</v>
      </c>
      <c r="I14" s="536">
        <v>2357</v>
      </c>
      <c r="J14" s="537">
        <v>2377</v>
      </c>
      <c r="K14" s="538">
        <v>4</v>
      </c>
      <c r="L14" s="349">
        <v>0.16827934371055953</v>
      </c>
    </row>
    <row r="15" spans="1:17" s="110" customFormat="1" ht="15" customHeight="1" x14ac:dyDescent="0.2">
      <c r="A15" s="350" t="s">
        <v>347</v>
      </c>
      <c r="B15" s="351" t="s">
        <v>108</v>
      </c>
      <c r="C15" s="347"/>
      <c r="D15" s="347"/>
      <c r="E15" s="348"/>
      <c r="F15" s="536">
        <v>1285</v>
      </c>
      <c r="G15" s="536">
        <v>1410</v>
      </c>
      <c r="H15" s="536">
        <v>3026</v>
      </c>
      <c r="I15" s="536">
        <v>1568</v>
      </c>
      <c r="J15" s="537">
        <v>1357</v>
      </c>
      <c r="K15" s="538">
        <v>-72</v>
      </c>
      <c r="L15" s="349">
        <v>-5.3058216654384669</v>
      </c>
    </row>
    <row r="16" spans="1:17" s="110" customFormat="1" ht="15" customHeight="1" x14ac:dyDescent="0.2">
      <c r="A16" s="350"/>
      <c r="B16" s="351" t="s">
        <v>109</v>
      </c>
      <c r="C16" s="347"/>
      <c r="D16" s="347"/>
      <c r="E16" s="348"/>
      <c r="F16" s="536">
        <v>3624</v>
      </c>
      <c r="G16" s="536">
        <v>3155</v>
      </c>
      <c r="H16" s="536">
        <v>3953</v>
      </c>
      <c r="I16" s="536">
        <v>3621</v>
      </c>
      <c r="J16" s="537">
        <v>3790</v>
      </c>
      <c r="K16" s="538">
        <v>-166</v>
      </c>
      <c r="L16" s="349">
        <v>-4.3799472295514512</v>
      </c>
    </row>
    <row r="17" spans="1:12" s="110" customFormat="1" ht="15" customHeight="1" x14ac:dyDescent="0.2">
      <c r="A17" s="350"/>
      <c r="B17" s="351" t="s">
        <v>110</v>
      </c>
      <c r="C17" s="347"/>
      <c r="D17" s="347"/>
      <c r="E17" s="348"/>
      <c r="F17" s="536">
        <v>426</v>
      </c>
      <c r="G17" s="536">
        <v>332</v>
      </c>
      <c r="H17" s="536">
        <v>350</v>
      </c>
      <c r="I17" s="536">
        <v>346</v>
      </c>
      <c r="J17" s="537">
        <v>390</v>
      </c>
      <c r="K17" s="538">
        <v>36</v>
      </c>
      <c r="L17" s="349">
        <v>9.2307692307692299</v>
      </c>
    </row>
    <row r="18" spans="1:12" s="110" customFormat="1" ht="15" customHeight="1" x14ac:dyDescent="0.2">
      <c r="A18" s="350"/>
      <c r="B18" s="351" t="s">
        <v>111</v>
      </c>
      <c r="C18" s="347"/>
      <c r="D18" s="347"/>
      <c r="E18" s="348"/>
      <c r="F18" s="536">
        <v>43</v>
      </c>
      <c r="G18" s="536">
        <v>41</v>
      </c>
      <c r="H18" s="536">
        <v>41</v>
      </c>
      <c r="I18" s="536">
        <v>44</v>
      </c>
      <c r="J18" s="537">
        <v>46</v>
      </c>
      <c r="K18" s="538">
        <v>-3</v>
      </c>
      <c r="L18" s="349">
        <v>-6.5217391304347823</v>
      </c>
    </row>
    <row r="19" spans="1:12" s="110" customFormat="1" ht="15" customHeight="1" x14ac:dyDescent="0.2">
      <c r="A19" s="118" t="s">
        <v>113</v>
      </c>
      <c r="B19" s="119" t="s">
        <v>181</v>
      </c>
      <c r="C19" s="347"/>
      <c r="D19" s="347"/>
      <c r="E19" s="348"/>
      <c r="F19" s="536">
        <v>3508</v>
      </c>
      <c r="G19" s="536">
        <v>3066</v>
      </c>
      <c r="H19" s="536">
        <v>5324</v>
      </c>
      <c r="I19" s="536">
        <v>3638</v>
      </c>
      <c r="J19" s="537">
        <v>3679</v>
      </c>
      <c r="K19" s="538">
        <v>-171</v>
      </c>
      <c r="L19" s="349">
        <v>-4.648002174503941</v>
      </c>
    </row>
    <row r="20" spans="1:12" s="110" customFormat="1" ht="15" customHeight="1" x14ac:dyDescent="0.2">
      <c r="A20" s="118"/>
      <c r="B20" s="119" t="s">
        <v>182</v>
      </c>
      <c r="C20" s="347"/>
      <c r="D20" s="347"/>
      <c r="E20" s="348"/>
      <c r="F20" s="536">
        <v>1870</v>
      </c>
      <c r="G20" s="536">
        <v>1872</v>
      </c>
      <c r="H20" s="536">
        <v>2046</v>
      </c>
      <c r="I20" s="536">
        <v>1941</v>
      </c>
      <c r="J20" s="537">
        <v>1904</v>
      </c>
      <c r="K20" s="538">
        <v>-34</v>
      </c>
      <c r="L20" s="349">
        <v>-1.7857142857142858</v>
      </c>
    </row>
    <row r="21" spans="1:12" s="110" customFormat="1" ht="15" customHeight="1" x14ac:dyDescent="0.2">
      <c r="A21" s="118" t="s">
        <v>113</v>
      </c>
      <c r="B21" s="119" t="s">
        <v>116</v>
      </c>
      <c r="C21" s="347"/>
      <c r="D21" s="347"/>
      <c r="E21" s="348"/>
      <c r="F21" s="536">
        <v>4091</v>
      </c>
      <c r="G21" s="536">
        <v>3817</v>
      </c>
      <c r="H21" s="536">
        <v>5719</v>
      </c>
      <c r="I21" s="536">
        <v>4235</v>
      </c>
      <c r="J21" s="537">
        <v>4247</v>
      </c>
      <c r="K21" s="538">
        <v>-156</v>
      </c>
      <c r="L21" s="349">
        <v>-3.6731810689898752</v>
      </c>
    </row>
    <row r="22" spans="1:12" s="110" customFormat="1" ht="15" customHeight="1" x14ac:dyDescent="0.2">
      <c r="A22" s="118"/>
      <c r="B22" s="119" t="s">
        <v>117</v>
      </c>
      <c r="C22" s="347"/>
      <c r="D22" s="347"/>
      <c r="E22" s="348"/>
      <c r="F22" s="536">
        <v>1278</v>
      </c>
      <c r="G22" s="536">
        <v>1118</v>
      </c>
      <c r="H22" s="536">
        <v>1643</v>
      </c>
      <c r="I22" s="536">
        <v>1341</v>
      </c>
      <c r="J22" s="537">
        <v>1326</v>
      </c>
      <c r="K22" s="538">
        <v>-48</v>
      </c>
      <c r="L22" s="349">
        <v>-3.6199095022624435</v>
      </c>
    </row>
    <row r="23" spans="1:12" s="110" customFormat="1" ht="15" customHeight="1" x14ac:dyDescent="0.2">
      <c r="A23" s="352" t="s">
        <v>347</v>
      </c>
      <c r="B23" s="353" t="s">
        <v>193</v>
      </c>
      <c r="C23" s="354"/>
      <c r="D23" s="354"/>
      <c r="E23" s="355"/>
      <c r="F23" s="539">
        <v>108</v>
      </c>
      <c r="G23" s="539">
        <v>297</v>
      </c>
      <c r="H23" s="539">
        <v>1575</v>
      </c>
      <c r="I23" s="539">
        <v>137</v>
      </c>
      <c r="J23" s="540">
        <v>121</v>
      </c>
      <c r="K23" s="541">
        <v>-13</v>
      </c>
      <c r="L23" s="356">
        <v>-10.743801652892563</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37.5</v>
      </c>
      <c r="G25" s="542">
        <v>40</v>
      </c>
      <c r="H25" s="542">
        <v>41.7</v>
      </c>
      <c r="I25" s="542">
        <v>43.3</v>
      </c>
      <c r="J25" s="542">
        <v>39.1</v>
      </c>
      <c r="K25" s="543" t="s">
        <v>349</v>
      </c>
      <c r="L25" s="364">
        <v>-1.6000000000000014</v>
      </c>
    </row>
    <row r="26" spans="1:12" s="110" customFormat="1" ht="15" customHeight="1" x14ac:dyDescent="0.2">
      <c r="A26" s="365" t="s">
        <v>105</v>
      </c>
      <c r="B26" s="366" t="s">
        <v>345</v>
      </c>
      <c r="C26" s="362"/>
      <c r="D26" s="362"/>
      <c r="E26" s="363"/>
      <c r="F26" s="542">
        <v>35.6</v>
      </c>
      <c r="G26" s="542">
        <v>37.700000000000003</v>
      </c>
      <c r="H26" s="542">
        <v>38.6</v>
      </c>
      <c r="I26" s="542">
        <v>42.4</v>
      </c>
      <c r="J26" s="544">
        <v>38.6</v>
      </c>
      <c r="K26" s="543" t="s">
        <v>349</v>
      </c>
      <c r="L26" s="364">
        <v>-3</v>
      </c>
    </row>
    <row r="27" spans="1:12" s="110" customFormat="1" ht="15" customHeight="1" x14ac:dyDescent="0.2">
      <c r="A27" s="365"/>
      <c r="B27" s="366" t="s">
        <v>346</v>
      </c>
      <c r="C27" s="362"/>
      <c r="D27" s="362"/>
      <c r="E27" s="363"/>
      <c r="F27" s="542">
        <v>39.9</v>
      </c>
      <c r="G27" s="542">
        <v>42.9</v>
      </c>
      <c r="H27" s="542">
        <v>45.7</v>
      </c>
      <c r="I27" s="542">
        <v>44.6</v>
      </c>
      <c r="J27" s="542">
        <v>39.799999999999997</v>
      </c>
      <c r="K27" s="543" t="s">
        <v>349</v>
      </c>
      <c r="L27" s="364">
        <v>0.10000000000000142</v>
      </c>
    </row>
    <row r="28" spans="1:12" s="110" customFormat="1" ht="15" customHeight="1" x14ac:dyDescent="0.2">
      <c r="A28" s="365" t="s">
        <v>113</v>
      </c>
      <c r="B28" s="366" t="s">
        <v>108</v>
      </c>
      <c r="C28" s="362"/>
      <c r="D28" s="362"/>
      <c r="E28" s="363"/>
      <c r="F28" s="542">
        <v>47.1</v>
      </c>
      <c r="G28" s="542">
        <v>51.6</v>
      </c>
      <c r="H28" s="542">
        <v>55.3</v>
      </c>
      <c r="I28" s="542">
        <v>56.9</v>
      </c>
      <c r="J28" s="542">
        <v>49.3</v>
      </c>
      <c r="K28" s="543" t="s">
        <v>349</v>
      </c>
      <c r="L28" s="364">
        <v>-2.1999999999999957</v>
      </c>
    </row>
    <row r="29" spans="1:12" s="110" customFormat="1" ht="11.25" x14ac:dyDescent="0.2">
      <c r="A29" s="365"/>
      <c r="B29" s="366" t="s">
        <v>109</v>
      </c>
      <c r="C29" s="362"/>
      <c r="D29" s="362"/>
      <c r="E29" s="363"/>
      <c r="F29" s="542">
        <v>35</v>
      </c>
      <c r="G29" s="542">
        <v>36.6</v>
      </c>
      <c r="H29" s="542">
        <v>36.799999999999997</v>
      </c>
      <c r="I29" s="542">
        <v>38.9</v>
      </c>
      <c r="J29" s="544">
        <v>36.6</v>
      </c>
      <c r="K29" s="543" t="s">
        <v>349</v>
      </c>
      <c r="L29" s="364">
        <v>-1.6000000000000014</v>
      </c>
    </row>
    <row r="30" spans="1:12" s="110" customFormat="1" ht="15" customHeight="1" x14ac:dyDescent="0.2">
      <c r="A30" s="365"/>
      <c r="B30" s="366" t="s">
        <v>110</v>
      </c>
      <c r="C30" s="362"/>
      <c r="D30" s="362"/>
      <c r="E30" s="363"/>
      <c r="F30" s="542">
        <v>31.9</v>
      </c>
      <c r="G30" s="542">
        <v>32.299999999999997</v>
      </c>
      <c r="H30" s="542">
        <v>35.5</v>
      </c>
      <c r="I30" s="542">
        <v>32.799999999999997</v>
      </c>
      <c r="J30" s="542">
        <v>30.1</v>
      </c>
      <c r="K30" s="543" t="s">
        <v>349</v>
      </c>
      <c r="L30" s="364">
        <v>1.7999999999999972</v>
      </c>
    </row>
    <row r="31" spans="1:12" s="110" customFormat="1" ht="15" customHeight="1" x14ac:dyDescent="0.2">
      <c r="A31" s="365"/>
      <c r="B31" s="366" t="s">
        <v>111</v>
      </c>
      <c r="C31" s="362"/>
      <c r="D31" s="362"/>
      <c r="E31" s="363"/>
      <c r="F31" s="542">
        <v>39.5</v>
      </c>
      <c r="G31" s="542">
        <v>46.3</v>
      </c>
      <c r="H31" s="542">
        <v>39</v>
      </c>
      <c r="I31" s="542">
        <v>38.6</v>
      </c>
      <c r="J31" s="542">
        <v>43.5</v>
      </c>
      <c r="K31" s="543" t="s">
        <v>349</v>
      </c>
      <c r="L31" s="364">
        <v>-4</v>
      </c>
    </row>
    <row r="32" spans="1:12" s="110" customFormat="1" ht="15" customHeight="1" x14ac:dyDescent="0.2">
      <c r="A32" s="367" t="s">
        <v>113</v>
      </c>
      <c r="B32" s="368" t="s">
        <v>181</v>
      </c>
      <c r="C32" s="362"/>
      <c r="D32" s="362"/>
      <c r="E32" s="363"/>
      <c r="F32" s="542">
        <v>32.299999999999997</v>
      </c>
      <c r="G32" s="542">
        <v>33.200000000000003</v>
      </c>
      <c r="H32" s="542">
        <v>36.299999999999997</v>
      </c>
      <c r="I32" s="542">
        <v>38.9</v>
      </c>
      <c r="J32" s="544">
        <v>35.200000000000003</v>
      </c>
      <c r="K32" s="543" t="s">
        <v>349</v>
      </c>
      <c r="L32" s="364">
        <v>-2.9000000000000057</v>
      </c>
    </row>
    <row r="33" spans="1:12" s="110" customFormat="1" ht="15" customHeight="1" x14ac:dyDescent="0.2">
      <c r="A33" s="367"/>
      <c r="B33" s="368" t="s">
        <v>182</v>
      </c>
      <c r="C33" s="362"/>
      <c r="D33" s="362"/>
      <c r="E33" s="363"/>
      <c r="F33" s="542">
        <v>47.1</v>
      </c>
      <c r="G33" s="542">
        <v>50</v>
      </c>
      <c r="H33" s="542">
        <v>51.3</v>
      </c>
      <c r="I33" s="542">
        <v>51.3</v>
      </c>
      <c r="J33" s="542">
        <v>46.3</v>
      </c>
      <c r="K33" s="543" t="s">
        <v>349</v>
      </c>
      <c r="L33" s="364">
        <v>0.80000000000000426</v>
      </c>
    </row>
    <row r="34" spans="1:12" s="369" customFormat="1" ht="15" customHeight="1" x14ac:dyDescent="0.2">
      <c r="A34" s="367" t="s">
        <v>113</v>
      </c>
      <c r="B34" s="368" t="s">
        <v>116</v>
      </c>
      <c r="C34" s="362"/>
      <c r="D34" s="362"/>
      <c r="E34" s="363"/>
      <c r="F34" s="542">
        <v>35.9</v>
      </c>
      <c r="G34" s="542">
        <v>39.200000000000003</v>
      </c>
      <c r="H34" s="542">
        <v>40.1</v>
      </c>
      <c r="I34" s="542">
        <v>41.5</v>
      </c>
      <c r="J34" s="542">
        <v>36.799999999999997</v>
      </c>
      <c r="K34" s="543" t="s">
        <v>349</v>
      </c>
      <c r="L34" s="364">
        <v>-0.89999999999999858</v>
      </c>
    </row>
    <row r="35" spans="1:12" s="369" customFormat="1" ht="11.25" x14ac:dyDescent="0.2">
      <c r="A35" s="370"/>
      <c r="B35" s="371" t="s">
        <v>117</v>
      </c>
      <c r="C35" s="372"/>
      <c r="D35" s="372"/>
      <c r="E35" s="373"/>
      <c r="F35" s="545">
        <v>42.9</v>
      </c>
      <c r="G35" s="545">
        <v>42.7</v>
      </c>
      <c r="H35" s="545">
        <v>46.3</v>
      </c>
      <c r="I35" s="545">
        <v>48.9</v>
      </c>
      <c r="J35" s="546">
        <v>46.2</v>
      </c>
      <c r="K35" s="547" t="s">
        <v>349</v>
      </c>
      <c r="L35" s="374">
        <v>-3.3000000000000043</v>
      </c>
    </row>
    <row r="36" spans="1:12" s="369" customFormat="1" ht="15.95" customHeight="1" x14ac:dyDescent="0.2">
      <c r="A36" s="375" t="s">
        <v>350</v>
      </c>
      <c r="B36" s="376"/>
      <c r="C36" s="377"/>
      <c r="D36" s="376"/>
      <c r="E36" s="378"/>
      <c r="F36" s="548">
        <v>5235</v>
      </c>
      <c r="G36" s="548">
        <v>4596</v>
      </c>
      <c r="H36" s="548">
        <v>5595</v>
      </c>
      <c r="I36" s="548">
        <v>5403</v>
      </c>
      <c r="J36" s="548">
        <v>5421</v>
      </c>
      <c r="K36" s="549">
        <v>-186</v>
      </c>
      <c r="L36" s="380">
        <v>-3.4311012728278913</v>
      </c>
    </row>
    <row r="37" spans="1:12" s="369" customFormat="1" ht="15.95" customHeight="1" x14ac:dyDescent="0.2">
      <c r="A37" s="381"/>
      <c r="B37" s="382" t="s">
        <v>113</v>
      </c>
      <c r="C37" s="382" t="s">
        <v>351</v>
      </c>
      <c r="D37" s="382"/>
      <c r="E37" s="383"/>
      <c r="F37" s="548">
        <v>1965</v>
      </c>
      <c r="G37" s="548">
        <v>1839</v>
      </c>
      <c r="H37" s="548">
        <v>2333</v>
      </c>
      <c r="I37" s="548">
        <v>2339</v>
      </c>
      <c r="J37" s="548">
        <v>2118</v>
      </c>
      <c r="K37" s="549">
        <v>-153</v>
      </c>
      <c r="L37" s="380">
        <v>-7.2237960339943346</v>
      </c>
    </row>
    <row r="38" spans="1:12" s="369" customFormat="1" ht="15.95" customHeight="1" x14ac:dyDescent="0.2">
      <c r="A38" s="381"/>
      <c r="B38" s="384" t="s">
        <v>105</v>
      </c>
      <c r="C38" s="384" t="s">
        <v>106</v>
      </c>
      <c r="D38" s="385"/>
      <c r="E38" s="383"/>
      <c r="F38" s="548">
        <v>2937</v>
      </c>
      <c r="G38" s="548">
        <v>2543</v>
      </c>
      <c r="H38" s="548">
        <v>3148</v>
      </c>
      <c r="I38" s="548">
        <v>3144</v>
      </c>
      <c r="J38" s="550">
        <v>3115</v>
      </c>
      <c r="K38" s="549">
        <v>-178</v>
      </c>
      <c r="L38" s="380">
        <v>-5.7142857142857144</v>
      </c>
    </row>
    <row r="39" spans="1:12" s="369" customFormat="1" ht="15.95" customHeight="1" x14ac:dyDescent="0.2">
      <c r="A39" s="381"/>
      <c r="B39" s="385"/>
      <c r="C39" s="382" t="s">
        <v>352</v>
      </c>
      <c r="D39" s="385"/>
      <c r="E39" s="383"/>
      <c r="F39" s="548">
        <v>1047</v>
      </c>
      <c r="G39" s="548">
        <v>958</v>
      </c>
      <c r="H39" s="548">
        <v>1215</v>
      </c>
      <c r="I39" s="548">
        <v>1332</v>
      </c>
      <c r="J39" s="548">
        <v>1201</v>
      </c>
      <c r="K39" s="549">
        <v>-154</v>
      </c>
      <c r="L39" s="380">
        <v>-12.822647793505412</v>
      </c>
    </row>
    <row r="40" spans="1:12" s="369" customFormat="1" ht="15.95" customHeight="1" x14ac:dyDescent="0.2">
      <c r="A40" s="381"/>
      <c r="B40" s="384"/>
      <c r="C40" s="384" t="s">
        <v>107</v>
      </c>
      <c r="D40" s="385"/>
      <c r="E40" s="383"/>
      <c r="F40" s="548">
        <v>2298</v>
      </c>
      <c r="G40" s="548">
        <v>2053</v>
      </c>
      <c r="H40" s="548">
        <v>2447</v>
      </c>
      <c r="I40" s="548">
        <v>2259</v>
      </c>
      <c r="J40" s="548">
        <v>2306</v>
      </c>
      <c r="K40" s="549">
        <v>-8</v>
      </c>
      <c r="L40" s="380">
        <v>-0.3469210754553339</v>
      </c>
    </row>
    <row r="41" spans="1:12" s="369" customFormat="1" ht="24" customHeight="1" x14ac:dyDescent="0.2">
      <c r="A41" s="381"/>
      <c r="B41" s="385"/>
      <c r="C41" s="382" t="s">
        <v>352</v>
      </c>
      <c r="D41" s="385"/>
      <c r="E41" s="383"/>
      <c r="F41" s="548">
        <v>918</v>
      </c>
      <c r="G41" s="548">
        <v>881</v>
      </c>
      <c r="H41" s="548">
        <v>1118</v>
      </c>
      <c r="I41" s="548">
        <v>1007</v>
      </c>
      <c r="J41" s="550">
        <v>917</v>
      </c>
      <c r="K41" s="549">
        <v>1</v>
      </c>
      <c r="L41" s="380">
        <v>0.10905125408942203</v>
      </c>
    </row>
    <row r="42" spans="1:12" s="110" customFormat="1" ht="15" customHeight="1" x14ac:dyDescent="0.2">
      <c r="A42" s="381"/>
      <c r="B42" s="384" t="s">
        <v>113</v>
      </c>
      <c r="C42" s="384" t="s">
        <v>353</v>
      </c>
      <c r="D42" s="385"/>
      <c r="E42" s="383"/>
      <c r="F42" s="548">
        <v>1175</v>
      </c>
      <c r="G42" s="548">
        <v>1116</v>
      </c>
      <c r="H42" s="548">
        <v>1493</v>
      </c>
      <c r="I42" s="548">
        <v>1433</v>
      </c>
      <c r="J42" s="548">
        <v>1228</v>
      </c>
      <c r="K42" s="549">
        <v>-53</v>
      </c>
      <c r="L42" s="380">
        <v>-4.315960912052117</v>
      </c>
    </row>
    <row r="43" spans="1:12" s="110" customFormat="1" ht="15" customHeight="1" x14ac:dyDescent="0.2">
      <c r="A43" s="381"/>
      <c r="B43" s="385"/>
      <c r="C43" s="382" t="s">
        <v>352</v>
      </c>
      <c r="D43" s="385"/>
      <c r="E43" s="383"/>
      <c r="F43" s="548">
        <v>554</v>
      </c>
      <c r="G43" s="548">
        <v>576</v>
      </c>
      <c r="H43" s="548">
        <v>826</v>
      </c>
      <c r="I43" s="548">
        <v>816</v>
      </c>
      <c r="J43" s="548">
        <v>606</v>
      </c>
      <c r="K43" s="549">
        <v>-52</v>
      </c>
      <c r="L43" s="380">
        <v>-8.5808580858085808</v>
      </c>
    </row>
    <row r="44" spans="1:12" s="110" customFormat="1" ht="15" customHeight="1" x14ac:dyDescent="0.2">
      <c r="A44" s="381"/>
      <c r="B44" s="384"/>
      <c r="C44" s="366" t="s">
        <v>109</v>
      </c>
      <c r="D44" s="385"/>
      <c r="E44" s="383"/>
      <c r="F44" s="548">
        <v>3591</v>
      </c>
      <c r="G44" s="548">
        <v>3108</v>
      </c>
      <c r="H44" s="548">
        <v>3717</v>
      </c>
      <c r="I44" s="548">
        <v>3581</v>
      </c>
      <c r="J44" s="550">
        <v>3758</v>
      </c>
      <c r="K44" s="549">
        <v>-167</v>
      </c>
      <c r="L44" s="380">
        <v>-4.4438531133581689</v>
      </c>
    </row>
    <row r="45" spans="1:12" s="110" customFormat="1" ht="15" customHeight="1" x14ac:dyDescent="0.2">
      <c r="A45" s="381"/>
      <c r="B45" s="385"/>
      <c r="C45" s="382" t="s">
        <v>352</v>
      </c>
      <c r="D45" s="385"/>
      <c r="E45" s="383"/>
      <c r="F45" s="548">
        <v>1258</v>
      </c>
      <c r="G45" s="548">
        <v>1137</v>
      </c>
      <c r="H45" s="548">
        <v>1369</v>
      </c>
      <c r="I45" s="548">
        <v>1393</v>
      </c>
      <c r="J45" s="548">
        <v>1375</v>
      </c>
      <c r="K45" s="549">
        <v>-117</v>
      </c>
      <c r="L45" s="380">
        <v>-8.5090909090909097</v>
      </c>
    </row>
    <row r="46" spans="1:12" s="110" customFormat="1" ht="15" customHeight="1" x14ac:dyDescent="0.2">
      <c r="A46" s="381"/>
      <c r="B46" s="384"/>
      <c r="C46" s="366" t="s">
        <v>110</v>
      </c>
      <c r="D46" s="385"/>
      <c r="E46" s="383"/>
      <c r="F46" s="548">
        <v>426</v>
      </c>
      <c r="G46" s="548">
        <v>331</v>
      </c>
      <c r="H46" s="548">
        <v>344</v>
      </c>
      <c r="I46" s="548">
        <v>345</v>
      </c>
      <c r="J46" s="548">
        <v>389</v>
      </c>
      <c r="K46" s="549">
        <v>37</v>
      </c>
      <c r="L46" s="380">
        <v>9.5115681233933156</v>
      </c>
    </row>
    <row r="47" spans="1:12" s="110" customFormat="1" ht="15" customHeight="1" x14ac:dyDescent="0.2">
      <c r="A47" s="381"/>
      <c r="B47" s="385"/>
      <c r="C47" s="382" t="s">
        <v>352</v>
      </c>
      <c r="D47" s="385"/>
      <c r="E47" s="383"/>
      <c r="F47" s="548">
        <v>136</v>
      </c>
      <c r="G47" s="548">
        <v>107</v>
      </c>
      <c r="H47" s="548">
        <v>122</v>
      </c>
      <c r="I47" s="548">
        <v>113</v>
      </c>
      <c r="J47" s="550">
        <v>117</v>
      </c>
      <c r="K47" s="549">
        <v>19</v>
      </c>
      <c r="L47" s="380">
        <v>16.239316239316238</v>
      </c>
    </row>
    <row r="48" spans="1:12" s="110" customFormat="1" ht="15" customHeight="1" x14ac:dyDescent="0.2">
      <c r="A48" s="381"/>
      <c r="B48" s="385"/>
      <c r="C48" s="366" t="s">
        <v>111</v>
      </c>
      <c r="D48" s="386"/>
      <c r="E48" s="387"/>
      <c r="F48" s="548">
        <v>43</v>
      </c>
      <c r="G48" s="548">
        <v>41</v>
      </c>
      <c r="H48" s="548">
        <v>41</v>
      </c>
      <c r="I48" s="548">
        <v>44</v>
      </c>
      <c r="J48" s="548">
        <v>46</v>
      </c>
      <c r="K48" s="549">
        <v>-3</v>
      </c>
      <c r="L48" s="380">
        <v>-6.5217391304347823</v>
      </c>
    </row>
    <row r="49" spans="1:12" s="110" customFormat="1" ht="15" customHeight="1" x14ac:dyDescent="0.2">
      <c r="A49" s="381"/>
      <c r="B49" s="385"/>
      <c r="C49" s="382" t="s">
        <v>352</v>
      </c>
      <c r="D49" s="385"/>
      <c r="E49" s="383"/>
      <c r="F49" s="548">
        <v>17</v>
      </c>
      <c r="G49" s="548">
        <v>19</v>
      </c>
      <c r="H49" s="548">
        <v>16</v>
      </c>
      <c r="I49" s="548">
        <v>17</v>
      </c>
      <c r="J49" s="548">
        <v>20</v>
      </c>
      <c r="K49" s="549">
        <v>-3</v>
      </c>
      <c r="L49" s="380">
        <v>-15</v>
      </c>
    </row>
    <row r="50" spans="1:12" s="110" customFormat="1" ht="15" customHeight="1" x14ac:dyDescent="0.2">
      <c r="A50" s="381"/>
      <c r="B50" s="384" t="s">
        <v>113</v>
      </c>
      <c r="C50" s="382" t="s">
        <v>181</v>
      </c>
      <c r="D50" s="385"/>
      <c r="E50" s="383"/>
      <c r="F50" s="548">
        <v>3379</v>
      </c>
      <c r="G50" s="548">
        <v>2735</v>
      </c>
      <c r="H50" s="548">
        <v>3585</v>
      </c>
      <c r="I50" s="548">
        <v>3477</v>
      </c>
      <c r="J50" s="550">
        <v>3528</v>
      </c>
      <c r="K50" s="549">
        <v>-149</v>
      </c>
      <c r="L50" s="380">
        <v>-4.2233560090702946</v>
      </c>
    </row>
    <row r="51" spans="1:12" s="110" customFormat="1" ht="15" customHeight="1" x14ac:dyDescent="0.2">
      <c r="A51" s="381"/>
      <c r="B51" s="385"/>
      <c r="C51" s="382" t="s">
        <v>352</v>
      </c>
      <c r="D51" s="385"/>
      <c r="E51" s="383"/>
      <c r="F51" s="548">
        <v>1090</v>
      </c>
      <c r="G51" s="548">
        <v>909</v>
      </c>
      <c r="H51" s="548">
        <v>1302</v>
      </c>
      <c r="I51" s="548">
        <v>1351</v>
      </c>
      <c r="J51" s="548">
        <v>1241</v>
      </c>
      <c r="K51" s="549">
        <v>-151</v>
      </c>
      <c r="L51" s="380">
        <v>-12.167606768734892</v>
      </c>
    </row>
    <row r="52" spans="1:12" s="110" customFormat="1" ht="15" customHeight="1" x14ac:dyDescent="0.2">
      <c r="A52" s="381"/>
      <c r="B52" s="384"/>
      <c r="C52" s="382" t="s">
        <v>182</v>
      </c>
      <c r="D52" s="385"/>
      <c r="E52" s="383"/>
      <c r="F52" s="548">
        <v>1856</v>
      </c>
      <c r="G52" s="548">
        <v>1861</v>
      </c>
      <c r="H52" s="548">
        <v>2010</v>
      </c>
      <c r="I52" s="548">
        <v>1926</v>
      </c>
      <c r="J52" s="548">
        <v>1893</v>
      </c>
      <c r="K52" s="549">
        <v>-37</v>
      </c>
      <c r="L52" s="380">
        <v>-1.9545694664553619</v>
      </c>
    </row>
    <row r="53" spans="1:12" s="269" customFormat="1" ht="11.25" customHeight="1" x14ac:dyDescent="0.2">
      <c r="A53" s="381"/>
      <c r="B53" s="385"/>
      <c r="C53" s="382" t="s">
        <v>352</v>
      </c>
      <c r="D53" s="385"/>
      <c r="E53" s="383"/>
      <c r="F53" s="548">
        <v>875</v>
      </c>
      <c r="G53" s="548">
        <v>930</v>
      </c>
      <c r="H53" s="548">
        <v>1031</v>
      </c>
      <c r="I53" s="548">
        <v>988</v>
      </c>
      <c r="J53" s="550">
        <v>877</v>
      </c>
      <c r="K53" s="549">
        <v>-2</v>
      </c>
      <c r="L53" s="380">
        <v>-0.22805017103762829</v>
      </c>
    </row>
    <row r="54" spans="1:12" s="151" customFormat="1" ht="12.75" customHeight="1" x14ac:dyDescent="0.2">
      <c r="A54" s="381"/>
      <c r="B54" s="384" t="s">
        <v>113</v>
      </c>
      <c r="C54" s="384" t="s">
        <v>116</v>
      </c>
      <c r="D54" s="385"/>
      <c r="E54" s="383"/>
      <c r="F54" s="548">
        <v>3971</v>
      </c>
      <c r="G54" s="548">
        <v>3522</v>
      </c>
      <c r="H54" s="548">
        <v>4173</v>
      </c>
      <c r="I54" s="548">
        <v>4087</v>
      </c>
      <c r="J54" s="548">
        <v>4111</v>
      </c>
      <c r="K54" s="549">
        <v>-140</v>
      </c>
      <c r="L54" s="380">
        <v>-3.4054974458769154</v>
      </c>
    </row>
    <row r="55" spans="1:12" ht="11.25" x14ac:dyDescent="0.2">
      <c r="A55" s="381"/>
      <c r="B55" s="385"/>
      <c r="C55" s="382" t="s">
        <v>352</v>
      </c>
      <c r="D55" s="385"/>
      <c r="E55" s="383"/>
      <c r="F55" s="548">
        <v>1425</v>
      </c>
      <c r="G55" s="548">
        <v>1382</v>
      </c>
      <c r="H55" s="548">
        <v>1674</v>
      </c>
      <c r="I55" s="548">
        <v>1696</v>
      </c>
      <c r="J55" s="548">
        <v>1514</v>
      </c>
      <c r="K55" s="549">
        <v>-89</v>
      </c>
      <c r="L55" s="380">
        <v>-5.878467635402906</v>
      </c>
    </row>
    <row r="56" spans="1:12" ht="14.25" customHeight="1" x14ac:dyDescent="0.2">
      <c r="A56" s="381"/>
      <c r="B56" s="385"/>
      <c r="C56" s="384" t="s">
        <v>117</v>
      </c>
      <c r="D56" s="385"/>
      <c r="E56" s="383"/>
      <c r="F56" s="548">
        <v>1255</v>
      </c>
      <c r="G56" s="548">
        <v>1071</v>
      </c>
      <c r="H56" s="548">
        <v>1417</v>
      </c>
      <c r="I56" s="548">
        <v>1314</v>
      </c>
      <c r="J56" s="548">
        <v>1302</v>
      </c>
      <c r="K56" s="549">
        <v>-47</v>
      </c>
      <c r="L56" s="380">
        <v>-3.6098310291858677</v>
      </c>
    </row>
    <row r="57" spans="1:12" ht="18.75" customHeight="1" x14ac:dyDescent="0.2">
      <c r="A57" s="388"/>
      <c r="B57" s="389"/>
      <c r="C57" s="390" t="s">
        <v>352</v>
      </c>
      <c r="D57" s="389"/>
      <c r="E57" s="391"/>
      <c r="F57" s="551">
        <v>538</v>
      </c>
      <c r="G57" s="552">
        <v>457</v>
      </c>
      <c r="H57" s="552">
        <v>656</v>
      </c>
      <c r="I57" s="552">
        <v>643</v>
      </c>
      <c r="J57" s="552">
        <v>601</v>
      </c>
      <c r="K57" s="553">
        <f t="shared" ref="K57" si="0">IF(OR(F57=".",J57=".")=TRUE,".",IF(OR(F57="*",J57="*")=TRUE,"*",IF(AND(F57="-",J57="-")=TRUE,"-",IF(AND(ISNUMBER(J57),ISNUMBER(F57))=TRUE,IF(F57-J57=0,0,F57-J57),IF(ISNUMBER(F57)=TRUE,F57,-J57)))))</f>
        <v>-63</v>
      </c>
      <c r="L57" s="392">
        <f t="shared" ref="L57" si="1">IF(K57 =".",".",IF(K57 ="*","*",IF(K57="-","-",IF(K57=0,0,IF(OR(J57="-",J57=".",F57="-",F57=".")=TRUE,"X",IF(J57=0,"0,0",IF(ABS(K57*100/J57)&gt;250,".X",(K57*100/J57))))))))</f>
        <v>-10.482529118136439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5378</v>
      </c>
      <c r="E11" s="114">
        <v>4938</v>
      </c>
      <c r="F11" s="114">
        <v>7370</v>
      </c>
      <c r="G11" s="114">
        <v>5579</v>
      </c>
      <c r="H11" s="140">
        <v>5583</v>
      </c>
      <c r="I11" s="115">
        <v>-205</v>
      </c>
      <c r="J11" s="116">
        <v>-3.6718610066272612</v>
      </c>
    </row>
    <row r="12" spans="1:15" s="110" customFormat="1" ht="24.95" customHeight="1" x14ac:dyDescent="0.2">
      <c r="A12" s="193" t="s">
        <v>132</v>
      </c>
      <c r="B12" s="194" t="s">
        <v>133</v>
      </c>
      <c r="C12" s="113">
        <v>0.502045370026032</v>
      </c>
      <c r="D12" s="115">
        <v>27</v>
      </c>
      <c r="E12" s="114">
        <v>5</v>
      </c>
      <c r="F12" s="114">
        <v>24</v>
      </c>
      <c r="G12" s="114">
        <v>37</v>
      </c>
      <c r="H12" s="140">
        <v>35</v>
      </c>
      <c r="I12" s="115">
        <v>-8</v>
      </c>
      <c r="J12" s="116">
        <v>-22.857142857142858</v>
      </c>
    </row>
    <row r="13" spans="1:15" s="110" customFormat="1" ht="24.95" customHeight="1" x14ac:dyDescent="0.2">
      <c r="A13" s="193" t="s">
        <v>134</v>
      </c>
      <c r="B13" s="199" t="s">
        <v>214</v>
      </c>
      <c r="C13" s="113">
        <v>0.74377091855708444</v>
      </c>
      <c r="D13" s="115">
        <v>40</v>
      </c>
      <c r="E13" s="114">
        <v>18</v>
      </c>
      <c r="F13" s="114">
        <v>61</v>
      </c>
      <c r="G13" s="114">
        <v>36</v>
      </c>
      <c r="H13" s="140">
        <v>33</v>
      </c>
      <c r="I13" s="115">
        <v>7</v>
      </c>
      <c r="J13" s="116">
        <v>21.212121212121211</v>
      </c>
    </row>
    <row r="14" spans="1:15" s="287" customFormat="1" ht="24.95" customHeight="1" x14ac:dyDescent="0.2">
      <c r="A14" s="193" t="s">
        <v>215</v>
      </c>
      <c r="B14" s="199" t="s">
        <v>137</v>
      </c>
      <c r="C14" s="113">
        <v>4.7787281517292675</v>
      </c>
      <c r="D14" s="115">
        <v>257</v>
      </c>
      <c r="E14" s="114">
        <v>151</v>
      </c>
      <c r="F14" s="114">
        <v>315</v>
      </c>
      <c r="G14" s="114">
        <v>260</v>
      </c>
      <c r="H14" s="140">
        <v>265</v>
      </c>
      <c r="I14" s="115">
        <v>-8</v>
      </c>
      <c r="J14" s="116">
        <v>-3.0188679245283021</v>
      </c>
      <c r="K14" s="110"/>
      <c r="L14" s="110"/>
      <c r="M14" s="110"/>
      <c r="N14" s="110"/>
      <c r="O14" s="110"/>
    </row>
    <row r="15" spans="1:15" s="110" customFormat="1" ht="24.95" customHeight="1" x14ac:dyDescent="0.2">
      <c r="A15" s="193" t="s">
        <v>216</v>
      </c>
      <c r="B15" s="199" t="s">
        <v>217</v>
      </c>
      <c r="C15" s="113">
        <v>0.91111937523242836</v>
      </c>
      <c r="D15" s="115">
        <v>49</v>
      </c>
      <c r="E15" s="114">
        <v>59</v>
      </c>
      <c r="F15" s="114">
        <v>96</v>
      </c>
      <c r="G15" s="114">
        <v>53</v>
      </c>
      <c r="H15" s="140">
        <v>50</v>
      </c>
      <c r="I15" s="115">
        <v>-1</v>
      </c>
      <c r="J15" s="116">
        <v>-2</v>
      </c>
    </row>
    <row r="16" spans="1:15" s="287" customFormat="1" ht="24.95" customHeight="1" x14ac:dyDescent="0.2">
      <c r="A16" s="193" t="s">
        <v>218</v>
      </c>
      <c r="B16" s="199" t="s">
        <v>141</v>
      </c>
      <c r="C16" s="113">
        <v>3.4213462253625884</v>
      </c>
      <c r="D16" s="115">
        <v>184</v>
      </c>
      <c r="E16" s="114">
        <v>83</v>
      </c>
      <c r="F16" s="114">
        <v>202</v>
      </c>
      <c r="G16" s="114">
        <v>193</v>
      </c>
      <c r="H16" s="140">
        <v>200</v>
      </c>
      <c r="I16" s="115">
        <v>-16</v>
      </c>
      <c r="J16" s="116">
        <v>-8</v>
      </c>
      <c r="K16" s="110"/>
      <c r="L16" s="110"/>
      <c r="M16" s="110"/>
      <c r="N16" s="110"/>
      <c r="O16" s="110"/>
    </row>
    <row r="17" spans="1:15" s="110" customFormat="1" ht="24.95" customHeight="1" x14ac:dyDescent="0.2">
      <c r="A17" s="193" t="s">
        <v>142</v>
      </c>
      <c r="B17" s="199" t="s">
        <v>220</v>
      </c>
      <c r="C17" s="113">
        <v>0.44626255113425067</v>
      </c>
      <c r="D17" s="115">
        <v>24</v>
      </c>
      <c r="E17" s="114">
        <v>9</v>
      </c>
      <c r="F17" s="114">
        <v>17</v>
      </c>
      <c r="G17" s="114">
        <v>14</v>
      </c>
      <c r="H17" s="140">
        <v>15</v>
      </c>
      <c r="I17" s="115">
        <v>9</v>
      </c>
      <c r="J17" s="116">
        <v>60</v>
      </c>
    </row>
    <row r="18" spans="1:15" s="287" customFormat="1" ht="24.95" customHeight="1" x14ac:dyDescent="0.2">
      <c r="A18" s="201" t="s">
        <v>144</v>
      </c>
      <c r="B18" s="202" t="s">
        <v>145</v>
      </c>
      <c r="C18" s="113">
        <v>3.5701004090740054</v>
      </c>
      <c r="D18" s="115">
        <v>192</v>
      </c>
      <c r="E18" s="114">
        <v>97</v>
      </c>
      <c r="F18" s="114">
        <v>278</v>
      </c>
      <c r="G18" s="114">
        <v>189</v>
      </c>
      <c r="H18" s="140">
        <v>189</v>
      </c>
      <c r="I18" s="115">
        <v>3</v>
      </c>
      <c r="J18" s="116">
        <v>1.5873015873015872</v>
      </c>
      <c r="K18" s="110"/>
      <c r="L18" s="110"/>
      <c r="M18" s="110"/>
      <c r="N18" s="110"/>
      <c r="O18" s="110"/>
    </row>
    <row r="19" spans="1:15" s="110" customFormat="1" ht="24.95" customHeight="1" x14ac:dyDescent="0.2">
      <c r="A19" s="193" t="s">
        <v>146</v>
      </c>
      <c r="B19" s="199" t="s">
        <v>147</v>
      </c>
      <c r="C19" s="113">
        <v>12.142060245444403</v>
      </c>
      <c r="D19" s="115">
        <v>653</v>
      </c>
      <c r="E19" s="114">
        <v>811</v>
      </c>
      <c r="F19" s="114">
        <v>1108</v>
      </c>
      <c r="G19" s="114">
        <v>695</v>
      </c>
      <c r="H19" s="140">
        <v>723</v>
      </c>
      <c r="I19" s="115">
        <v>-70</v>
      </c>
      <c r="J19" s="116">
        <v>-9.6818810511756563</v>
      </c>
    </row>
    <row r="20" spans="1:15" s="287" customFormat="1" ht="24.95" customHeight="1" x14ac:dyDescent="0.2">
      <c r="A20" s="193" t="s">
        <v>148</v>
      </c>
      <c r="B20" s="199" t="s">
        <v>149</v>
      </c>
      <c r="C20" s="113">
        <v>8.1442915582000737</v>
      </c>
      <c r="D20" s="115">
        <v>438</v>
      </c>
      <c r="E20" s="114">
        <v>439</v>
      </c>
      <c r="F20" s="114">
        <v>629</v>
      </c>
      <c r="G20" s="114">
        <v>471</v>
      </c>
      <c r="H20" s="140">
        <v>519</v>
      </c>
      <c r="I20" s="115">
        <v>-81</v>
      </c>
      <c r="J20" s="116">
        <v>-15.606936416184972</v>
      </c>
      <c r="K20" s="110"/>
      <c r="L20" s="110"/>
      <c r="M20" s="110"/>
      <c r="N20" s="110"/>
      <c r="O20" s="110"/>
    </row>
    <row r="21" spans="1:15" s="110" customFormat="1" ht="24.95" customHeight="1" x14ac:dyDescent="0.2">
      <c r="A21" s="201" t="s">
        <v>150</v>
      </c>
      <c r="B21" s="202" t="s">
        <v>151</v>
      </c>
      <c r="C21" s="113">
        <v>6.4522127184827074</v>
      </c>
      <c r="D21" s="115">
        <v>347</v>
      </c>
      <c r="E21" s="114">
        <v>356</v>
      </c>
      <c r="F21" s="114">
        <v>467</v>
      </c>
      <c r="G21" s="114">
        <v>505</v>
      </c>
      <c r="H21" s="140">
        <v>432</v>
      </c>
      <c r="I21" s="115">
        <v>-85</v>
      </c>
      <c r="J21" s="116">
        <v>-19.675925925925927</v>
      </c>
    </row>
    <row r="22" spans="1:15" s="110" customFormat="1" ht="24.95" customHeight="1" x14ac:dyDescent="0.2">
      <c r="A22" s="201" t="s">
        <v>152</v>
      </c>
      <c r="B22" s="199" t="s">
        <v>153</v>
      </c>
      <c r="C22" s="113">
        <v>4.7043510598735585</v>
      </c>
      <c r="D22" s="115">
        <v>253</v>
      </c>
      <c r="E22" s="114">
        <v>230</v>
      </c>
      <c r="F22" s="114">
        <v>327</v>
      </c>
      <c r="G22" s="114">
        <v>260</v>
      </c>
      <c r="H22" s="140">
        <v>252</v>
      </c>
      <c r="I22" s="115">
        <v>1</v>
      </c>
      <c r="J22" s="116">
        <v>0.3968253968253968</v>
      </c>
    </row>
    <row r="23" spans="1:15" s="110" customFormat="1" ht="24.95" customHeight="1" x14ac:dyDescent="0.2">
      <c r="A23" s="193" t="s">
        <v>154</v>
      </c>
      <c r="B23" s="199" t="s">
        <v>155</v>
      </c>
      <c r="C23" s="113">
        <v>3.1982149497954628</v>
      </c>
      <c r="D23" s="115">
        <v>172</v>
      </c>
      <c r="E23" s="114">
        <v>151</v>
      </c>
      <c r="F23" s="114">
        <v>257</v>
      </c>
      <c r="G23" s="114">
        <v>105</v>
      </c>
      <c r="H23" s="140">
        <v>160</v>
      </c>
      <c r="I23" s="115">
        <v>12</v>
      </c>
      <c r="J23" s="116">
        <v>7.5</v>
      </c>
    </row>
    <row r="24" spans="1:15" s="110" customFormat="1" ht="24.95" customHeight="1" x14ac:dyDescent="0.2">
      <c r="A24" s="193" t="s">
        <v>156</v>
      </c>
      <c r="B24" s="199" t="s">
        <v>221</v>
      </c>
      <c r="C24" s="113">
        <v>5.3365563406470811</v>
      </c>
      <c r="D24" s="115">
        <v>287</v>
      </c>
      <c r="E24" s="114">
        <v>219</v>
      </c>
      <c r="F24" s="114">
        <v>367</v>
      </c>
      <c r="G24" s="114">
        <v>268</v>
      </c>
      <c r="H24" s="140">
        <v>393</v>
      </c>
      <c r="I24" s="115">
        <v>-106</v>
      </c>
      <c r="J24" s="116">
        <v>-26.972010178117049</v>
      </c>
    </row>
    <row r="25" spans="1:15" s="110" customFormat="1" ht="24.95" customHeight="1" x14ac:dyDescent="0.2">
      <c r="A25" s="193" t="s">
        <v>222</v>
      </c>
      <c r="B25" s="204" t="s">
        <v>159</v>
      </c>
      <c r="C25" s="113">
        <v>7.3261435477872814</v>
      </c>
      <c r="D25" s="115">
        <v>394</v>
      </c>
      <c r="E25" s="114">
        <v>286</v>
      </c>
      <c r="F25" s="114">
        <v>381</v>
      </c>
      <c r="G25" s="114">
        <v>355</v>
      </c>
      <c r="H25" s="140">
        <v>421</v>
      </c>
      <c r="I25" s="115">
        <v>-27</v>
      </c>
      <c r="J25" s="116">
        <v>-6.4133016627078385</v>
      </c>
    </row>
    <row r="26" spans="1:15" s="110" customFormat="1" ht="24.95" customHeight="1" x14ac:dyDescent="0.2">
      <c r="A26" s="201">
        <v>782.78300000000002</v>
      </c>
      <c r="B26" s="203" t="s">
        <v>160</v>
      </c>
      <c r="C26" s="113">
        <v>16.084046113796951</v>
      </c>
      <c r="D26" s="115">
        <v>865</v>
      </c>
      <c r="E26" s="114">
        <v>699</v>
      </c>
      <c r="F26" s="114">
        <v>950</v>
      </c>
      <c r="G26" s="114">
        <v>906</v>
      </c>
      <c r="H26" s="140">
        <v>796</v>
      </c>
      <c r="I26" s="115">
        <v>69</v>
      </c>
      <c r="J26" s="116">
        <v>8.6683417085427141</v>
      </c>
    </row>
    <row r="27" spans="1:15" s="110" customFormat="1" ht="24.95" customHeight="1" x14ac:dyDescent="0.2">
      <c r="A27" s="193" t="s">
        <v>161</v>
      </c>
      <c r="B27" s="199" t="s">
        <v>162</v>
      </c>
      <c r="C27" s="113">
        <v>5.1134250650799551</v>
      </c>
      <c r="D27" s="115">
        <v>275</v>
      </c>
      <c r="E27" s="114">
        <v>259</v>
      </c>
      <c r="F27" s="114">
        <v>391</v>
      </c>
      <c r="G27" s="114">
        <v>317</v>
      </c>
      <c r="H27" s="140">
        <v>241</v>
      </c>
      <c r="I27" s="115">
        <v>34</v>
      </c>
      <c r="J27" s="116">
        <v>14.107883817427386</v>
      </c>
    </row>
    <row r="28" spans="1:15" s="110" customFormat="1" ht="24.95" customHeight="1" x14ac:dyDescent="0.2">
      <c r="A28" s="193" t="s">
        <v>163</v>
      </c>
      <c r="B28" s="199" t="s">
        <v>164</v>
      </c>
      <c r="C28" s="113">
        <v>4.165117143919673</v>
      </c>
      <c r="D28" s="115">
        <v>224</v>
      </c>
      <c r="E28" s="114">
        <v>254</v>
      </c>
      <c r="F28" s="114">
        <v>376</v>
      </c>
      <c r="G28" s="114">
        <v>219</v>
      </c>
      <c r="H28" s="140">
        <v>220</v>
      </c>
      <c r="I28" s="115">
        <v>4</v>
      </c>
      <c r="J28" s="116">
        <v>1.8181818181818181</v>
      </c>
    </row>
    <row r="29" spans="1:15" s="110" customFormat="1" ht="24.95" customHeight="1" x14ac:dyDescent="0.2">
      <c r="A29" s="193">
        <v>86</v>
      </c>
      <c r="B29" s="199" t="s">
        <v>165</v>
      </c>
      <c r="C29" s="113">
        <v>6.5823726292301972</v>
      </c>
      <c r="D29" s="115">
        <v>354</v>
      </c>
      <c r="E29" s="114">
        <v>466</v>
      </c>
      <c r="F29" s="114">
        <v>522</v>
      </c>
      <c r="G29" s="114">
        <v>407</v>
      </c>
      <c r="H29" s="140">
        <v>366</v>
      </c>
      <c r="I29" s="115">
        <v>-12</v>
      </c>
      <c r="J29" s="116">
        <v>-3.278688524590164</v>
      </c>
    </row>
    <row r="30" spans="1:15" s="110" customFormat="1" ht="24.95" customHeight="1" x14ac:dyDescent="0.2">
      <c r="A30" s="193">
        <v>87.88</v>
      </c>
      <c r="B30" s="204" t="s">
        <v>166</v>
      </c>
      <c r="C30" s="113">
        <v>7.2145779100037188</v>
      </c>
      <c r="D30" s="115">
        <v>388</v>
      </c>
      <c r="E30" s="114">
        <v>291</v>
      </c>
      <c r="F30" s="114">
        <v>549</v>
      </c>
      <c r="G30" s="114">
        <v>325</v>
      </c>
      <c r="H30" s="140">
        <v>335</v>
      </c>
      <c r="I30" s="115">
        <v>53</v>
      </c>
      <c r="J30" s="116">
        <v>15.82089552238806</v>
      </c>
    </row>
    <row r="31" spans="1:15" s="110" customFormat="1" ht="24.95" customHeight="1" x14ac:dyDescent="0.2">
      <c r="A31" s="193" t="s">
        <v>167</v>
      </c>
      <c r="B31" s="199" t="s">
        <v>168</v>
      </c>
      <c r="C31" s="113">
        <v>3.9419858683525475</v>
      </c>
      <c r="D31" s="115">
        <v>212</v>
      </c>
      <c r="E31" s="114">
        <v>206</v>
      </c>
      <c r="F31" s="114">
        <v>368</v>
      </c>
      <c r="G31" s="114">
        <v>224</v>
      </c>
      <c r="H31" s="140">
        <v>203</v>
      </c>
      <c r="I31" s="115">
        <v>9</v>
      </c>
      <c r="J31" s="116">
        <v>4.4334975369458132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0.502045370026032</v>
      </c>
      <c r="D34" s="115">
        <v>27</v>
      </c>
      <c r="E34" s="114">
        <v>5</v>
      </c>
      <c r="F34" s="114">
        <v>24</v>
      </c>
      <c r="G34" s="114">
        <v>37</v>
      </c>
      <c r="H34" s="140">
        <v>35</v>
      </c>
      <c r="I34" s="115">
        <v>-8</v>
      </c>
      <c r="J34" s="116">
        <v>-22.857142857142858</v>
      </c>
    </row>
    <row r="35" spans="1:10" s="110" customFormat="1" ht="24.95" customHeight="1" x14ac:dyDescent="0.2">
      <c r="A35" s="292" t="s">
        <v>171</v>
      </c>
      <c r="B35" s="293" t="s">
        <v>172</v>
      </c>
      <c r="C35" s="113">
        <v>9.0925994793603575</v>
      </c>
      <c r="D35" s="115">
        <v>489</v>
      </c>
      <c r="E35" s="114">
        <v>266</v>
      </c>
      <c r="F35" s="114">
        <v>654</v>
      </c>
      <c r="G35" s="114">
        <v>485</v>
      </c>
      <c r="H35" s="140">
        <v>487</v>
      </c>
      <c r="I35" s="115">
        <v>2</v>
      </c>
      <c r="J35" s="116">
        <v>0.41067761806981518</v>
      </c>
    </row>
    <row r="36" spans="1:10" s="110" customFormat="1" ht="24.95" customHeight="1" x14ac:dyDescent="0.2">
      <c r="A36" s="294" t="s">
        <v>173</v>
      </c>
      <c r="B36" s="295" t="s">
        <v>174</v>
      </c>
      <c r="C36" s="125">
        <v>90.405355150613616</v>
      </c>
      <c r="D36" s="143">
        <v>4862</v>
      </c>
      <c r="E36" s="144">
        <v>4667</v>
      </c>
      <c r="F36" s="144">
        <v>6692</v>
      </c>
      <c r="G36" s="144">
        <v>5057</v>
      </c>
      <c r="H36" s="145">
        <v>5061</v>
      </c>
      <c r="I36" s="143">
        <v>-199</v>
      </c>
      <c r="J36" s="146">
        <v>-3.9320292432325625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5378</v>
      </c>
      <c r="F11" s="264">
        <v>4938</v>
      </c>
      <c r="G11" s="264">
        <v>7370</v>
      </c>
      <c r="H11" s="264">
        <v>5579</v>
      </c>
      <c r="I11" s="265">
        <v>5583</v>
      </c>
      <c r="J11" s="263">
        <v>-205</v>
      </c>
      <c r="K11" s="266">
        <v>-3.6718610066272612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26.90591297880253</v>
      </c>
      <c r="E13" s="115">
        <v>1447</v>
      </c>
      <c r="F13" s="114">
        <v>1257</v>
      </c>
      <c r="G13" s="114">
        <v>1772</v>
      </c>
      <c r="H13" s="114">
        <v>1661</v>
      </c>
      <c r="I13" s="140">
        <v>1584</v>
      </c>
      <c r="J13" s="115">
        <v>-137</v>
      </c>
      <c r="K13" s="116">
        <v>-8.6489898989898997</v>
      </c>
    </row>
    <row r="14" spans="1:15" ht="15.95" customHeight="1" x14ac:dyDescent="0.2">
      <c r="A14" s="306" t="s">
        <v>230</v>
      </c>
      <c r="B14" s="307"/>
      <c r="C14" s="308"/>
      <c r="D14" s="113">
        <v>52.491632577166236</v>
      </c>
      <c r="E14" s="115">
        <v>2823</v>
      </c>
      <c r="F14" s="114">
        <v>2590</v>
      </c>
      <c r="G14" s="114">
        <v>4378</v>
      </c>
      <c r="H14" s="114">
        <v>2829</v>
      </c>
      <c r="I14" s="140">
        <v>2885</v>
      </c>
      <c r="J14" s="115">
        <v>-62</v>
      </c>
      <c r="K14" s="116">
        <v>-2.149046793760832</v>
      </c>
    </row>
    <row r="15" spans="1:15" ht="15.95" customHeight="1" x14ac:dyDescent="0.2">
      <c r="A15" s="306" t="s">
        <v>231</v>
      </c>
      <c r="B15" s="307"/>
      <c r="C15" s="308"/>
      <c r="D15" s="113">
        <v>9.129788025288212</v>
      </c>
      <c r="E15" s="115">
        <v>491</v>
      </c>
      <c r="F15" s="114">
        <v>490</v>
      </c>
      <c r="G15" s="114">
        <v>513</v>
      </c>
      <c r="H15" s="114">
        <v>446</v>
      </c>
      <c r="I15" s="140">
        <v>500</v>
      </c>
      <c r="J15" s="115">
        <v>-9</v>
      </c>
      <c r="K15" s="116">
        <v>-1.8</v>
      </c>
    </row>
    <row r="16" spans="1:15" ht="15.95" customHeight="1" x14ac:dyDescent="0.2">
      <c r="A16" s="306" t="s">
        <v>232</v>
      </c>
      <c r="B16" s="307"/>
      <c r="C16" s="308"/>
      <c r="D16" s="113">
        <v>11.454072145779101</v>
      </c>
      <c r="E16" s="115">
        <v>616</v>
      </c>
      <c r="F16" s="114">
        <v>601</v>
      </c>
      <c r="G16" s="114">
        <v>707</v>
      </c>
      <c r="H16" s="114">
        <v>642</v>
      </c>
      <c r="I16" s="140">
        <v>613</v>
      </c>
      <c r="J16" s="115">
        <v>3</v>
      </c>
      <c r="K16" s="116">
        <v>0.48939641109298532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0.42766827817032355</v>
      </c>
      <c r="E18" s="115">
        <v>23</v>
      </c>
      <c r="F18" s="114">
        <v>6</v>
      </c>
      <c r="G18" s="114">
        <v>35</v>
      </c>
      <c r="H18" s="114">
        <v>33</v>
      </c>
      <c r="I18" s="140">
        <v>29</v>
      </c>
      <c r="J18" s="115">
        <v>-6</v>
      </c>
      <c r="K18" s="116">
        <v>-20.689655172413794</v>
      </c>
    </row>
    <row r="19" spans="1:11" ht="14.1" customHeight="1" x14ac:dyDescent="0.2">
      <c r="A19" s="306" t="s">
        <v>235</v>
      </c>
      <c r="B19" s="307" t="s">
        <v>236</v>
      </c>
      <c r="C19" s="308"/>
      <c r="D19" s="113">
        <v>0.35329118631461509</v>
      </c>
      <c r="E19" s="115">
        <v>19</v>
      </c>
      <c r="F19" s="114">
        <v>3</v>
      </c>
      <c r="G19" s="114">
        <v>25</v>
      </c>
      <c r="H19" s="114">
        <v>31</v>
      </c>
      <c r="I19" s="140">
        <v>26</v>
      </c>
      <c r="J19" s="115">
        <v>-7</v>
      </c>
      <c r="K19" s="116">
        <v>-26.923076923076923</v>
      </c>
    </row>
    <row r="20" spans="1:11" ht="14.1" customHeight="1" x14ac:dyDescent="0.2">
      <c r="A20" s="306">
        <v>12</v>
      </c>
      <c r="B20" s="307" t="s">
        <v>237</v>
      </c>
      <c r="C20" s="308"/>
      <c r="D20" s="113">
        <v>0.55782818891781327</v>
      </c>
      <c r="E20" s="115">
        <v>30</v>
      </c>
      <c r="F20" s="114">
        <v>13</v>
      </c>
      <c r="G20" s="114">
        <v>33</v>
      </c>
      <c r="H20" s="114">
        <v>34</v>
      </c>
      <c r="I20" s="140">
        <v>31</v>
      </c>
      <c r="J20" s="115">
        <v>-1</v>
      </c>
      <c r="K20" s="116">
        <v>-3.225806451612903</v>
      </c>
    </row>
    <row r="21" spans="1:11" ht="14.1" customHeight="1" x14ac:dyDescent="0.2">
      <c r="A21" s="306">
        <v>21</v>
      </c>
      <c r="B21" s="307" t="s">
        <v>238</v>
      </c>
      <c r="C21" s="308"/>
      <c r="D21" s="113">
        <v>1.4503532911863146</v>
      </c>
      <c r="E21" s="115">
        <v>78</v>
      </c>
      <c r="F21" s="114">
        <v>48</v>
      </c>
      <c r="G21" s="114">
        <v>77</v>
      </c>
      <c r="H21" s="114">
        <v>69</v>
      </c>
      <c r="I21" s="140">
        <v>77</v>
      </c>
      <c r="J21" s="115">
        <v>1</v>
      </c>
      <c r="K21" s="116">
        <v>1.2987012987012987</v>
      </c>
    </row>
    <row r="22" spans="1:11" ht="14.1" customHeight="1" x14ac:dyDescent="0.2">
      <c r="A22" s="306">
        <v>22</v>
      </c>
      <c r="B22" s="307" t="s">
        <v>239</v>
      </c>
      <c r="C22" s="308"/>
      <c r="D22" s="113">
        <v>1.7664559315730755</v>
      </c>
      <c r="E22" s="115">
        <v>95</v>
      </c>
      <c r="F22" s="114">
        <v>63</v>
      </c>
      <c r="G22" s="114">
        <v>98</v>
      </c>
      <c r="H22" s="114">
        <v>93</v>
      </c>
      <c r="I22" s="140">
        <v>70</v>
      </c>
      <c r="J22" s="115">
        <v>25</v>
      </c>
      <c r="K22" s="116">
        <v>35.714285714285715</v>
      </c>
    </row>
    <row r="23" spans="1:11" ht="14.1" customHeight="1" x14ac:dyDescent="0.2">
      <c r="A23" s="306">
        <v>23</v>
      </c>
      <c r="B23" s="307" t="s">
        <v>240</v>
      </c>
      <c r="C23" s="308"/>
      <c r="D23" s="113">
        <v>1.0412792859799183</v>
      </c>
      <c r="E23" s="115">
        <v>56</v>
      </c>
      <c r="F23" s="114">
        <v>23</v>
      </c>
      <c r="G23" s="114">
        <v>47</v>
      </c>
      <c r="H23" s="114">
        <v>22</v>
      </c>
      <c r="I23" s="140">
        <v>34</v>
      </c>
      <c r="J23" s="115">
        <v>22</v>
      </c>
      <c r="K23" s="116">
        <v>64.705882352941174</v>
      </c>
    </row>
    <row r="24" spans="1:11" ht="14.1" customHeight="1" x14ac:dyDescent="0.2">
      <c r="A24" s="306">
        <v>24</v>
      </c>
      <c r="B24" s="307" t="s">
        <v>241</v>
      </c>
      <c r="C24" s="308"/>
      <c r="D24" s="113">
        <v>1.6920788397173669</v>
      </c>
      <c r="E24" s="115">
        <v>91</v>
      </c>
      <c r="F24" s="114">
        <v>66</v>
      </c>
      <c r="G24" s="114">
        <v>115</v>
      </c>
      <c r="H24" s="114">
        <v>110</v>
      </c>
      <c r="I24" s="140">
        <v>96</v>
      </c>
      <c r="J24" s="115">
        <v>-5</v>
      </c>
      <c r="K24" s="116">
        <v>-5.208333333333333</v>
      </c>
    </row>
    <row r="25" spans="1:11" ht="14.1" customHeight="1" x14ac:dyDescent="0.2">
      <c r="A25" s="306">
        <v>25</v>
      </c>
      <c r="B25" s="307" t="s">
        <v>242</v>
      </c>
      <c r="C25" s="308"/>
      <c r="D25" s="113">
        <v>3.9233915953886203</v>
      </c>
      <c r="E25" s="115">
        <v>211</v>
      </c>
      <c r="F25" s="114">
        <v>184</v>
      </c>
      <c r="G25" s="114">
        <v>261</v>
      </c>
      <c r="H25" s="114">
        <v>164</v>
      </c>
      <c r="I25" s="140">
        <v>222</v>
      </c>
      <c r="J25" s="115">
        <v>-11</v>
      </c>
      <c r="K25" s="116">
        <v>-4.954954954954955</v>
      </c>
    </row>
    <row r="26" spans="1:11" ht="14.1" customHeight="1" x14ac:dyDescent="0.2">
      <c r="A26" s="306">
        <v>26</v>
      </c>
      <c r="B26" s="307" t="s">
        <v>243</v>
      </c>
      <c r="C26" s="308"/>
      <c r="D26" s="113">
        <v>2.2685013015991076</v>
      </c>
      <c r="E26" s="115">
        <v>122</v>
      </c>
      <c r="F26" s="114">
        <v>81</v>
      </c>
      <c r="G26" s="114">
        <v>217</v>
      </c>
      <c r="H26" s="114">
        <v>132</v>
      </c>
      <c r="I26" s="140">
        <v>149</v>
      </c>
      <c r="J26" s="115">
        <v>-27</v>
      </c>
      <c r="K26" s="116">
        <v>-18.120805369127517</v>
      </c>
    </row>
    <row r="27" spans="1:11" ht="14.1" customHeight="1" x14ac:dyDescent="0.2">
      <c r="A27" s="306">
        <v>27</v>
      </c>
      <c r="B27" s="307" t="s">
        <v>244</v>
      </c>
      <c r="C27" s="308"/>
      <c r="D27" s="113">
        <v>0.98549646708813687</v>
      </c>
      <c r="E27" s="115">
        <v>53</v>
      </c>
      <c r="F27" s="114">
        <v>36</v>
      </c>
      <c r="G27" s="114">
        <v>95</v>
      </c>
      <c r="H27" s="114">
        <v>53</v>
      </c>
      <c r="I27" s="140">
        <v>68</v>
      </c>
      <c r="J27" s="115">
        <v>-15</v>
      </c>
      <c r="K27" s="116">
        <v>-22.058823529411764</v>
      </c>
    </row>
    <row r="28" spans="1:11" ht="14.1" customHeight="1" x14ac:dyDescent="0.2">
      <c r="A28" s="306">
        <v>28</v>
      </c>
      <c r="B28" s="307" t="s">
        <v>245</v>
      </c>
      <c r="C28" s="308"/>
      <c r="D28" s="113">
        <v>0.26031982149497956</v>
      </c>
      <c r="E28" s="115">
        <v>14</v>
      </c>
      <c r="F28" s="114">
        <v>38</v>
      </c>
      <c r="G28" s="114">
        <v>63</v>
      </c>
      <c r="H28" s="114">
        <v>22</v>
      </c>
      <c r="I28" s="140">
        <v>25</v>
      </c>
      <c r="J28" s="115">
        <v>-11</v>
      </c>
      <c r="K28" s="116">
        <v>-44</v>
      </c>
    </row>
    <row r="29" spans="1:11" ht="14.1" customHeight="1" x14ac:dyDescent="0.2">
      <c r="A29" s="306">
        <v>29</v>
      </c>
      <c r="B29" s="307" t="s">
        <v>246</v>
      </c>
      <c r="C29" s="308"/>
      <c r="D29" s="113">
        <v>3.4027519523986611</v>
      </c>
      <c r="E29" s="115">
        <v>183</v>
      </c>
      <c r="F29" s="114">
        <v>196</v>
      </c>
      <c r="G29" s="114">
        <v>255</v>
      </c>
      <c r="H29" s="114">
        <v>229</v>
      </c>
      <c r="I29" s="140">
        <v>235</v>
      </c>
      <c r="J29" s="115">
        <v>-52</v>
      </c>
      <c r="K29" s="116">
        <v>-22.127659574468087</v>
      </c>
    </row>
    <row r="30" spans="1:11" ht="14.1" customHeight="1" x14ac:dyDescent="0.2">
      <c r="A30" s="306" t="s">
        <v>247</v>
      </c>
      <c r="B30" s="307" t="s">
        <v>248</v>
      </c>
      <c r="C30" s="308"/>
      <c r="D30" s="113">
        <v>0.5764224618817404</v>
      </c>
      <c r="E30" s="115">
        <v>31</v>
      </c>
      <c r="F30" s="114">
        <v>22</v>
      </c>
      <c r="G30" s="114">
        <v>47</v>
      </c>
      <c r="H30" s="114" t="s">
        <v>513</v>
      </c>
      <c r="I30" s="140">
        <v>43</v>
      </c>
      <c r="J30" s="115">
        <v>-12</v>
      </c>
      <c r="K30" s="116">
        <v>-27.906976744186046</v>
      </c>
    </row>
    <row r="31" spans="1:11" ht="14.1" customHeight="1" x14ac:dyDescent="0.2">
      <c r="A31" s="306" t="s">
        <v>249</v>
      </c>
      <c r="B31" s="307" t="s">
        <v>250</v>
      </c>
      <c r="C31" s="308"/>
      <c r="D31" s="113">
        <v>2.8263294905169207</v>
      </c>
      <c r="E31" s="115">
        <v>152</v>
      </c>
      <c r="F31" s="114">
        <v>174</v>
      </c>
      <c r="G31" s="114">
        <v>208</v>
      </c>
      <c r="H31" s="114">
        <v>189</v>
      </c>
      <c r="I31" s="140">
        <v>192</v>
      </c>
      <c r="J31" s="115">
        <v>-40</v>
      </c>
      <c r="K31" s="116">
        <v>-20.833333333333332</v>
      </c>
    </row>
    <row r="32" spans="1:11" ht="14.1" customHeight="1" x14ac:dyDescent="0.2">
      <c r="A32" s="306">
        <v>31</v>
      </c>
      <c r="B32" s="307" t="s">
        <v>251</v>
      </c>
      <c r="C32" s="308"/>
      <c r="D32" s="113">
        <v>0.66939382670137593</v>
      </c>
      <c r="E32" s="115">
        <v>36</v>
      </c>
      <c r="F32" s="114">
        <v>27</v>
      </c>
      <c r="G32" s="114">
        <v>34</v>
      </c>
      <c r="H32" s="114">
        <v>31</v>
      </c>
      <c r="I32" s="140">
        <v>29</v>
      </c>
      <c r="J32" s="115">
        <v>7</v>
      </c>
      <c r="K32" s="116">
        <v>24.137931034482758</v>
      </c>
    </row>
    <row r="33" spans="1:11" ht="14.1" customHeight="1" x14ac:dyDescent="0.2">
      <c r="A33" s="306">
        <v>32</v>
      </c>
      <c r="B33" s="307" t="s">
        <v>252</v>
      </c>
      <c r="C33" s="308"/>
      <c r="D33" s="113">
        <v>1.3387876534027519</v>
      </c>
      <c r="E33" s="115">
        <v>72</v>
      </c>
      <c r="F33" s="114">
        <v>41</v>
      </c>
      <c r="G33" s="114">
        <v>88</v>
      </c>
      <c r="H33" s="114">
        <v>110</v>
      </c>
      <c r="I33" s="140">
        <v>72</v>
      </c>
      <c r="J33" s="115">
        <v>0</v>
      </c>
      <c r="K33" s="116">
        <v>0</v>
      </c>
    </row>
    <row r="34" spans="1:11" ht="14.1" customHeight="1" x14ac:dyDescent="0.2">
      <c r="A34" s="306">
        <v>33</v>
      </c>
      <c r="B34" s="307" t="s">
        <v>253</v>
      </c>
      <c r="C34" s="308"/>
      <c r="D34" s="113">
        <v>0.55782818891781327</v>
      </c>
      <c r="E34" s="115">
        <v>30</v>
      </c>
      <c r="F34" s="114">
        <v>17</v>
      </c>
      <c r="G34" s="114">
        <v>83</v>
      </c>
      <c r="H34" s="114">
        <v>39</v>
      </c>
      <c r="I34" s="140">
        <v>33</v>
      </c>
      <c r="J34" s="115">
        <v>-3</v>
      </c>
      <c r="K34" s="116">
        <v>-9.0909090909090917</v>
      </c>
    </row>
    <row r="35" spans="1:11" ht="14.1" customHeight="1" x14ac:dyDescent="0.2">
      <c r="A35" s="306">
        <v>34</v>
      </c>
      <c r="B35" s="307" t="s">
        <v>254</v>
      </c>
      <c r="C35" s="308"/>
      <c r="D35" s="113">
        <v>1.9152101152844925</v>
      </c>
      <c r="E35" s="115">
        <v>103</v>
      </c>
      <c r="F35" s="114">
        <v>70</v>
      </c>
      <c r="G35" s="114">
        <v>143</v>
      </c>
      <c r="H35" s="114">
        <v>95</v>
      </c>
      <c r="I35" s="140">
        <v>100</v>
      </c>
      <c r="J35" s="115">
        <v>3</v>
      </c>
      <c r="K35" s="116">
        <v>3</v>
      </c>
    </row>
    <row r="36" spans="1:11" ht="14.1" customHeight="1" x14ac:dyDescent="0.2">
      <c r="A36" s="306">
        <v>41</v>
      </c>
      <c r="B36" s="307" t="s">
        <v>255</v>
      </c>
      <c r="C36" s="308"/>
      <c r="D36" s="113">
        <v>0.37188545927854222</v>
      </c>
      <c r="E36" s="115">
        <v>20</v>
      </c>
      <c r="F36" s="114">
        <v>6</v>
      </c>
      <c r="G36" s="114">
        <v>31</v>
      </c>
      <c r="H36" s="114">
        <v>43</v>
      </c>
      <c r="I36" s="140">
        <v>25</v>
      </c>
      <c r="J36" s="115">
        <v>-5</v>
      </c>
      <c r="K36" s="116">
        <v>-20</v>
      </c>
    </row>
    <row r="37" spans="1:11" ht="14.1" customHeight="1" x14ac:dyDescent="0.2">
      <c r="A37" s="306">
        <v>42</v>
      </c>
      <c r="B37" s="307" t="s">
        <v>256</v>
      </c>
      <c r="C37" s="308"/>
      <c r="D37" s="113">
        <v>0.29750836742283376</v>
      </c>
      <c r="E37" s="115">
        <v>16</v>
      </c>
      <c r="F37" s="114">
        <v>14</v>
      </c>
      <c r="G37" s="114">
        <v>10</v>
      </c>
      <c r="H37" s="114">
        <v>8</v>
      </c>
      <c r="I37" s="140">
        <v>11</v>
      </c>
      <c r="J37" s="115">
        <v>5</v>
      </c>
      <c r="K37" s="116">
        <v>45.454545454545453</v>
      </c>
    </row>
    <row r="38" spans="1:11" ht="14.1" customHeight="1" x14ac:dyDescent="0.2">
      <c r="A38" s="306">
        <v>43</v>
      </c>
      <c r="B38" s="307" t="s">
        <v>257</v>
      </c>
      <c r="C38" s="308"/>
      <c r="D38" s="113">
        <v>3.3097805875790258</v>
      </c>
      <c r="E38" s="115">
        <v>178</v>
      </c>
      <c r="F38" s="114">
        <v>141</v>
      </c>
      <c r="G38" s="114">
        <v>254</v>
      </c>
      <c r="H38" s="114">
        <v>204</v>
      </c>
      <c r="I38" s="140">
        <v>170</v>
      </c>
      <c r="J38" s="115">
        <v>8</v>
      </c>
      <c r="K38" s="116">
        <v>4.7058823529411766</v>
      </c>
    </row>
    <row r="39" spans="1:11" ht="14.1" customHeight="1" x14ac:dyDescent="0.2">
      <c r="A39" s="306">
        <v>51</v>
      </c>
      <c r="B39" s="307" t="s">
        <v>258</v>
      </c>
      <c r="C39" s="308"/>
      <c r="D39" s="113">
        <v>13.071773893640758</v>
      </c>
      <c r="E39" s="115">
        <v>703</v>
      </c>
      <c r="F39" s="114">
        <v>672</v>
      </c>
      <c r="G39" s="114">
        <v>917</v>
      </c>
      <c r="H39" s="114">
        <v>717</v>
      </c>
      <c r="I39" s="140">
        <v>731</v>
      </c>
      <c r="J39" s="115">
        <v>-28</v>
      </c>
      <c r="K39" s="116">
        <v>-3.8303693570451438</v>
      </c>
    </row>
    <row r="40" spans="1:11" ht="14.1" customHeight="1" x14ac:dyDescent="0.2">
      <c r="A40" s="306" t="s">
        <v>259</v>
      </c>
      <c r="B40" s="307" t="s">
        <v>260</v>
      </c>
      <c r="C40" s="308"/>
      <c r="D40" s="113">
        <v>12.346597248047601</v>
      </c>
      <c r="E40" s="115">
        <v>664</v>
      </c>
      <c r="F40" s="114">
        <v>651</v>
      </c>
      <c r="G40" s="114">
        <v>868</v>
      </c>
      <c r="H40" s="114">
        <v>684</v>
      </c>
      <c r="I40" s="140">
        <v>702</v>
      </c>
      <c r="J40" s="115">
        <v>-38</v>
      </c>
      <c r="K40" s="116">
        <v>-5.4131054131054128</v>
      </c>
    </row>
    <row r="41" spans="1:11" ht="14.1" customHeight="1" x14ac:dyDescent="0.2">
      <c r="A41" s="306"/>
      <c r="B41" s="307" t="s">
        <v>261</v>
      </c>
      <c r="C41" s="308"/>
      <c r="D41" s="113">
        <v>10.728895500185942</v>
      </c>
      <c r="E41" s="115">
        <v>577</v>
      </c>
      <c r="F41" s="114">
        <v>519</v>
      </c>
      <c r="G41" s="114">
        <v>684</v>
      </c>
      <c r="H41" s="114">
        <v>591</v>
      </c>
      <c r="I41" s="140">
        <v>578</v>
      </c>
      <c r="J41" s="115">
        <v>-1</v>
      </c>
      <c r="K41" s="116">
        <v>-0.17301038062283736</v>
      </c>
    </row>
    <row r="42" spans="1:11" ht="14.1" customHeight="1" x14ac:dyDescent="0.2">
      <c r="A42" s="306">
        <v>52</v>
      </c>
      <c r="B42" s="307" t="s">
        <v>262</v>
      </c>
      <c r="C42" s="308"/>
      <c r="D42" s="113">
        <v>5.615470435105987</v>
      </c>
      <c r="E42" s="115">
        <v>302</v>
      </c>
      <c r="F42" s="114">
        <v>290</v>
      </c>
      <c r="G42" s="114">
        <v>323</v>
      </c>
      <c r="H42" s="114">
        <v>318</v>
      </c>
      <c r="I42" s="140">
        <v>340</v>
      </c>
      <c r="J42" s="115">
        <v>-38</v>
      </c>
      <c r="K42" s="116">
        <v>-11.176470588235293</v>
      </c>
    </row>
    <row r="43" spans="1:11" ht="14.1" customHeight="1" x14ac:dyDescent="0.2">
      <c r="A43" s="306" t="s">
        <v>263</v>
      </c>
      <c r="B43" s="307" t="s">
        <v>264</v>
      </c>
      <c r="C43" s="308"/>
      <c r="D43" s="113">
        <v>4.2208999628114539</v>
      </c>
      <c r="E43" s="115">
        <v>227</v>
      </c>
      <c r="F43" s="114">
        <v>253</v>
      </c>
      <c r="G43" s="114">
        <v>248</v>
      </c>
      <c r="H43" s="114">
        <v>265</v>
      </c>
      <c r="I43" s="140">
        <v>275</v>
      </c>
      <c r="J43" s="115">
        <v>-48</v>
      </c>
      <c r="K43" s="116">
        <v>-17.454545454545453</v>
      </c>
    </row>
    <row r="44" spans="1:11" ht="14.1" customHeight="1" x14ac:dyDescent="0.2">
      <c r="A44" s="306">
        <v>53</v>
      </c>
      <c r="B44" s="307" t="s">
        <v>265</v>
      </c>
      <c r="C44" s="308"/>
      <c r="D44" s="113">
        <v>1.6362960208255857</v>
      </c>
      <c r="E44" s="115">
        <v>88</v>
      </c>
      <c r="F44" s="114">
        <v>74</v>
      </c>
      <c r="G44" s="114">
        <v>67</v>
      </c>
      <c r="H44" s="114">
        <v>78</v>
      </c>
      <c r="I44" s="140">
        <v>83</v>
      </c>
      <c r="J44" s="115">
        <v>5</v>
      </c>
      <c r="K44" s="116">
        <v>6.024096385542169</v>
      </c>
    </row>
    <row r="45" spans="1:11" ht="14.1" customHeight="1" x14ac:dyDescent="0.2">
      <c r="A45" s="306" t="s">
        <v>266</v>
      </c>
      <c r="B45" s="307" t="s">
        <v>267</v>
      </c>
      <c r="C45" s="308"/>
      <c r="D45" s="113">
        <v>1.5991074748977314</v>
      </c>
      <c r="E45" s="115">
        <v>86</v>
      </c>
      <c r="F45" s="114">
        <v>69</v>
      </c>
      <c r="G45" s="114">
        <v>61</v>
      </c>
      <c r="H45" s="114">
        <v>69</v>
      </c>
      <c r="I45" s="140">
        <v>78</v>
      </c>
      <c r="J45" s="115">
        <v>8</v>
      </c>
      <c r="K45" s="116">
        <v>10.256410256410257</v>
      </c>
    </row>
    <row r="46" spans="1:11" ht="14.1" customHeight="1" x14ac:dyDescent="0.2">
      <c r="A46" s="306">
        <v>54</v>
      </c>
      <c r="B46" s="307" t="s">
        <v>268</v>
      </c>
      <c r="C46" s="308"/>
      <c r="D46" s="113">
        <v>3.9791744142804015</v>
      </c>
      <c r="E46" s="115">
        <v>214</v>
      </c>
      <c r="F46" s="114">
        <v>112</v>
      </c>
      <c r="G46" s="114">
        <v>186</v>
      </c>
      <c r="H46" s="114">
        <v>158</v>
      </c>
      <c r="I46" s="140">
        <v>226</v>
      </c>
      <c r="J46" s="115">
        <v>-12</v>
      </c>
      <c r="K46" s="116">
        <v>-5.3097345132743365</v>
      </c>
    </row>
    <row r="47" spans="1:11" ht="14.1" customHeight="1" x14ac:dyDescent="0.2">
      <c r="A47" s="306">
        <v>61</v>
      </c>
      <c r="B47" s="307" t="s">
        <v>269</v>
      </c>
      <c r="C47" s="308"/>
      <c r="D47" s="113">
        <v>2.1755299367794718</v>
      </c>
      <c r="E47" s="115">
        <v>117</v>
      </c>
      <c r="F47" s="114">
        <v>105</v>
      </c>
      <c r="G47" s="114">
        <v>165</v>
      </c>
      <c r="H47" s="114">
        <v>114</v>
      </c>
      <c r="I47" s="140">
        <v>158</v>
      </c>
      <c r="J47" s="115">
        <v>-41</v>
      </c>
      <c r="K47" s="116">
        <v>-25.949367088607595</v>
      </c>
    </row>
    <row r="48" spans="1:11" ht="14.1" customHeight="1" x14ac:dyDescent="0.2">
      <c r="A48" s="306">
        <v>62</v>
      </c>
      <c r="B48" s="307" t="s">
        <v>270</v>
      </c>
      <c r="C48" s="308"/>
      <c r="D48" s="113">
        <v>6.6567497210859052</v>
      </c>
      <c r="E48" s="115">
        <v>358</v>
      </c>
      <c r="F48" s="114">
        <v>451</v>
      </c>
      <c r="G48" s="114">
        <v>609</v>
      </c>
      <c r="H48" s="114">
        <v>399</v>
      </c>
      <c r="I48" s="140">
        <v>363</v>
      </c>
      <c r="J48" s="115">
        <v>-5</v>
      </c>
      <c r="K48" s="116">
        <v>-1.3774104683195592</v>
      </c>
    </row>
    <row r="49" spans="1:11" ht="14.1" customHeight="1" x14ac:dyDescent="0.2">
      <c r="A49" s="306">
        <v>63</v>
      </c>
      <c r="B49" s="307" t="s">
        <v>271</v>
      </c>
      <c r="C49" s="308"/>
      <c r="D49" s="113">
        <v>4.4626255113425062</v>
      </c>
      <c r="E49" s="115">
        <v>240</v>
      </c>
      <c r="F49" s="114">
        <v>256</v>
      </c>
      <c r="G49" s="114">
        <v>349</v>
      </c>
      <c r="H49" s="114">
        <v>379</v>
      </c>
      <c r="I49" s="140">
        <v>291</v>
      </c>
      <c r="J49" s="115">
        <v>-51</v>
      </c>
      <c r="K49" s="116">
        <v>-17.52577319587629</v>
      </c>
    </row>
    <row r="50" spans="1:11" ht="14.1" customHeight="1" x14ac:dyDescent="0.2">
      <c r="A50" s="306" t="s">
        <v>272</v>
      </c>
      <c r="B50" s="307" t="s">
        <v>273</v>
      </c>
      <c r="C50" s="308"/>
      <c r="D50" s="113">
        <v>0.70658237262923018</v>
      </c>
      <c r="E50" s="115">
        <v>38</v>
      </c>
      <c r="F50" s="114">
        <v>39</v>
      </c>
      <c r="G50" s="114">
        <v>63</v>
      </c>
      <c r="H50" s="114">
        <v>69</v>
      </c>
      <c r="I50" s="140">
        <v>48</v>
      </c>
      <c r="J50" s="115">
        <v>-10</v>
      </c>
      <c r="K50" s="116">
        <v>-20.833333333333332</v>
      </c>
    </row>
    <row r="51" spans="1:11" ht="14.1" customHeight="1" x14ac:dyDescent="0.2">
      <c r="A51" s="306" t="s">
        <v>274</v>
      </c>
      <c r="B51" s="307" t="s">
        <v>275</v>
      </c>
      <c r="C51" s="308"/>
      <c r="D51" s="113">
        <v>3.4957233172182969</v>
      </c>
      <c r="E51" s="115">
        <v>188</v>
      </c>
      <c r="F51" s="114">
        <v>198</v>
      </c>
      <c r="G51" s="114">
        <v>240</v>
      </c>
      <c r="H51" s="114">
        <v>285</v>
      </c>
      <c r="I51" s="140">
        <v>217</v>
      </c>
      <c r="J51" s="115">
        <v>-29</v>
      </c>
      <c r="K51" s="116">
        <v>-13.364055299539171</v>
      </c>
    </row>
    <row r="52" spans="1:11" ht="14.1" customHeight="1" x14ac:dyDescent="0.2">
      <c r="A52" s="306">
        <v>71</v>
      </c>
      <c r="B52" s="307" t="s">
        <v>276</v>
      </c>
      <c r="C52" s="308"/>
      <c r="D52" s="113">
        <v>9.0740052063964303</v>
      </c>
      <c r="E52" s="115">
        <v>488</v>
      </c>
      <c r="F52" s="114">
        <v>434</v>
      </c>
      <c r="G52" s="114">
        <v>644</v>
      </c>
      <c r="H52" s="114">
        <v>519</v>
      </c>
      <c r="I52" s="140">
        <v>567</v>
      </c>
      <c r="J52" s="115">
        <v>-79</v>
      </c>
      <c r="K52" s="116">
        <v>-13.932980599647266</v>
      </c>
    </row>
    <row r="53" spans="1:11" ht="14.1" customHeight="1" x14ac:dyDescent="0.2">
      <c r="A53" s="306" t="s">
        <v>277</v>
      </c>
      <c r="B53" s="307" t="s">
        <v>278</v>
      </c>
      <c r="C53" s="308"/>
      <c r="D53" s="113">
        <v>3.0494607660840463</v>
      </c>
      <c r="E53" s="115">
        <v>164</v>
      </c>
      <c r="F53" s="114">
        <v>151</v>
      </c>
      <c r="G53" s="114">
        <v>206</v>
      </c>
      <c r="H53" s="114">
        <v>161</v>
      </c>
      <c r="I53" s="140">
        <v>180</v>
      </c>
      <c r="J53" s="115">
        <v>-16</v>
      </c>
      <c r="K53" s="116">
        <v>-8.8888888888888893</v>
      </c>
    </row>
    <row r="54" spans="1:11" ht="14.1" customHeight="1" x14ac:dyDescent="0.2">
      <c r="A54" s="306" t="s">
        <v>279</v>
      </c>
      <c r="B54" s="307" t="s">
        <v>280</v>
      </c>
      <c r="C54" s="308"/>
      <c r="D54" s="113">
        <v>5.1320193380438823</v>
      </c>
      <c r="E54" s="115">
        <v>276</v>
      </c>
      <c r="F54" s="114">
        <v>240</v>
      </c>
      <c r="G54" s="114">
        <v>393</v>
      </c>
      <c r="H54" s="114">
        <v>307</v>
      </c>
      <c r="I54" s="140">
        <v>334</v>
      </c>
      <c r="J54" s="115">
        <v>-58</v>
      </c>
      <c r="K54" s="116">
        <v>-17.365269461077844</v>
      </c>
    </row>
    <row r="55" spans="1:11" ht="14.1" customHeight="1" x14ac:dyDescent="0.2">
      <c r="A55" s="306">
        <v>72</v>
      </c>
      <c r="B55" s="307" t="s">
        <v>281</v>
      </c>
      <c r="C55" s="308"/>
      <c r="D55" s="113">
        <v>3.3097805875790258</v>
      </c>
      <c r="E55" s="115">
        <v>178</v>
      </c>
      <c r="F55" s="114">
        <v>152</v>
      </c>
      <c r="G55" s="114">
        <v>266</v>
      </c>
      <c r="H55" s="114">
        <v>106</v>
      </c>
      <c r="I55" s="140">
        <v>168</v>
      </c>
      <c r="J55" s="115">
        <v>10</v>
      </c>
      <c r="K55" s="116">
        <v>5.9523809523809526</v>
      </c>
    </row>
    <row r="56" spans="1:11" ht="14.1" customHeight="1" x14ac:dyDescent="0.2">
      <c r="A56" s="306" t="s">
        <v>282</v>
      </c>
      <c r="B56" s="307" t="s">
        <v>283</v>
      </c>
      <c r="C56" s="308"/>
      <c r="D56" s="113">
        <v>1.9152101152844925</v>
      </c>
      <c r="E56" s="115">
        <v>103</v>
      </c>
      <c r="F56" s="114">
        <v>76</v>
      </c>
      <c r="G56" s="114">
        <v>153</v>
      </c>
      <c r="H56" s="114">
        <v>37</v>
      </c>
      <c r="I56" s="140">
        <v>84</v>
      </c>
      <c r="J56" s="115">
        <v>19</v>
      </c>
      <c r="K56" s="116">
        <v>22.61904761904762</v>
      </c>
    </row>
    <row r="57" spans="1:11" ht="14.1" customHeight="1" x14ac:dyDescent="0.2">
      <c r="A57" s="306" t="s">
        <v>284</v>
      </c>
      <c r="B57" s="307" t="s">
        <v>285</v>
      </c>
      <c r="C57" s="308"/>
      <c r="D57" s="113">
        <v>0.78095946448493869</v>
      </c>
      <c r="E57" s="115">
        <v>42</v>
      </c>
      <c r="F57" s="114">
        <v>53</v>
      </c>
      <c r="G57" s="114">
        <v>51</v>
      </c>
      <c r="H57" s="114">
        <v>38</v>
      </c>
      <c r="I57" s="140">
        <v>64</v>
      </c>
      <c r="J57" s="115">
        <v>-22</v>
      </c>
      <c r="K57" s="116">
        <v>-34.375</v>
      </c>
    </row>
    <row r="58" spans="1:11" ht="14.1" customHeight="1" x14ac:dyDescent="0.2">
      <c r="A58" s="306">
        <v>73</v>
      </c>
      <c r="B58" s="307" t="s">
        <v>286</v>
      </c>
      <c r="C58" s="308"/>
      <c r="D58" s="113">
        <v>3.6258832279657867</v>
      </c>
      <c r="E58" s="115">
        <v>195</v>
      </c>
      <c r="F58" s="114">
        <v>150</v>
      </c>
      <c r="G58" s="114">
        <v>249</v>
      </c>
      <c r="H58" s="114">
        <v>193</v>
      </c>
      <c r="I58" s="140">
        <v>161</v>
      </c>
      <c r="J58" s="115">
        <v>34</v>
      </c>
      <c r="K58" s="116">
        <v>21.118012422360248</v>
      </c>
    </row>
    <row r="59" spans="1:11" ht="14.1" customHeight="1" x14ac:dyDescent="0.2">
      <c r="A59" s="306" t="s">
        <v>287</v>
      </c>
      <c r="B59" s="307" t="s">
        <v>288</v>
      </c>
      <c r="C59" s="308"/>
      <c r="D59" s="113">
        <v>2.5102268501301599</v>
      </c>
      <c r="E59" s="115">
        <v>135</v>
      </c>
      <c r="F59" s="114">
        <v>69</v>
      </c>
      <c r="G59" s="114">
        <v>163</v>
      </c>
      <c r="H59" s="114">
        <v>112</v>
      </c>
      <c r="I59" s="140">
        <v>79</v>
      </c>
      <c r="J59" s="115">
        <v>56</v>
      </c>
      <c r="K59" s="116">
        <v>70.886075949367083</v>
      </c>
    </row>
    <row r="60" spans="1:11" ht="14.1" customHeight="1" x14ac:dyDescent="0.2">
      <c r="A60" s="306">
        <v>81</v>
      </c>
      <c r="B60" s="307" t="s">
        <v>289</v>
      </c>
      <c r="C60" s="308"/>
      <c r="D60" s="113">
        <v>8.0141316474525848</v>
      </c>
      <c r="E60" s="115">
        <v>431</v>
      </c>
      <c r="F60" s="114">
        <v>526</v>
      </c>
      <c r="G60" s="114">
        <v>585</v>
      </c>
      <c r="H60" s="114">
        <v>456</v>
      </c>
      <c r="I60" s="140">
        <v>445</v>
      </c>
      <c r="J60" s="115">
        <v>-14</v>
      </c>
      <c r="K60" s="116">
        <v>-3.1460674157303372</v>
      </c>
    </row>
    <row r="61" spans="1:11" ht="14.1" customHeight="1" x14ac:dyDescent="0.2">
      <c r="A61" s="306" t="s">
        <v>290</v>
      </c>
      <c r="B61" s="307" t="s">
        <v>291</v>
      </c>
      <c r="C61" s="308"/>
      <c r="D61" s="113">
        <v>2.2499070286351803</v>
      </c>
      <c r="E61" s="115">
        <v>121</v>
      </c>
      <c r="F61" s="114">
        <v>80</v>
      </c>
      <c r="G61" s="114">
        <v>186</v>
      </c>
      <c r="H61" s="114">
        <v>123</v>
      </c>
      <c r="I61" s="140">
        <v>131</v>
      </c>
      <c r="J61" s="115">
        <v>-10</v>
      </c>
      <c r="K61" s="116">
        <v>-7.6335877862595423</v>
      </c>
    </row>
    <row r="62" spans="1:11" ht="14.1" customHeight="1" x14ac:dyDescent="0.2">
      <c r="A62" s="306" t="s">
        <v>292</v>
      </c>
      <c r="B62" s="307" t="s">
        <v>293</v>
      </c>
      <c r="C62" s="308"/>
      <c r="D62" s="113">
        <v>2.9750836742283377</v>
      </c>
      <c r="E62" s="115">
        <v>160</v>
      </c>
      <c r="F62" s="114">
        <v>250</v>
      </c>
      <c r="G62" s="114">
        <v>279</v>
      </c>
      <c r="H62" s="114">
        <v>224</v>
      </c>
      <c r="I62" s="140">
        <v>184</v>
      </c>
      <c r="J62" s="115">
        <v>-24</v>
      </c>
      <c r="K62" s="116">
        <v>-13.043478260869565</v>
      </c>
    </row>
    <row r="63" spans="1:11" ht="14.1" customHeight="1" x14ac:dyDescent="0.2">
      <c r="A63" s="306"/>
      <c r="B63" s="307" t="s">
        <v>294</v>
      </c>
      <c r="C63" s="308"/>
      <c r="D63" s="113">
        <v>2.8635180364447752</v>
      </c>
      <c r="E63" s="115">
        <v>154</v>
      </c>
      <c r="F63" s="114">
        <v>236</v>
      </c>
      <c r="G63" s="114">
        <v>238</v>
      </c>
      <c r="H63" s="114">
        <v>214</v>
      </c>
      <c r="I63" s="140">
        <v>173</v>
      </c>
      <c r="J63" s="115">
        <v>-19</v>
      </c>
      <c r="K63" s="116">
        <v>-10.982658959537572</v>
      </c>
    </row>
    <row r="64" spans="1:11" ht="14.1" customHeight="1" x14ac:dyDescent="0.2">
      <c r="A64" s="306" t="s">
        <v>295</v>
      </c>
      <c r="B64" s="307" t="s">
        <v>296</v>
      </c>
      <c r="C64" s="308"/>
      <c r="D64" s="113">
        <v>1.3201933804388248</v>
      </c>
      <c r="E64" s="115">
        <v>71</v>
      </c>
      <c r="F64" s="114">
        <v>45</v>
      </c>
      <c r="G64" s="114">
        <v>57</v>
      </c>
      <c r="H64" s="114">
        <v>56</v>
      </c>
      <c r="I64" s="140">
        <v>67</v>
      </c>
      <c r="J64" s="115">
        <v>4</v>
      </c>
      <c r="K64" s="116">
        <v>5.9701492537313436</v>
      </c>
    </row>
    <row r="65" spans="1:11" ht="14.1" customHeight="1" x14ac:dyDescent="0.2">
      <c r="A65" s="306" t="s">
        <v>297</v>
      </c>
      <c r="B65" s="307" t="s">
        <v>298</v>
      </c>
      <c r="C65" s="308"/>
      <c r="D65" s="113">
        <v>0.85533655634064709</v>
      </c>
      <c r="E65" s="115">
        <v>46</v>
      </c>
      <c r="F65" s="114">
        <v>118</v>
      </c>
      <c r="G65" s="114">
        <v>29</v>
      </c>
      <c r="H65" s="114">
        <v>24</v>
      </c>
      <c r="I65" s="140">
        <v>25</v>
      </c>
      <c r="J65" s="115">
        <v>21</v>
      </c>
      <c r="K65" s="116">
        <v>84</v>
      </c>
    </row>
    <row r="66" spans="1:11" ht="14.1" customHeight="1" x14ac:dyDescent="0.2">
      <c r="A66" s="306">
        <v>82</v>
      </c>
      <c r="B66" s="307" t="s">
        <v>299</v>
      </c>
      <c r="C66" s="308"/>
      <c r="D66" s="113">
        <v>3.8490145035329117</v>
      </c>
      <c r="E66" s="115">
        <v>207</v>
      </c>
      <c r="F66" s="114">
        <v>203</v>
      </c>
      <c r="G66" s="114">
        <v>367</v>
      </c>
      <c r="H66" s="114">
        <v>207</v>
      </c>
      <c r="I66" s="140">
        <v>164</v>
      </c>
      <c r="J66" s="115">
        <v>43</v>
      </c>
      <c r="K66" s="116">
        <v>26.219512195121951</v>
      </c>
    </row>
    <row r="67" spans="1:11" ht="14.1" customHeight="1" x14ac:dyDescent="0.2">
      <c r="A67" s="306" t="s">
        <v>300</v>
      </c>
      <c r="B67" s="307" t="s">
        <v>301</v>
      </c>
      <c r="C67" s="308"/>
      <c r="D67" s="113">
        <v>2.6217924879137224</v>
      </c>
      <c r="E67" s="115">
        <v>141</v>
      </c>
      <c r="F67" s="114">
        <v>139</v>
      </c>
      <c r="G67" s="114">
        <v>237</v>
      </c>
      <c r="H67" s="114">
        <v>130</v>
      </c>
      <c r="I67" s="140">
        <v>116</v>
      </c>
      <c r="J67" s="115">
        <v>25</v>
      </c>
      <c r="K67" s="116">
        <v>21.551724137931036</v>
      </c>
    </row>
    <row r="68" spans="1:11" ht="14.1" customHeight="1" x14ac:dyDescent="0.2">
      <c r="A68" s="306" t="s">
        <v>302</v>
      </c>
      <c r="B68" s="307" t="s">
        <v>303</v>
      </c>
      <c r="C68" s="308"/>
      <c r="D68" s="113">
        <v>0.55782818891781327</v>
      </c>
      <c r="E68" s="115">
        <v>30</v>
      </c>
      <c r="F68" s="114">
        <v>47</v>
      </c>
      <c r="G68" s="114">
        <v>76</v>
      </c>
      <c r="H68" s="114">
        <v>52</v>
      </c>
      <c r="I68" s="140">
        <v>28</v>
      </c>
      <c r="J68" s="115">
        <v>2</v>
      </c>
      <c r="K68" s="116">
        <v>7.1428571428571432</v>
      </c>
    </row>
    <row r="69" spans="1:11" ht="14.1" customHeight="1" x14ac:dyDescent="0.2">
      <c r="A69" s="306">
        <v>83</v>
      </c>
      <c r="B69" s="307" t="s">
        <v>304</v>
      </c>
      <c r="C69" s="308"/>
      <c r="D69" s="113">
        <v>2.993677947192265</v>
      </c>
      <c r="E69" s="115">
        <v>161</v>
      </c>
      <c r="F69" s="114">
        <v>137</v>
      </c>
      <c r="G69" s="114">
        <v>313</v>
      </c>
      <c r="H69" s="114">
        <v>153</v>
      </c>
      <c r="I69" s="140">
        <v>135</v>
      </c>
      <c r="J69" s="115">
        <v>26</v>
      </c>
      <c r="K69" s="116">
        <v>19.25925925925926</v>
      </c>
    </row>
    <row r="70" spans="1:11" ht="14.1" customHeight="1" x14ac:dyDescent="0.2">
      <c r="A70" s="306" t="s">
        <v>305</v>
      </c>
      <c r="B70" s="307" t="s">
        <v>306</v>
      </c>
      <c r="C70" s="308"/>
      <c r="D70" s="113">
        <v>2.1941242097433991</v>
      </c>
      <c r="E70" s="115">
        <v>118</v>
      </c>
      <c r="F70" s="114">
        <v>101</v>
      </c>
      <c r="G70" s="114">
        <v>258</v>
      </c>
      <c r="H70" s="114">
        <v>108</v>
      </c>
      <c r="I70" s="140">
        <v>98</v>
      </c>
      <c r="J70" s="115">
        <v>20</v>
      </c>
      <c r="K70" s="116">
        <v>20.408163265306122</v>
      </c>
    </row>
    <row r="71" spans="1:11" ht="14.1" customHeight="1" x14ac:dyDescent="0.2">
      <c r="A71" s="306"/>
      <c r="B71" s="307" t="s">
        <v>307</v>
      </c>
      <c r="C71" s="308"/>
      <c r="D71" s="113">
        <v>1.2644105615470436</v>
      </c>
      <c r="E71" s="115">
        <v>68</v>
      </c>
      <c r="F71" s="114">
        <v>57</v>
      </c>
      <c r="G71" s="114">
        <v>165</v>
      </c>
      <c r="H71" s="114">
        <v>45</v>
      </c>
      <c r="I71" s="140">
        <v>51</v>
      </c>
      <c r="J71" s="115">
        <v>17</v>
      </c>
      <c r="K71" s="116">
        <v>33.333333333333336</v>
      </c>
    </row>
    <row r="72" spans="1:11" ht="14.1" customHeight="1" x14ac:dyDescent="0.2">
      <c r="A72" s="306">
        <v>84</v>
      </c>
      <c r="B72" s="307" t="s">
        <v>308</v>
      </c>
      <c r="C72" s="308"/>
      <c r="D72" s="113">
        <v>2.9007065823726292</v>
      </c>
      <c r="E72" s="115">
        <v>156</v>
      </c>
      <c r="F72" s="114">
        <v>198</v>
      </c>
      <c r="G72" s="114">
        <v>222</v>
      </c>
      <c r="H72" s="114">
        <v>164</v>
      </c>
      <c r="I72" s="140">
        <v>156</v>
      </c>
      <c r="J72" s="115">
        <v>0</v>
      </c>
      <c r="K72" s="116">
        <v>0</v>
      </c>
    </row>
    <row r="73" spans="1:11" ht="14.1" customHeight="1" x14ac:dyDescent="0.2">
      <c r="A73" s="306" t="s">
        <v>309</v>
      </c>
      <c r="B73" s="307" t="s">
        <v>310</v>
      </c>
      <c r="C73" s="308"/>
      <c r="D73" s="113">
        <v>0.61361100780959466</v>
      </c>
      <c r="E73" s="115">
        <v>33</v>
      </c>
      <c r="F73" s="114">
        <v>33</v>
      </c>
      <c r="G73" s="114">
        <v>50</v>
      </c>
      <c r="H73" s="114">
        <v>14</v>
      </c>
      <c r="I73" s="140">
        <v>38</v>
      </c>
      <c r="J73" s="115">
        <v>-5</v>
      </c>
      <c r="K73" s="116">
        <v>-13.157894736842104</v>
      </c>
    </row>
    <row r="74" spans="1:11" ht="14.1" customHeight="1" x14ac:dyDescent="0.2">
      <c r="A74" s="306" t="s">
        <v>311</v>
      </c>
      <c r="B74" s="307" t="s">
        <v>312</v>
      </c>
      <c r="C74" s="308"/>
      <c r="D74" s="113">
        <v>0.16734845667534398</v>
      </c>
      <c r="E74" s="115">
        <v>9</v>
      </c>
      <c r="F74" s="114">
        <v>4</v>
      </c>
      <c r="G74" s="114">
        <v>19</v>
      </c>
      <c r="H74" s="114">
        <v>3</v>
      </c>
      <c r="I74" s="140">
        <v>3</v>
      </c>
      <c r="J74" s="115">
        <v>6</v>
      </c>
      <c r="K74" s="116">
        <v>200</v>
      </c>
    </row>
    <row r="75" spans="1:11" ht="14.1" customHeight="1" x14ac:dyDescent="0.2">
      <c r="A75" s="306" t="s">
        <v>313</v>
      </c>
      <c r="B75" s="307" t="s">
        <v>314</v>
      </c>
      <c r="C75" s="308"/>
      <c r="D75" s="113">
        <v>1.5433246560059501</v>
      </c>
      <c r="E75" s="115">
        <v>83</v>
      </c>
      <c r="F75" s="114">
        <v>138</v>
      </c>
      <c r="G75" s="114">
        <v>119</v>
      </c>
      <c r="H75" s="114">
        <v>127</v>
      </c>
      <c r="I75" s="140">
        <v>89</v>
      </c>
      <c r="J75" s="115">
        <v>-6</v>
      </c>
      <c r="K75" s="116">
        <v>-6.7415730337078648</v>
      </c>
    </row>
    <row r="76" spans="1:11" ht="14.1" customHeight="1" x14ac:dyDescent="0.2">
      <c r="A76" s="306">
        <v>91</v>
      </c>
      <c r="B76" s="307" t="s">
        <v>315</v>
      </c>
      <c r="C76" s="308"/>
      <c r="D76" s="113">
        <v>0.29750836742283376</v>
      </c>
      <c r="E76" s="115">
        <v>16</v>
      </c>
      <c r="F76" s="114">
        <v>23</v>
      </c>
      <c r="G76" s="114">
        <v>25</v>
      </c>
      <c r="H76" s="114">
        <v>18</v>
      </c>
      <c r="I76" s="140">
        <v>16</v>
      </c>
      <c r="J76" s="115">
        <v>0</v>
      </c>
      <c r="K76" s="116">
        <v>0</v>
      </c>
    </row>
    <row r="77" spans="1:11" ht="14.1" customHeight="1" x14ac:dyDescent="0.2">
      <c r="A77" s="306">
        <v>92</v>
      </c>
      <c r="B77" s="307" t="s">
        <v>316</v>
      </c>
      <c r="C77" s="308"/>
      <c r="D77" s="113">
        <v>1.3945704722945333</v>
      </c>
      <c r="E77" s="115">
        <v>75</v>
      </c>
      <c r="F77" s="114">
        <v>53</v>
      </c>
      <c r="G77" s="114">
        <v>71</v>
      </c>
      <c r="H77" s="114">
        <v>69</v>
      </c>
      <c r="I77" s="140">
        <v>67</v>
      </c>
      <c r="J77" s="115">
        <v>8</v>
      </c>
      <c r="K77" s="116">
        <v>11.940298507462687</v>
      </c>
    </row>
    <row r="78" spans="1:11" ht="14.1" customHeight="1" x14ac:dyDescent="0.2">
      <c r="A78" s="306">
        <v>93</v>
      </c>
      <c r="B78" s="307" t="s">
        <v>317</v>
      </c>
      <c r="C78" s="308"/>
      <c r="D78" s="113">
        <v>0.16734845667534398</v>
      </c>
      <c r="E78" s="115">
        <v>9</v>
      </c>
      <c r="F78" s="114">
        <v>9</v>
      </c>
      <c r="G78" s="114" t="s">
        <v>513</v>
      </c>
      <c r="H78" s="114" t="s">
        <v>513</v>
      </c>
      <c r="I78" s="140">
        <v>6</v>
      </c>
      <c r="J78" s="115">
        <v>3</v>
      </c>
      <c r="K78" s="116">
        <v>50</v>
      </c>
    </row>
    <row r="79" spans="1:11" ht="14.1" customHeight="1" x14ac:dyDescent="0.2">
      <c r="A79" s="306">
        <v>94</v>
      </c>
      <c r="B79" s="307" t="s">
        <v>318</v>
      </c>
      <c r="C79" s="308"/>
      <c r="D79" s="113">
        <v>0.52063964298995913</v>
      </c>
      <c r="E79" s="115">
        <v>28</v>
      </c>
      <c r="F79" s="114">
        <v>23</v>
      </c>
      <c r="G79" s="114">
        <v>64</v>
      </c>
      <c r="H79" s="114">
        <v>37</v>
      </c>
      <c r="I79" s="140">
        <v>29</v>
      </c>
      <c r="J79" s="115">
        <v>-1</v>
      </c>
      <c r="K79" s="116">
        <v>-3.4482758620689653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t="s">
        <v>513</v>
      </c>
      <c r="E81" s="143" t="s">
        <v>513</v>
      </c>
      <c r="F81" s="144">
        <v>0</v>
      </c>
      <c r="G81" s="144">
        <v>0</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5812</v>
      </c>
      <c r="E11" s="114">
        <v>5343</v>
      </c>
      <c r="F11" s="114">
        <v>6098</v>
      </c>
      <c r="G11" s="114">
        <v>5420</v>
      </c>
      <c r="H11" s="140">
        <v>5889</v>
      </c>
      <c r="I11" s="115">
        <v>-77</v>
      </c>
      <c r="J11" s="116">
        <v>-1.3075224995754797</v>
      </c>
    </row>
    <row r="12" spans="1:15" s="110" customFormat="1" ht="24.95" customHeight="1" x14ac:dyDescent="0.2">
      <c r="A12" s="193" t="s">
        <v>132</v>
      </c>
      <c r="B12" s="194" t="s">
        <v>133</v>
      </c>
      <c r="C12" s="113">
        <v>0.18926359256710254</v>
      </c>
      <c r="D12" s="115">
        <v>11</v>
      </c>
      <c r="E12" s="114">
        <v>51</v>
      </c>
      <c r="F12" s="114">
        <v>28</v>
      </c>
      <c r="G12" s="114">
        <v>15</v>
      </c>
      <c r="H12" s="140">
        <v>11</v>
      </c>
      <c r="I12" s="115">
        <v>0</v>
      </c>
      <c r="J12" s="116">
        <v>0</v>
      </c>
    </row>
    <row r="13" spans="1:15" s="110" customFormat="1" ht="24.95" customHeight="1" x14ac:dyDescent="0.2">
      <c r="A13" s="193" t="s">
        <v>134</v>
      </c>
      <c r="B13" s="199" t="s">
        <v>214</v>
      </c>
      <c r="C13" s="113">
        <v>0.6710254645560908</v>
      </c>
      <c r="D13" s="115">
        <v>39</v>
      </c>
      <c r="E13" s="114">
        <v>31</v>
      </c>
      <c r="F13" s="114">
        <v>52</v>
      </c>
      <c r="G13" s="114">
        <v>38</v>
      </c>
      <c r="H13" s="140">
        <v>54</v>
      </c>
      <c r="I13" s="115">
        <v>-15</v>
      </c>
      <c r="J13" s="116">
        <v>-27.777777777777779</v>
      </c>
    </row>
    <row r="14" spans="1:15" s="287" customFormat="1" ht="24.95" customHeight="1" x14ac:dyDescent="0.2">
      <c r="A14" s="193" t="s">
        <v>215</v>
      </c>
      <c r="B14" s="199" t="s">
        <v>137</v>
      </c>
      <c r="C14" s="113">
        <v>5.3337921541637989</v>
      </c>
      <c r="D14" s="115">
        <v>310</v>
      </c>
      <c r="E14" s="114">
        <v>255</v>
      </c>
      <c r="F14" s="114">
        <v>258</v>
      </c>
      <c r="G14" s="114">
        <v>271</v>
      </c>
      <c r="H14" s="140">
        <v>304</v>
      </c>
      <c r="I14" s="115">
        <v>6</v>
      </c>
      <c r="J14" s="116">
        <v>1.9736842105263157</v>
      </c>
      <c r="K14" s="110"/>
      <c r="L14" s="110"/>
      <c r="M14" s="110"/>
      <c r="N14" s="110"/>
      <c r="O14" s="110"/>
    </row>
    <row r="15" spans="1:15" s="110" customFormat="1" ht="24.95" customHeight="1" x14ac:dyDescent="0.2">
      <c r="A15" s="193" t="s">
        <v>216</v>
      </c>
      <c r="B15" s="199" t="s">
        <v>217</v>
      </c>
      <c r="C15" s="113">
        <v>1.2216104611149345</v>
      </c>
      <c r="D15" s="115">
        <v>71</v>
      </c>
      <c r="E15" s="114">
        <v>58</v>
      </c>
      <c r="F15" s="114">
        <v>63</v>
      </c>
      <c r="G15" s="114">
        <v>51</v>
      </c>
      <c r="H15" s="140">
        <v>66</v>
      </c>
      <c r="I15" s="115">
        <v>5</v>
      </c>
      <c r="J15" s="116">
        <v>7.5757575757575761</v>
      </c>
    </row>
    <row r="16" spans="1:15" s="287" customFormat="1" ht="24.95" customHeight="1" x14ac:dyDescent="0.2">
      <c r="A16" s="193" t="s">
        <v>218</v>
      </c>
      <c r="B16" s="199" t="s">
        <v>141</v>
      </c>
      <c r="C16" s="113">
        <v>3.6820371644872676</v>
      </c>
      <c r="D16" s="115">
        <v>214</v>
      </c>
      <c r="E16" s="114">
        <v>175</v>
      </c>
      <c r="F16" s="114">
        <v>173</v>
      </c>
      <c r="G16" s="114">
        <v>197</v>
      </c>
      <c r="H16" s="140">
        <v>215</v>
      </c>
      <c r="I16" s="115">
        <v>-1</v>
      </c>
      <c r="J16" s="116">
        <v>-0.46511627906976744</v>
      </c>
      <c r="K16" s="110"/>
      <c r="L16" s="110"/>
      <c r="M16" s="110"/>
      <c r="N16" s="110"/>
      <c r="O16" s="110"/>
    </row>
    <row r="17" spans="1:15" s="110" customFormat="1" ht="24.95" customHeight="1" x14ac:dyDescent="0.2">
      <c r="A17" s="193" t="s">
        <v>142</v>
      </c>
      <c r="B17" s="199" t="s">
        <v>220</v>
      </c>
      <c r="C17" s="113">
        <v>0.43014452856159668</v>
      </c>
      <c r="D17" s="115">
        <v>25</v>
      </c>
      <c r="E17" s="114">
        <v>22</v>
      </c>
      <c r="F17" s="114">
        <v>22</v>
      </c>
      <c r="G17" s="114">
        <v>23</v>
      </c>
      <c r="H17" s="140">
        <v>23</v>
      </c>
      <c r="I17" s="115">
        <v>2</v>
      </c>
      <c r="J17" s="116">
        <v>8.695652173913043</v>
      </c>
    </row>
    <row r="18" spans="1:15" s="287" customFormat="1" ht="24.95" customHeight="1" x14ac:dyDescent="0.2">
      <c r="A18" s="201" t="s">
        <v>144</v>
      </c>
      <c r="B18" s="202" t="s">
        <v>145</v>
      </c>
      <c r="C18" s="113">
        <v>3.9745354439091534</v>
      </c>
      <c r="D18" s="115">
        <v>231</v>
      </c>
      <c r="E18" s="114">
        <v>163</v>
      </c>
      <c r="F18" s="114">
        <v>179</v>
      </c>
      <c r="G18" s="114">
        <v>173</v>
      </c>
      <c r="H18" s="140">
        <v>227</v>
      </c>
      <c r="I18" s="115">
        <v>4</v>
      </c>
      <c r="J18" s="116">
        <v>1.7621145374449338</v>
      </c>
      <c r="K18" s="110"/>
      <c r="L18" s="110"/>
      <c r="M18" s="110"/>
      <c r="N18" s="110"/>
      <c r="O18" s="110"/>
    </row>
    <row r="19" spans="1:15" s="110" customFormat="1" ht="24.95" customHeight="1" x14ac:dyDescent="0.2">
      <c r="A19" s="193" t="s">
        <v>146</v>
      </c>
      <c r="B19" s="199" t="s">
        <v>147</v>
      </c>
      <c r="C19" s="113">
        <v>14.865794907088782</v>
      </c>
      <c r="D19" s="115">
        <v>864</v>
      </c>
      <c r="E19" s="114">
        <v>855</v>
      </c>
      <c r="F19" s="114">
        <v>763</v>
      </c>
      <c r="G19" s="114">
        <v>738</v>
      </c>
      <c r="H19" s="140">
        <v>876</v>
      </c>
      <c r="I19" s="115">
        <v>-12</v>
      </c>
      <c r="J19" s="116">
        <v>-1.3698630136986301</v>
      </c>
    </row>
    <row r="20" spans="1:15" s="287" customFormat="1" ht="24.95" customHeight="1" x14ac:dyDescent="0.2">
      <c r="A20" s="193" t="s">
        <v>148</v>
      </c>
      <c r="B20" s="199" t="s">
        <v>149</v>
      </c>
      <c r="C20" s="113">
        <v>7.7770130763936685</v>
      </c>
      <c r="D20" s="115">
        <v>452</v>
      </c>
      <c r="E20" s="114">
        <v>411</v>
      </c>
      <c r="F20" s="114">
        <v>503</v>
      </c>
      <c r="G20" s="114">
        <v>443</v>
      </c>
      <c r="H20" s="140">
        <v>480</v>
      </c>
      <c r="I20" s="115">
        <v>-28</v>
      </c>
      <c r="J20" s="116">
        <v>-5.833333333333333</v>
      </c>
      <c r="K20" s="110"/>
      <c r="L20" s="110"/>
      <c r="M20" s="110"/>
      <c r="N20" s="110"/>
      <c r="O20" s="110"/>
    </row>
    <row r="21" spans="1:15" s="110" customFormat="1" ht="24.95" customHeight="1" x14ac:dyDescent="0.2">
      <c r="A21" s="201" t="s">
        <v>150</v>
      </c>
      <c r="B21" s="202" t="s">
        <v>151</v>
      </c>
      <c r="C21" s="113">
        <v>7.2436338609772886</v>
      </c>
      <c r="D21" s="115">
        <v>421</v>
      </c>
      <c r="E21" s="114">
        <v>465</v>
      </c>
      <c r="F21" s="114">
        <v>427</v>
      </c>
      <c r="G21" s="114">
        <v>391</v>
      </c>
      <c r="H21" s="140">
        <v>395</v>
      </c>
      <c r="I21" s="115">
        <v>26</v>
      </c>
      <c r="J21" s="116">
        <v>6.5822784810126587</v>
      </c>
    </row>
    <row r="22" spans="1:15" s="110" customFormat="1" ht="24.95" customHeight="1" x14ac:dyDescent="0.2">
      <c r="A22" s="201" t="s">
        <v>152</v>
      </c>
      <c r="B22" s="199" t="s">
        <v>153</v>
      </c>
      <c r="C22" s="113">
        <v>3.8024776324845146</v>
      </c>
      <c r="D22" s="115">
        <v>221</v>
      </c>
      <c r="E22" s="114">
        <v>185</v>
      </c>
      <c r="F22" s="114">
        <v>199</v>
      </c>
      <c r="G22" s="114">
        <v>229</v>
      </c>
      <c r="H22" s="140">
        <v>217</v>
      </c>
      <c r="I22" s="115">
        <v>4</v>
      </c>
      <c r="J22" s="116">
        <v>1.8433179723502304</v>
      </c>
    </row>
    <row r="23" spans="1:15" s="110" customFormat="1" ht="24.95" customHeight="1" x14ac:dyDescent="0.2">
      <c r="A23" s="193" t="s">
        <v>154</v>
      </c>
      <c r="B23" s="199" t="s">
        <v>155</v>
      </c>
      <c r="C23" s="113">
        <v>2.9249827942188573</v>
      </c>
      <c r="D23" s="115">
        <v>170</v>
      </c>
      <c r="E23" s="114">
        <v>150</v>
      </c>
      <c r="F23" s="114">
        <v>171</v>
      </c>
      <c r="G23" s="114">
        <v>120</v>
      </c>
      <c r="H23" s="140">
        <v>172</v>
      </c>
      <c r="I23" s="115">
        <v>-2</v>
      </c>
      <c r="J23" s="116">
        <v>-1.1627906976744187</v>
      </c>
    </row>
    <row r="24" spans="1:15" s="110" customFormat="1" ht="24.95" customHeight="1" x14ac:dyDescent="0.2">
      <c r="A24" s="193" t="s">
        <v>156</v>
      </c>
      <c r="B24" s="199" t="s">
        <v>221</v>
      </c>
      <c r="C24" s="113">
        <v>4.9896765313145215</v>
      </c>
      <c r="D24" s="115">
        <v>290</v>
      </c>
      <c r="E24" s="114">
        <v>218</v>
      </c>
      <c r="F24" s="114">
        <v>316</v>
      </c>
      <c r="G24" s="114">
        <v>302</v>
      </c>
      <c r="H24" s="140">
        <v>405</v>
      </c>
      <c r="I24" s="115">
        <v>-115</v>
      </c>
      <c r="J24" s="116">
        <v>-28.395061728395063</v>
      </c>
    </row>
    <row r="25" spans="1:15" s="110" customFormat="1" ht="24.95" customHeight="1" x14ac:dyDescent="0.2">
      <c r="A25" s="193" t="s">
        <v>222</v>
      </c>
      <c r="B25" s="204" t="s">
        <v>159</v>
      </c>
      <c r="C25" s="113">
        <v>5.5918788713007572</v>
      </c>
      <c r="D25" s="115">
        <v>325</v>
      </c>
      <c r="E25" s="114">
        <v>287</v>
      </c>
      <c r="F25" s="114">
        <v>315</v>
      </c>
      <c r="G25" s="114">
        <v>349</v>
      </c>
      <c r="H25" s="140">
        <v>356</v>
      </c>
      <c r="I25" s="115">
        <v>-31</v>
      </c>
      <c r="J25" s="116">
        <v>-8.7078651685393265</v>
      </c>
    </row>
    <row r="26" spans="1:15" s="110" customFormat="1" ht="24.95" customHeight="1" x14ac:dyDescent="0.2">
      <c r="A26" s="201">
        <v>782.78300000000002</v>
      </c>
      <c r="B26" s="203" t="s">
        <v>160</v>
      </c>
      <c r="C26" s="113">
        <v>15.03785271851342</v>
      </c>
      <c r="D26" s="115">
        <v>874</v>
      </c>
      <c r="E26" s="114">
        <v>969</v>
      </c>
      <c r="F26" s="114">
        <v>1013</v>
      </c>
      <c r="G26" s="114">
        <v>915</v>
      </c>
      <c r="H26" s="140">
        <v>912</v>
      </c>
      <c r="I26" s="115">
        <v>-38</v>
      </c>
      <c r="J26" s="116">
        <v>-4.166666666666667</v>
      </c>
    </row>
    <row r="27" spans="1:15" s="110" customFormat="1" ht="24.95" customHeight="1" x14ac:dyDescent="0.2">
      <c r="A27" s="193" t="s">
        <v>161</v>
      </c>
      <c r="B27" s="199" t="s">
        <v>162</v>
      </c>
      <c r="C27" s="113">
        <v>5.264969029593944</v>
      </c>
      <c r="D27" s="115">
        <v>306</v>
      </c>
      <c r="E27" s="114">
        <v>219</v>
      </c>
      <c r="F27" s="114">
        <v>321</v>
      </c>
      <c r="G27" s="114">
        <v>291</v>
      </c>
      <c r="H27" s="140">
        <v>327</v>
      </c>
      <c r="I27" s="115">
        <v>-21</v>
      </c>
      <c r="J27" s="116">
        <v>-6.4220183486238529</v>
      </c>
    </row>
    <row r="28" spans="1:15" s="110" customFormat="1" ht="24.95" customHeight="1" x14ac:dyDescent="0.2">
      <c r="A28" s="193" t="s">
        <v>163</v>
      </c>
      <c r="B28" s="199" t="s">
        <v>164</v>
      </c>
      <c r="C28" s="113">
        <v>5.1961459050240881</v>
      </c>
      <c r="D28" s="115">
        <v>302</v>
      </c>
      <c r="E28" s="114">
        <v>209</v>
      </c>
      <c r="F28" s="114">
        <v>369</v>
      </c>
      <c r="G28" s="114">
        <v>202</v>
      </c>
      <c r="H28" s="140">
        <v>244</v>
      </c>
      <c r="I28" s="115">
        <v>58</v>
      </c>
      <c r="J28" s="116">
        <v>23.770491803278688</v>
      </c>
    </row>
    <row r="29" spans="1:15" s="110" customFormat="1" ht="24.95" customHeight="1" x14ac:dyDescent="0.2">
      <c r="A29" s="193">
        <v>86</v>
      </c>
      <c r="B29" s="199" t="s">
        <v>165</v>
      </c>
      <c r="C29" s="113">
        <v>6.9339298004129386</v>
      </c>
      <c r="D29" s="115">
        <v>403</v>
      </c>
      <c r="E29" s="114">
        <v>402</v>
      </c>
      <c r="F29" s="114">
        <v>400</v>
      </c>
      <c r="G29" s="114">
        <v>390</v>
      </c>
      <c r="H29" s="140">
        <v>370</v>
      </c>
      <c r="I29" s="115">
        <v>33</v>
      </c>
      <c r="J29" s="116">
        <v>8.9189189189189193</v>
      </c>
    </row>
    <row r="30" spans="1:15" s="110" customFormat="1" ht="24.95" customHeight="1" x14ac:dyDescent="0.2">
      <c r="A30" s="193">
        <v>87.88</v>
      </c>
      <c r="B30" s="204" t="s">
        <v>166</v>
      </c>
      <c r="C30" s="113">
        <v>6.1424638678596004</v>
      </c>
      <c r="D30" s="115">
        <v>357</v>
      </c>
      <c r="E30" s="114">
        <v>266</v>
      </c>
      <c r="F30" s="114">
        <v>496</v>
      </c>
      <c r="G30" s="114">
        <v>309</v>
      </c>
      <c r="H30" s="140">
        <v>334</v>
      </c>
      <c r="I30" s="115">
        <v>23</v>
      </c>
      <c r="J30" s="116">
        <v>6.88622754491018</v>
      </c>
    </row>
    <row r="31" spans="1:15" s="110" customFormat="1" ht="24.95" customHeight="1" x14ac:dyDescent="0.2">
      <c r="A31" s="193" t="s">
        <v>167</v>
      </c>
      <c r="B31" s="199" t="s">
        <v>168</v>
      </c>
      <c r="C31" s="113">
        <v>4.0605643496214725</v>
      </c>
      <c r="D31" s="115">
        <v>236</v>
      </c>
      <c r="E31" s="114">
        <v>207</v>
      </c>
      <c r="F31" s="114">
        <v>288</v>
      </c>
      <c r="G31" s="114">
        <v>244</v>
      </c>
      <c r="H31" s="140">
        <v>205</v>
      </c>
      <c r="I31" s="115">
        <v>31</v>
      </c>
      <c r="J31" s="116">
        <v>15.121951219512194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0.18926359256710254</v>
      </c>
      <c r="D34" s="115">
        <v>11</v>
      </c>
      <c r="E34" s="114">
        <v>51</v>
      </c>
      <c r="F34" s="114">
        <v>28</v>
      </c>
      <c r="G34" s="114">
        <v>15</v>
      </c>
      <c r="H34" s="140">
        <v>11</v>
      </c>
      <c r="I34" s="115">
        <v>0</v>
      </c>
      <c r="J34" s="116">
        <v>0</v>
      </c>
    </row>
    <row r="35" spans="1:10" s="110" customFormat="1" ht="24.95" customHeight="1" x14ac:dyDescent="0.2">
      <c r="A35" s="292" t="s">
        <v>171</v>
      </c>
      <c r="B35" s="293" t="s">
        <v>172</v>
      </c>
      <c r="C35" s="113">
        <v>9.979353062629043</v>
      </c>
      <c r="D35" s="115">
        <v>580</v>
      </c>
      <c r="E35" s="114">
        <v>449</v>
      </c>
      <c r="F35" s="114">
        <v>489</v>
      </c>
      <c r="G35" s="114">
        <v>482</v>
      </c>
      <c r="H35" s="140">
        <v>585</v>
      </c>
      <c r="I35" s="115">
        <v>-5</v>
      </c>
      <c r="J35" s="116">
        <v>-0.85470085470085466</v>
      </c>
    </row>
    <row r="36" spans="1:10" s="110" customFormat="1" ht="24.95" customHeight="1" x14ac:dyDescent="0.2">
      <c r="A36" s="294" t="s">
        <v>173</v>
      </c>
      <c r="B36" s="295" t="s">
        <v>174</v>
      </c>
      <c r="C36" s="125">
        <v>89.831383344803854</v>
      </c>
      <c r="D36" s="143">
        <v>5221</v>
      </c>
      <c r="E36" s="144">
        <v>4843</v>
      </c>
      <c r="F36" s="144">
        <v>5581</v>
      </c>
      <c r="G36" s="144">
        <v>4923</v>
      </c>
      <c r="H36" s="145">
        <v>5293</v>
      </c>
      <c r="I36" s="143">
        <v>-72</v>
      </c>
      <c r="J36" s="146">
        <v>-1.3602871717362555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5812</v>
      </c>
      <c r="F11" s="264">
        <v>5343</v>
      </c>
      <c r="G11" s="264">
        <v>6098</v>
      </c>
      <c r="H11" s="264">
        <v>5420</v>
      </c>
      <c r="I11" s="265">
        <v>5889</v>
      </c>
      <c r="J11" s="263">
        <v>-77</v>
      </c>
      <c r="K11" s="266">
        <v>-1.3075224995754797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26.290433585684791</v>
      </c>
      <c r="E13" s="115">
        <v>1528</v>
      </c>
      <c r="F13" s="114">
        <v>1613</v>
      </c>
      <c r="G13" s="114">
        <v>1804</v>
      </c>
      <c r="H13" s="114">
        <v>1489</v>
      </c>
      <c r="I13" s="140">
        <v>1550</v>
      </c>
      <c r="J13" s="115">
        <v>-22</v>
      </c>
      <c r="K13" s="116">
        <v>-1.4193548387096775</v>
      </c>
    </row>
    <row r="14" spans="1:17" ht="15.95" customHeight="1" x14ac:dyDescent="0.2">
      <c r="A14" s="306" t="s">
        <v>230</v>
      </c>
      <c r="B14" s="307"/>
      <c r="C14" s="308"/>
      <c r="D14" s="113">
        <v>54.043358568479007</v>
      </c>
      <c r="E14" s="115">
        <v>3141</v>
      </c>
      <c r="F14" s="114">
        <v>2778</v>
      </c>
      <c r="G14" s="114">
        <v>3269</v>
      </c>
      <c r="H14" s="114">
        <v>2990</v>
      </c>
      <c r="I14" s="140">
        <v>3299</v>
      </c>
      <c r="J14" s="115">
        <v>-158</v>
      </c>
      <c r="K14" s="116">
        <v>-4.7893301000303126</v>
      </c>
    </row>
    <row r="15" spans="1:17" ht="15.95" customHeight="1" x14ac:dyDescent="0.2">
      <c r="A15" s="306" t="s">
        <v>231</v>
      </c>
      <c r="B15" s="307"/>
      <c r="C15" s="308"/>
      <c r="D15" s="113">
        <v>8.8609772883688915</v>
      </c>
      <c r="E15" s="115">
        <v>515</v>
      </c>
      <c r="F15" s="114">
        <v>470</v>
      </c>
      <c r="G15" s="114">
        <v>396</v>
      </c>
      <c r="H15" s="114">
        <v>398</v>
      </c>
      <c r="I15" s="140">
        <v>431</v>
      </c>
      <c r="J15" s="115">
        <v>84</v>
      </c>
      <c r="K15" s="116">
        <v>19.48955916473318</v>
      </c>
    </row>
    <row r="16" spans="1:17" ht="15.95" customHeight="1" x14ac:dyDescent="0.2">
      <c r="A16" s="306" t="s">
        <v>232</v>
      </c>
      <c r="B16" s="307"/>
      <c r="C16" s="308"/>
      <c r="D16" s="113">
        <v>10.80523055746731</v>
      </c>
      <c r="E16" s="115">
        <v>628</v>
      </c>
      <c r="F16" s="114">
        <v>482</v>
      </c>
      <c r="G16" s="114">
        <v>626</v>
      </c>
      <c r="H16" s="114">
        <v>543</v>
      </c>
      <c r="I16" s="140">
        <v>607</v>
      </c>
      <c r="J16" s="115">
        <v>21</v>
      </c>
      <c r="K16" s="116">
        <v>3.4596375617792421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0.24088093599449414</v>
      </c>
      <c r="E18" s="115">
        <v>14</v>
      </c>
      <c r="F18" s="114">
        <v>53</v>
      </c>
      <c r="G18" s="114">
        <v>30</v>
      </c>
      <c r="H18" s="114">
        <v>11</v>
      </c>
      <c r="I18" s="140">
        <v>5</v>
      </c>
      <c r="J18" s="115">
        <v>9</v>
      </c>
      <c r="K18" s="116">
        <v>180</v>
      </c>
    </row>
    <row r="19" spans="1:11" ht="14.1" customHeight="1" x14ac:dyDescent="0.2">
      <c r="A19" s="306" t="s">
        <v>235</v>
      </c>
      <c r="B19" s="307" t="s">
        <v>236</v>
      </c>
      <c r="C19" s="308"/>
      <c r="D19" s="113">
        <v>0.10323468685478321</v>
      </c>
      <c r="E19" s="115">
        <v>6</v>
      </c>
      <c r="F19" s="114">
        <v>48</v>
      </c>
      <c r="G19" s="114">
        <v>24</v>
      </c>
      <c r="H19" s="114">
        <v>4</v>
      </c>
      <c r="I19" s="140">
        <v>4</v>
      </c>
      <c r="J19" s="115">
        <v>2</v>
      </c>
      <c r="K19" s="116">
        <v>50</v>
      </c>
    </row>
    <row r="20" spans="1:11" ht="14.1" customHeight="1" x14ac:dyDescent="0.2">
      <c r="A20" s="306">
        <v>12</v>
      </c>
      <c r="B20" s="307" t="s">
        <v>237</v>
      </c>
      <c r="C20" s="308"/>
      <c r="D20" s="113">
        <v>0.48176187198898829</v>
      </c>
      <c r="E20" s="115">
        <v>28</v>
      </c>
      <c r="F20" s="114">
        <v>28</v>
      </c>
      <c r="G20" s="114">
        <v>28</v>
      </c>
      <c r="H20" s="114">
        <v>16</v>
      </c>
      <c r="I20" s="140">
        <v>29</v>
      </c>
      <c r="J20" s="115">
        <v>-1</v>
      </c>
      <c r="K20" s="116">
        <v>-3.4482758620689653</v>
      </c>
    </row>
    <row r="21" spans="1:11" ht="14.1" customHeight="1" x14ac:dyDescent="0.2">
      <c r="A21" s="306">
        <v>21</v>
      </c>
      <c r="B21" s="307" t="s">
        <v>238</v>
      </c>
      <c r="C21" s="308"/>
      <c r="D21" s="113">
        <v>1.3936682725395733</v>
      </c>
      <c r="E21" s="115">
        <v>81</v>
      </c>
      <c r="F21" s="114">
        <v>91</v>
      </c>
      <c r="G21" s="114">
        <v>67</v>
      </c>
      <c r="H21" s="114">
        <v>75</v>
      </c>
      <c r="I21" s="140">
        <v>56</v>
      </c>
      <c r="J21" s="115">
        <v>25</v>
      </c>
      <c r="K21" s="116">
        <v>44.642857142857146</v>
      </c>
    </row>
    <row r="22" spans="1:11" ht="14.1" customHeight="1" x14ac:dyDescent="0.2">
      <c r="A22" s="306">
        <v>22</v>
      </c>
      <c r="B22" s="307" t="s">
        <v>239</v>
      </c>
      <c r="C22" s="308"/>
      <c r="D22" s="113">
        <v>1.3592567102546456</v>
      </c>
      <c r="E22" s="115">
        <v>79</v>
      </c>
      <c r="F22" s="114">
        <v>80</v>
      </c>
      <c r="G22" s="114">
        <v>111</v>
      </c>
      <c r="H22" s="114">
        <v>100</v>
      </c>
      <c r="I22" s="140">
        <v>100</v>
      </c>
      <c r="J22" s="115">
        <v>-21</v>
      </c>
      <c r="K22" s="116">
        <v>-21</v>
      </c>
    </row>
    <row r="23" spans="1:11" ht="14.1" customHeight="1" x14ac:dyDescent="0.2">
      <c r="A23" s="306">
        <v>23</v>
      </c>
      <c r="B23" s="307" t="s">
        <v>240</v>
      </c>
      <c r="C23" s="308"/>
      <c r="D23" s="113">
        <v>0.61940812112869925</v>
      </c>
      <c r="E23" s="115">
        <v>36</v>
      </c>
      <c r="F23" s="114">
        <v>37</v>
      </c>
      <c r="G23" s="114">
        <v>41</v>
      </c>
      <c r="H23" s="114">
        <v>32</v>
      </c>
      <c r="I23" s="140">
        <v>55</v>
      </c>
      <c r="J23" s="115">
        <v>-19</v>
      </c>
      <c r="K23" s="116">
        <v>-34.545454545454547</v>
      </c>
    </row>
    <row r="24" spans="1:11" ht="14.1" customHeight="1" x14ac:dyDescent="0.2">
      <c r="A24" s="306">
        <v>24</v>
      </c>
      <c r="B24" s="307" t="s">
        <v>241</v>
      </c>
      <c r="C24" s="308"/>
      <c r="D24" s="113">
        <v>2.5292498279421887</v>
      </c>
      <c r="E24" s="115">
        <v>147</v>
      </c>
      <c r="F24" s="114">
        <v>120</v>
      </c>
      <c r="G24" s="114">
        <v>148</v>
      </c>
      <c r="H24" s="114">
        <v>128</v>
      </c>
      <c r="I24" s="140">
        <v>157</v>
      </c>
      <c r="J24" s="115">
        <v>-10</v>
      </c>
      <c r="K24" s="116">
        <v>-6.369426751592357</v>
      </c>
    </row>
    <row r="25" spans="1:11" ht="14.1" customHeight="1" x14ac:dyDescent="0.2">
      <c r="A25" s="306">
        <v>25</v>
      </c>
      <c r="B25" s="307" t="s">
        <v>242</v>
      </c>
      <c r="C25" s="308"/>
      <c r="D25" s="113">
        <v>4.3186510667584308</v>
      </c>
      <c r="E25" s="115">
        <v>251</v>
      </c>
      <c r="F25" s="114">
        <v>264</v>
      </c>
      <c r="G25" s="114">
        <v>177</v>
      </c>
      <c r="H25" s="114">
        <v>194</v>
      </c>
      <c r="I25" s="140">
        <v>288</v>
      </c>
      <c r="J25" s="115">
        <v>-37</v>
      </c>
      <c r="K25" s="116">
        <v>-12.847222222222221</v>
      </c>
    </row>
    <row r="26" spans="1:11" ht="14.1" customHeight="1" x14ac:dyDescent="0.2">
      <c r="A26" s="306">
        <v>26</v>
      </c>
      <c r="B26" s="307" t="s">
        <v>243</v>
      </c>
      <c r="C26" s="308"/>
      <c r="D26" s="113">
        <v>2.3916035788024774</v>
      </c>
      <c r="E26" s="115">
        <v>139</v>
      </c>
      <c r="F26" s="114">
        <v>92</v>
      </c>
      <c r="G26" s="114">
        <v>119</v>
      </c>
      <c r="H26" s="114">
        <v>119</v>
      </c>
      <c r="I26" s="140">
        <v>163</v>
      </c>
      <c r="J26" s="115">
        <v>-24</v>
      </c>
      <c r="K26" s="116">
        <v>-14.723926380368098</v>
      </c>
    </row>
    <row r="27" spans="1:11" ht="14.1" customHeight="1" x14ac:dyDescent="0.2">
      <c r="A27" s="306">
        <v>27</v>
      </c>
      <c r="B27" s="307" t="s">
        <v>244</v>
      </c>
      <c r="C27" s="308"/>
      <c r="D27" s="113">
        <v>1.2216104611149345</v>
      </c>
      <c r="E27" s="115">
        <v>71</v>
      </c>
      <c r="F27" s="114">
        <v>70</v>
      </c>
      <c r="G27" s="114">
        <v>66</v>
      </c>
      <c r="H27" s="114">
        <v>67</v>
      </c>
      <c r="I27" s="140">
        <v>68</v>
      </c>
      <c r="J27" s="115">
        <v>3</v>
      </c>
      <c r="K27" s="116">
        <v>4.4117647058823533</v>
      </c>
    </row>
    <row r="28" spans="1:11" ht="14.1" customHeight="1" x14ac:dyDescent="0.2">
      <c r="A28" s="306">
        <v>28</v>
      </c>
      <c r="B28" s="307" t="s">
        <v>245</v>
      </c>
      <c r="C28" s="308"/>
      <c r="D28" s="113">
        <v>0.51617343427391604</v>
      </c>
      <c r="E28" s="115">
        <v>30</v>
      </c>
      <c r="F28" s="114">
        <v>62</v>
      </c>
      <c r="G28" s="114">
        <v>21</v>
      </c>
      <c r="H28" s="114">
        <v>18</v>
      </c>
      <c r="I28" s="140">
        <v>18</v>
      </c>
      <c r="J28" s="115">
        <v>12</v>
      </c>
      <c r="K28" s="116">
        <v>66.666666666666671</v>
      </c>
    </row>
    <row r="29" spans="1:11" ht="14.1" customHeight="1" x14ac:dyDescent="0.2">
      <c r="A29" s="306">
        <v>29</v>
      </c>
      <c r="B29" s="307" t="s">
        <v>246</v>
      </c>
      <c r="C29" s="308"/>
      <c r="D29" s="113">
        <v>4.026152787336545</v>
      </c>
      <c r="E29" s="115">
        <v>234</v>
      </c>
      <c r="F29" s="114">
        <v>214</v>
      </c>
      <c r="G29" s="114">
        <v>226</v>
      </c>
      <c r="H29" s="114">
        <v>194</v>
      </c>
      <c r="I29" s="140">
        <v>241</v>
      </c>
      <c r="J29" s="115">
        <v>-7</v>
      </c>
      <c r="K29" s="116">
        <v>-2.904564315352697</v>
      </c>
    </row>
    <row r="30" spans="1:11" ht="14.1" customHeight="1" x14ac:dyDescent="0.2">
      <c r="A30" s="306" t="s">
        <v>247</v>
      </c>
      <c r="B30" s="307" t="s">
        <v>248</v>
      </c>
      <c r="C30" s="308"/>
      <c r="D30" s="113">
        <v>0.43014452856159668</v>
      </c>
      <c r="E30" s="115">
        <v>25</v>
      </c>
      <c r="F30" s="114" t="s">
        <v>513</v>
      </c>
      <c r="G30" s="114" t="s">
        <v>513</v>
      </c>
      <c r="H30" s="114" t="s">
        <v>513</v>
      </c>
      <c r="I30" s="140" t="s">
        <v>513</v>
      </c>
      <c r="J30" s="115" t="s">
        <v>513</v>
      </c>
      <c r="K30" s="116" t="s">
        <v>513</v>
      </c>
    </row>
    <row r="31" spans="1:11" ht="14.1" customHeight="1" x14ac:dyDescent="0.2">
      <c r="A31" s="306" t="s">
        <v>249</v>
      </c>
      <c r="B31" s="307" t="s">
        <v>250</v>
      </c>
      <c r="C31" s="308"/>
      <c r="D31" s="113">
        <v>3.5960082587749485</v>
      </c>
      <c r="E31" s="115">
        <v>209</v>
      </c>
      <c r="F31" s="114">
        <v>181</v>
      </c>
      <c r="G31" s="114">
        <v>198</v>
      </c>
      <c r="H31" s="114">
        <v>159</v>
      </c>
      <c r="I31" s="140">
        <v>213</v>
      </c>
      <c r="J31" s="115">
        <v>-4</v>
      </c>
      <c r="K31" s="116">
        <v>-1.8779342723004695</v>
      </c>
    </row>
    <row r="32" spans="1:11" ht="14.1" customHeight="1" x14ac:dyDescent="0.2">
      <c r="A32" s="306">
        <v>31</v>
      </c>
      <c r="B32" s="307" t="s">
        <v>251</v>
      </c>
      <c r="C32" s="308"/>
      <c r="D32" s="113">
        <v>0.44735030970406059</v>
      </c>
      <c r="E32" s="115">
        <v>26</v>
      </c>
      <c r="F32" s="114">
        <v>18</v>
      </c>
      <c r="G32" s="114">
        <v>36</v>
      </c>
      <c r="H32" s="114">
        <v>27</v>
      </c>
      <c r="I32" s="140">
        <v>30</v>
      </c>
      <c r="J32" s="115">
        <v>-4</v>
      </c>
      <c r="K32" s="116">
        <v>-13.333333333333334</v>
      </c>
    </row>
    <row r="33" spans="1:11" ht="14.1" customHeight="1" x14ac:dyDescent="0.2">
      <c r="A33" s="306">
        <v>32</v>
      </c>
      <c r="B33" s="307" t="s">
        <v>252</v>
      </c>
      <c r="C33" s="308"/>
      <c r="D33" s="113">
        <v>1.3248451479697179</v>
      </c>
      <c r="E33" s="115">
        <v>77</v>
      </c>
      <c r="F33" s="114">
        <v>67</v>
      </c>
      <c r="G33" s="114">
        <v>68</v>
      </c>
      <c r="H33" s="114">
        <v>76</v>
      </c>
      <c r="I33" s="140">
        <v>74</v>
      </c>
      <c r="J33" s="115">
        <v>3</v>
      </c>
      <c r="K33" s="116">
        <v>4.0540540540540544</v>
      </c>
    </row>
    <row r="34" spans="1:11" ht="14.1" customHeight="1" x14ac:dyDescent="0.2">
      <c r="A34" s="306">
        <v>33</v>
      </c>
      <c r="B34" s="307" t="s">
        <v>253</v>
      </c>
      <c r="C34" s="308"/>
      <c r="D34" s="113">
        <v>0.56779077770130759</v>
      </c>
      <c r="E34" s="115">
        <v>33</v>
      </c>
      <c r="F34" s="114">
        <v>40</v>
      </c>
      <c r="G34" s="114">
        <v>63</v>
      </c>
      <c r="H34" s="114">
        <v>47</v>
      </c>
      <c r="I34" s="140">
        <v>50</v>
      </c>
      <c r="J34" s="115">
        <v>-17</v>
      </c>
      <c r="K34" s="116">
        <v>-34</v>
      </c>
    </row>
    <row r="35" spans="1:11" ht="14.1" customHeight="1" x14ac:dyDescent="0.2">
      <c r="A35" s="306">
        <v>34</v>
      </c>
      <c r="B35" s="307" t="s">
        <v>254</v>
      </c>
      <c r="C35" s="308"/>
      <c r="D35" s="113">
        <v>1.9270474879559532</v>
      </c>
      <c r="E35" s="115">
        <v>112</v>
      </c>
      <c r="F35" s="114">
        <v>76</v>
      </c>
      <c r="G35" s="114">
        <v>112</v>
      </c>
      <c r="H35" s="114">
        <v>76</v>
      </c>
      <c r="I35" s="140">
        <v>124</v>
      </c>
      <c r="J35" s="115">
        <v>-12</v>
      </c>
      <c r="K35" s="116">
        <v>-9.67741935483871</v>
      </c>
    </row>
    <row r="36" spans="1:11" ht="14.1" customHeight="1" x14ac:dyDescent="0.2">
      <c r="A36" s="306">
        <v>41</v>
      </c>
      <c r="B36" s="307" t="s">
        <v>255</v>
      </c>
      <c r="C36" s="308"/>
      <c r="D36" s="113">
        <v>0.58499655884377155</v>
      </c>
      <c r="E36" s="115">
        <v>34</v>
      </c>
      <c r="F36" s="114">
        <v>32</v>
      </c>
      <c r="G36" s="114">
        <v>33</v>
      </c>
      <c r="H36" s="114">
        <v>22</v>
      </c>
      <c r="I36" s="140">
        <v>22</v>
      </c>
      <c r="J36" s="115">
        <v>12</v>
      </c>
      <c r="K36" s="116">
        <v>54.545454545454547</v>
      </c>
    </row>
    <row r="37" spans="1:11" ht="14.1" customHeight="1" x14ac:dyDescent="0.2">
      <c r="A37" s="306">
        <v>42</v>
      </c>
      <c r="B37" s="307" t="s">
        <v>256</v>
      </c>
      <c r="C37" s="308"/>
      <c r="D37" s="113">
        <v>0.13764624913971094</v>
      </c>
      <c r="E37" s="115">
        <v>8</v>
      </c>
      <c r="F37" s="114" t="s">
        <v>513</v>
      </c>
      <c r="G37" s="114">
        <v>11</v>
      </c>
      <c r="H37" s="114" t="s">
        <v>513</v>
      </c>
      <c r="I37" s="140">
        <v>8</v>
      </c>
      <c r="J37" s="115">
        <v>0</v>
      </c>
      <c r="K37" s="116">
        <v>0</v>
      </c>
    </row>
    <row r="38" spans="1:11" ht="14.1" customHeight="1" x14ac:dyDescent="0.2">
      <c r="A38" s="306">
        <v>43</v>
      </c>
      <c r="B38" s="307" t="s">
        <v>257</v>
      </c>
      <c r="C38" s="308"/>
      <c r="D38" s="113">
        <v>2.2195457673778392</v>
      </c>
      <c r="E38" s="115">
        <v>129</v>
      </c>
      <c r="F38" s="114">
        <v>93</v>
      </c>
      <c r="G38" s="114">
        <v>118</v>
      </c>
      <c r="H38" s="114">
        <v>147</v>
      </c>
      <c r="I38" s="140">
        <v>127</v>
      </c>
      <c r="J38" s="115">
        <v>2</v>
      </c>
      <c r="K38" s="116">
        <v>1.5748031496062993</v>
      </c>
    </row>
    <row r="39" spans="1:11" ht="14.1" customHeight="1" x14ac:dyDescent="0.2">
      <c r="A39" s="306">
        <v>51</v>
      </c>
      <c r="B39" s="307" t="s">
        <v>258</v>
      </c>
      <c r="C39" s="308"/>
      <c r="D39" s="113">
        <v>12.336545079146592</v>
      </c>
      <c r="E39" s="115">
        <v>717</v>
      </c>
      <c r="F39" s="114">
        <v>736</v>
      </c>
      <c r="G39" s="114">
        <v>857</v>
      </c>
      <c r="H39" s="114">
        <v>735</v>
      </c>
      <c r="I39" s="140">
        <v>785</v>
      </c>
      <c r="J39" s="115">
        <v>-68</v>
      </c>
      <c r="K39" s="116">
        <v>-8.6624203821656049</v>
      </c>
    </row>
    <row r="40" spans="1:11" ht="14.1" customHeight="1" x14ac:dyDescent="0.2">
      <c r="A40" s="306" t="s">
        <v>259</v>
      </c>
      <c r="B40" s="307" t="s">
        <v>260</v>
      </c>
      <c r="C40" s="308"/>
      <c r="D40" s="113">
        <v>11.562284927735719</v>
      </c>
      <c r="E40" s="115">
        <v>672</v>
      </c>
      <c r="F40" s="114">
        <v>710</v>
      </c>
      <c r="G40" s="114">
        <v>831</v>
      </c>
      <c r="H40" s="114">
        <v>699</v>
      </c>
      <c r="I40" s="140">
        <v>747</v>
      </c>
      <c r="J40" s="115">
        <v>-75</v>
      </c>
      <c r="K40" s="116">
        <v>-10.040160642570282</v>
      </c>
    </row>
    <row r="41" spans="1:11" ht="14.1" customHeight="1" x14ac:dyDescent="0.2">
      <c r="A41" s="306"/>
      <c r="B41" s="307" t="s">
        <v>261</v>
      </c>
      <c r="C41" s="308"/>
      <c r="D41" s="113">
        <v>9.4975911906400547</v>
      </c>
      <c r="E41" s="115">
        <v>552</v>
      </c>
      <c r="F41" s="114">
        <v>612</v>
      </c>
      <c r="G41" s="114">
        <v>648</v>
      </c>
      <c r="H41" s="114">
        <v>558</v>
      </c>
      <c r="I41" s="140">
        <v>576</v>
      </c>
      <c r="J41" s="115">
        <v>-24</v>
      </c>
      <c r="K41" s="116">
        <v>-4.166666666666667</v>
      </c>
    </row>
    <row r="42" spans="1:11" ht="14.1" customHeight="1" x14ac:dyDescent="0.2">
      <c r="A42" s="306">
        <v>52</v>
      </c>
      <c r="B42" s="307" t="s">
        <v>262</v>
      </c>
      <c r="C42" s="308"/>
      <c r="D42" s="113">
        <v>5.6090846524432205</v>
      </c>
      <c r="E42" s="115">
        <v>326</v>
      </c>
      <c r="F42" s="114">
        <v>296</v>
      </c>
      <c r="G42" s="114">
        <v>284</v>
      </c>
      <c r="H42" s="114">
        <v>277</v>
      </c>
      <c r="I42" s="140">
        <v>231</v>
      </c>
      <c r="J42" s="115">
        <v>95</v>
      </c>
      <c r="K42" s="116">
        <v>41.125541125541126</v>
      </c>
    </row>
    <row r="43" spans="1:11" ht="14.1" customHeight="1" x14ac:dyDescent="0.2">
      <c r="A43" s="306" t="s">
        <v>263</v>
      </c>
      <c r="B43" s="307" t="s">
        <v>264</v>
      </c>
      <c r="C43" s="308"/>
      <c r="D43" s="113">
        <v>4.3702684101858225</v>
      </c>
      <c r="E43" s="115">
        <v>254</v>
      </c>
      <c r="F43" s="114">
        <v>245</v>
      </c>
      <c r="G43" s="114">
        <v>231</v>
      </c>
      <c r="H43" s="114">
        <v>222</v>
      </c>
      <c r="I43" s="140">
        <v>181</v>
      </c>
      <c r="J43" s="115">
        <v>73</v>
      </c>
      <c r="K43" s="116">
        <v>40.331491712707184</v>
      </c>
    </row>
    <row r="44" spans="1:11" ht="14.1" customHeight="1" x14ac:dyDescent="0.2">
      <c r="A44" s="306">
        <v>53</v>
      </c>
      <c r="B44" s="307" t="s">
        <v>265</v>
      </c>
      <c r="C44" s="308"/>
      <c r="D44" s="113">
        <v>1.3076393668272539</v>
      </c>
      <c r="E44" s="115">
        <v>76</v>
      </c>
      <c r="F44" s="114">
        <v>55</v>
      </c>
      <c r="G44" s="114">
        <v>62</v>
      </c>
      <c r="H44" s="114">
        <v>75</v>
      </c>
      <c r="I44" s="140">
        <v>82</v>
      </c>
      <c r="J44" s="115">
        <v>-6</v>
      </c>
      <c r="K44" s="116">
        <v>-7.3170731707317076</v>
      </c>
    </row>
    <row r="45" spans="1:11" ht="14.1" customHeight="1" x14ac:dyDescent="0.2">
      <c r="A45" s="306" t="s">
        <v>266</v>
      </c>
      <c r="B45" s="307" t="s">
        <v>267</v>
      </c>
      <c r="C45" s="308"/>
      <c r="D45" s="113">
        <v>1.2388162422573985</v>
      </c>
      <c r="E45" s="115">
        <v>72</v>
      </c>
      <c r="F45" s="114">
        <v>54</v>
      </c>
      <c r="G45" s="114">
        <v>59</v>
      </c>
      <c r="H45" s="114">
        <v>70</v>
      </c>
      <c r="I45" s="140">
        <v>78</v>
      </c>
      <c r="J45" s="115">
        <v>-6</v>
      </c>
      <c r="K45" s="116">
        <v>-7.6923076923076925</v>
      </c>
    </row>
    <row r="46" spans="1:11" ht="14.1" customHeight="1" x14ac:dyDescent="0.2">
      <c r="A46" s="306">
        <v>54</v>
      </c>
      <c r="B46" s="307" t="s">
        <v>268</v>
      </c>
      <c r="C46" s="308"/>
      <c r="D46" s="113">
        <v>2.8217481073640744</v>
      </c>
      <c r="E46" s="115">
        <v>164</v>
      </c>
      <c r="F46" s="114">
        <v>133</v>
      </c>
      <c r="G46" s="114">
        <v>171</v>
      </c>
      <c r="H46" s="114">
        <v>174</v>
      </c>
      <c r="I46" s="140">
        <v>197</v>
      </c>
      <c r="J46" s="115">
        <v>-33</v>
      </c>
      <c r="K46" s="116">
        <v>-16.751269035532996</v>
      </c>
    </row>
    <row r="47" spans="1:11" ht="14.1" customHeight="1" x14ac:dyDescent="0.2">
      <c r="A47" s="306">
        <v>61</v>
      </c>
      <c r="B47" s="307" t="s">
        <v>269</v>
      </c>
      <c r="C47" s="308"/>
      <c r="D47" s="113">
        <v>2.2711631108052304</v>
      </c>
      <c r="E47" s="115">
        <v>132</v>
      </c>
      <c r="F47" s="114">
        <v>108</v>
      </c>
      <c r="G47" s="114">
        <v>116</v>
      </c>
      <c r="H47" s="114">
        <v>138</v>
      </c>
      <c r="I47" s="140">
        <v>140</v>
      </c>
      <c r="J47" s="115">
        <v>-8</v>
      </c>
      <c r="K47" s="116">
        <v>-5.7142857142857144</v>
      </c>
    </row>
    <row r="48" spans="1:11" ht="14.1" customHeight="1" x14ac:dyDescent="0.2">
      <c r="A48" s="306">
        <v>62</v>
      </c>
      <c r="B48" s="307" t="s">
        <v>270</v>
      </c>
      <c r="C48" s="308"/>
      <c r="D48" s="113">
        <v>8.0867171369580184</v>
      </c>
      <c r="E48" s="115">
        <v>470</v>
      </c>
      <c r="F48" s="114">
        <v>459</v>
      </c>
      <c r="G48" s="114">
        <v>496</v>
      </c>
      <c r="H48" s="114">
        <v>447</v>
      </c>
      <c r="I48" s="140">
        <v>432</v>
      </c>
      <c r="J48" s="115">
        <v>38</v>
      </c>
      <c r="K48" s="116">
        <v>8.7962962962962958</v>
      </c>
    </row>
    <row r="49" spans="1:11" ht="14.1" customHeight="1" x14ac:dyDescent="0.2">
      <c r="A49" s="306">
        <v>63</v>
      </c>
      <c r="B49" s="307" t="s">
        <v>271</v>
      </c>
      <c r="C49" s="308"/>
      <c r="D49" s="113">
        <v>5.1273227804542323</v>
      </c>
      <c r="E49" s="115">
        <v>298</v>
      </c>
      <c r="F49" s="114">
        <v>341</v>
      </c>
      <c r="G49" s="114">
        <v>312</v>
      </c>
      <c r="H49" s="114">
        <v>288</v>
      </c>
      <c r="I49" s="140">
        <v>294</v>
      </c>
      <c r="J49" s="115">
        <v>4</v>
      </c>
      <c r="K49" s="116">
        <v>1.3605442176870748</v>
      </c>
    </row>
    <row r="50" spans="1:11" ht="14.1" customHeight="1" x14ac:dyDescent="0.2">
      <c r="A50" s="306" t="s">
        <v>272</v>
      </c>
      <c r="B50" s="307" t="s">
        <v>273</v>
      </c>
      <c r="C50" s="308"/>
      <c r="D50" s="113">
        <v>0.77426015141087401</v>
      </c>
      <c r="E50" s="115">
        <v>45</v>
      </c>
      <c r="F50" s="114">
        <v>52</v>
      </c>
      <c r="G50" s="114">
        <v>49</v>
      </c>
      <c r="H50" s="114">
        <v>58</v>
      </c>
      <c r="I50" s="140">
        <v>37</v>
      </c>
      <c r="J50" s="115">
        <v>8</v>
      </c>
      <c r="K50" s="116">
        <v>21.621621621621621</v>
      </c>
    </row>
    <row r="51" spans="1:11" ht="14.1" customHeight="1" x14ac:dyDescent="0.2">
      <c r="A51" s="306" t="s">
        <v>274</v>
      </c>
      <c r="B51" s="307" t="s">
        <v>275</v>
      </c>
      <c r="C51" s="308"/>
      <c r="D51" s="113">
        <v>3.8196834136269788</v>
      </c>
      <c r="E51" s="115">
        <v>222</v>
      </c>
      <c r="F51" s="114">
        <v>264</v>
      </c>
      <c r="G51" s="114">
        <v>229</v>
      </c>
      <c r="H51" s="114">
        <v>208</v>
      </c>
      <c r="I51" s="140">
        <v>226</v>
      </c>
      <c r="J51" s="115">
        <v>-4</v>
      </c>
      <c r="K51" s="116">
        <v>-1.7699115044247788</v>
      </c>
    </row>
    <row r="52" spans="1:11" ht="14.1" customHeight="1" x14ac:dyDescent="0.2">
      <c r="A52" s="306">
        <v>71</v>
      </c>
      <c r="B52" s="307" t="s">
        <v>276</v>
      </c>
      <c r="C52" s="308"/>
      <c r="D52" s="113">
        <v>9.4115622849277365</v>
      </c>
      <c r="E52" s="115">
        <v>547</v>
      </c>
      <c r="F52" s="114">
        <v>448</v>
      </c>
      <c r="G52" s="114">
        <v>537</v>
      </c>
      <c r="H52" s="114">
        <v>596</v>
      </c>
      <c r="I52" s="140">
        <v>651</v>
      </c>
      <c r="J52" s="115">
        <v>-104</v>
      </c>
      <c r="K52" s="116">
        <v>-15.97542242703533</v>
      </c>
    </row>
    <row r="53" spans="1:11" ht="14.1" customHeight="1" x14ac:dyDescent="0.2">
      <c r="A53" s="306" t="s">
        <v>277</v>
      </c>
      <c r="B53" s="307" t="s">
        <v>278</v>
      </c>
      <c r="C53" s="308"/>
      <c r="D53" s="113">
        <v>2.8561596696490019</v>
      </c>
      <c r="E53" s="115">
        <v>166</v>
      </c>
      <c r="F53" s="114">
        <v>130</v>
      </c>
      <c r="G53" s="114">
        <v>168</v>
      </c>
      <c r="H53" s="114">
        <v>174</v>
      </c>
      <c r="I53" s="140">
        <v>204</v>
      </c>
      <c r="J53" s="115">
        <v>-38</v>
      </c>
      <c r="K53" s="116">
        <v>-18.627450980392158</v>
      </c>
    </row>
    <row r="54" spans="1:11" ht="14.1" customHeight="1" x14ac:dyDescent="0.2">
      <c r="A54" s="306" t="s">
        <v>279</v>
      </c>
      <c r="B54" s="307" t="s">
        <v>280</v>
      </c>
      <c r="C54" s="308"/>
      <c r="D54" s="113">
        <v>5.5230557467309014</v>
      </c>
      <c r="E54" s="115">
        <v>321</v>
      </c>
      <c r="F54" s="114">
        <v>274</v>
      </c>
      <c r="G54" s="114">
        <v>319</v>
      </c>
      <c r="H54" s="114">
        <v>385</v>
      </c>
      <c r="I54" s="140">
        <v>392</v>
      </c>
      <c r="J54" s="115">
        <v>-71</v>
      </c>
      <c r="K54" s="116">
        <v>-18.112244897959183</v>
      </c>
    </row>
    <row r="55" spans="1:11" ht="14.1" customHeight="1" x14ac:dyDescent="0.2">
      <c r="A55" s="306">
        <v>72</v>
      </c>
      <c r="B55" s="307" t="s">
        <v>281</v>
      </c>
      <c r="C55" s="308"/>
      <c r="D55" s="113">
        <v>3.4411562284927735</v>
      </c>
      <c r="E55" s="115">
        <v>200</v>
      </c>
      <c r="F55" s="114">
        <v>182</v>
      </c>
      <c r="G55" s="114">
        <v>170</v>
      </c>
      <c r="H55" s="114">
        <v>147</v>
      </c>
      <c r="I55" s="140">
        <v>193</v>
      </c>
      <c r="J55" s="115">
        <v>7</v>
      </c>
      <c r="K55" s="116">
        <v>3.6269430051813472</v>
      </c>
    </row>
    <row r="56" spans="1:11" ht="14.1" customHeight="1" x14ac:dyDescent="0.2">
      <c r="A56" s="306" t="s">
        <v>282</v>
      </c>
      <c r="B56" s="307" t="s">
        <v>283</v>
      </c>
      <c r="C56" s="308"/>
      <c r="D56" s="113">
        <v>1.8926359256710255</v>
      </c>
      <c r="E56" s="115">
        <v>110</v>
      </c>
      <c r="F56" s="114">
        <v>110</v>
      </c>
      <c r="G56" s="114">
        <v>93</v>
      </c>
      <c r="H56" s="114">
        <v>60</v>
      </c>
      <c r="I56" s="140">
        <v>105</v>
      </c>
      <c r="J56" s="115">
        <v>5</v>
      </c>
      <c r="K56" s="116">
        <v>4.7619047619047619</v>
      </c>
    </row>
    <row r="57" spans="1:11" ht="14.1" customHeight="1" x14ac:dyDescent="0.2">
      <c r="A57" s="306" t="s">
        <v>284</v>
      </c>
      <c r="B57" s="307" t="s">
        <v>285</v>
      </c>
      <c r="C57" s="308"/>
      <c r="D57" s="113">
        <v>0.94631796283551273</v>
      </c>
      <c r="E57" s="115">
        <v>55</v>
      </c>
      <c r="F57" s="114">
        <v>44</v>
      </c>
      <c r="G57" s="114">
        <v>41</v>
      </c>
      <c r="H57" s="114">
        <v>49</v>
      </c>
      <c r="I57" s="140">
        <v>53</v>
      </c>
      <c r="J57" s="115">
        <v>2</v>
      </c>
      <c r="K57" s="116">
        <v>3.7735849056603774</v>
      </c>
    </row>
    <row r="58" spans="1:11" ht="14.1" customHeight="1" x14ac:dyDescent="0.2">
      <c r="A58" s="306">
        <v>73</v>
      </c>
      <c r="B58" s="307" t="s">
        <v>286</v>
      </c>
      <c r="C58" s="308"/>
      <c r="D58" s="113">
        <v>2.5808671713695803</v>
      </c>
      <c r="E58" s="115">
        <v>150</v>
      </c>
      <c r="F58" s="114">
        <v>138</v>
      </c>
      <c r="G58" s="114">
        <v>141</v>
      </c>
      <c r="H58" s="114">
        <v>163</v>
      </c>
      <c r="I58" s="140">
        <v>186</v>
      </c>
      <c r="J58" s="115">
        <v>-36</v>
      </c>
      <c r="K58" s="116">
        <v>-19.35483870967742</v>
      </c>
    </row>
    <row r="59" spans="1:11" ht="14.1" customHeight="1" x14ac:dyDescent="0.2">
      <c r="A59" s="306" t="s">
        <v>287</v>
      </c>
      <c r="B59" s="307" t="s">
        <v>288</v>
      </c>
      <c r="C59" s="308"/>
      <c r="D59" s="113">
        <v>1.6345492085340674</v>
      </c>
      <c r="E59" s="115">
        <v>95</v>
      </c>
      <c r="F59" s="114">
        <v>64</v>
      </c>
      <c r="G59" s="114">
        <v>85</v>
      </c>
      <c r="H59" s="114">
        <v>79</v>
      </c>
      <c r="I59" s="140">
        <v>84</v>
      </c>
      <c r="J59" s="115">
        <v>11</v>
      </c>
      <c r="K59" s="116">
        <v>13.095238095238095</v>
      </c>
    </row>
    <row r="60" spans="1:11" ht="14.1" customHeight="1" x14ac:dyDescent="0.2">
      <c r="A60" s="306">
        <v>81</v>
      </c>
      <c r="B60" s="307" t="s">
        <v>289</v>
      </c>
      <c r="C60" s="308"/>
      <c r="D60" s="113">
        <v>7.8974535443909151</v>
      </c>
      <c r="E60" s="115">
        <v>459</v>
      </c>
      <c r="F60" s="114">
        <v>446</v>
      </c>
      <c r="G60" s="114">
        <v>481</v>
      </c>
      <c r="H60" s="114">
        <v>457</v>
      </c>
      <c r="I60" s="140">
        <v>432</v>
      </c>
      <c r="J60" s="115">
        <v>27</v>
      </c>
      <c r="K60" s="116">
        <v>6.25</v>
      </c>
    </row>
    <row r="61" spans="1:11" ht="14.1" customHeight="1" x14ac:dyDescent="0.2">
      <c r="A61" s="306" t="s">
        <v>290</v>
      </c>
      <c r="B61" s="307" t="s">
        <v>291</v>
      </c>
      <c r="C61" s="308"/>
      <c r="D61" s="113">
        <v>2.202339986235375</v>
      </c>
      <c r="E61" s="115">
        <v>128</v>
      </c>
      <c r="F61" s="114">
        <v>104</v>
      </c>
      <c r="G61" s="114">
        <v>118</v>
      </c>
      <c r="H61" s="114">
        <v>159</v>
      </c>
      <c r="I61" s="140">
        <v>129</v>
      </c>
      <c r="J61" s="115">
        <v>-1</v>
      </c>
      <c r="K61" s="116">
        <v>-0.77519379844961245</v>
      </c>
    </row>
    <row r="62" spans="1:11" ht="14.1" customHeight="1" x14ac:dyDescent="0.2">
      <c r="A62" s="306" t="s">
        <v>292</v>
      </c>
      <c r="B62" s="307" t="s">
        <v>293</v>
      </c>
      <c r="C62" s="308"/>
      <c r="D62" s="113">
        <v>3.4583620096352377</v>
      </c>
      <c r="E62" s="115">
        <v>201</v>
      </c>
      <c r="F62" s="114">
        <v>189</v>
      </c>
      <c r="G62" s="114">
        <v>241</v>
      </c>
      <c r="H62" s="114">
        <v>207</v>
      </c>
      <c r="I62" s="140">
        <v>185</v>
      </c>
      <c r="J62" s="115">
        <v>16</v>
      </c>
      <c r="K62" s="116">
        <v>8.6486486486486491</v>
      </c>
    </row>
    <row r="63" spans="1:11" ht="14.1" customHeight="1" x14ac:dyDescent="0.2">
      <c r="A63" s="306"/>
      <c r="B63" s="307" t="s">
        <v>294</v>
      </c>
      <c r="C63" s="308"/>
      <c r="D63" s="113">
        <v>3.2346868547832073</v>
      </c>
      <c r="E63" s="115">
        <v>188</v>
      </c>
      <c r="F63" s="114">
        <v>180</v>
      </c>
      <c r="G63" s="114">
        <v>207</v>
      </c>
      <c r="H63" s="114">
        <v>199</v>
      </c>
      <c r="I63" s="140">
        <v>173</v>
      </c>
      <c r="J63" s="115">
        <v>15</v>
      </c>
      <c r="K63" s="116">
        <v>8.6705202312138727</v>
      </c>
    </row>
    <row r="64" spans="1:11" ht="14.1" customHeight="1" x14ac:dyDescent="0.2">
      <c r="A64" s="306" t="s">
        <v>295</v>
      </c>
      <c r="B64" s="307" t="s">
        <v>296</v>
      </c>
      <c r="C64" s="308"/>
      <c r="D64" s="113">
        <v>0.96352374397797658</v>
      </c>
      <c r="E64" s="115">
        <v>56</v>
      </c>
      <c r="F64" s="114">
        <v>32</v>
      </c>
      <c r="G64" s="114">
        <v>59</v>
      </c>
      <c r="H64" s="114">
        <v>55</v>
      </c>
      <c r="I64" s="140">
        <v>61</v>
      </c>
      <c r="J64" s="115">
        <v>-5</v>
      </c>
      <c r="K64" s="116">
        <v>-8.1967213114754092</v>
      </c>
    </row>
    <row r="65" spans="1:11" ht="14.1" customHeight="1" x14ac:dyDescent="0.2">
      <c r="A65" s="306" t="s">
        <v>297</v>
      </c>
      <c r="B65" s="307" t="s">
        <v>298</v>
      </c>
      <c r="C65" s="308"/>
      <c r="D65" s="113">
        <v>0.75705437026841016</v>
      </c>
      <c r="E65" s="115">
        <v>44</v>
      </c>
      <c r="F65" s="114">
        <v>98</v>
      </c>
      <c r="G65" s="114">
        <v>26</v>
      </c>
      <c r="H65" s="114">
        <v>15</v>
      </c>
      <c r="I65" s="140">
        <v>23</v>
      </c>
      <c r="J65" s="115">
        <v>21</v>
      </c>
      <c r="K65" s="116">
        <v>91.304347826086953</v>
      </c>
    </row>
    <row r="66" spans="1:11" ht="14.1" customHeight="1" x14ac:dyDescent="0.2">
      <c r="A66" s="306">
        <v>82</v>
      </c>
      <c r="B66" s="307" t="s">
        <v>299</v>
      </c>
      <c r="C66" s="308"/>
      <c r="D66" s="113">
        <v>3.5443909153475568</v>
      </c>
      <c r="E66" s="115">
        <v>206</v>
      </c>
      <c r="F66" s="114">
        <v>180</v>
      </c>
      <c r="G66" s="114">
        <v>309</v>
      </c>
      <c r="H66" s="114">
        <v>179</v>
      </c>
      <c r="I66" s="140">
        <v>197</v>
      </c>
      <c r="J66" s="115">
        <v>9</v>
      </c>
      <c r="K66" s="116">
        <v>4.5685279187817258</v>
      </c>
    </row>
    <row r="67" spans="1:11" ht="14.1" customHeight="1" x14ac:dyDescent="0.2">
      <c r="A67" s="306" t="s">
        <v>300</v>
      </c>
      <c r="B67" s="307" t="s">
        <v>301</v>
      </c>
      <c r="C67" s="308"/>
      <c r="D67" s="113">
        <v>2.3571920165175499</v>
      </c>
      <c r="E67" s="115">
        <v>137</v>
      </c>
      <c r="F67" s="114">
        <v>119</v>
      </c>
      <c r="G67" s="114">
        <v>224</v>
      </c>
      <c r="H67" s="114">
        <v>102</v>
      </c>
      <c r="I67" s="140">
        <v>117</v>
      </c>
      <c r="J67" s="115">
        <v>20</v>
      </c>
      <c r="K67" s="116">
        <v>17.094017094017094</v>
      </c>
    </row>
    <row r="68" spans="1:11" ht="14.1" customHeight="1" x14ac:dyDescent="0.2">
      <c r="A68" s="306" t="s">
        <v>302</v>
      </c>
      <c r="B68" s="307" t="s">
        <v>303</v>
      </c>
      <c r="C68" s="308"/>
      <c r="D68" s="113">
        <v>0.68823124569855476</v>
      </c>
      <c r="E68" s="115">
        <v>40</v>
      </c>
      <c r="F68" s="114">
        <v>39</v>
      </c>
      <c r="G68" s="114">
        <v>50</v>
      </c>
      <c r="H68" s="114">
        <v>51</v>
      </c>
      <c r="I68" s="140">
        <v>55</v>
      </c>
      <c r="J68" s="115">
        <v>-15</v>
      </c>
      <c r="K68" s="116">
        <v>-27.272727272727273</v>
      </c>
    </row>
    <row r="69" spans="1:11" ht="14.1" customHeight="1" x14ac:dyDescent="0.2">
      <c r="A69" s="306">
        <v>83</v>
      </c>
      <c r="B69" s="307" t="s">
        <v>304</v>
      </c>
      <c r="C69" s="308"/>
      <c r="D69" s="113">
        <v>2.9077770130763936</v>
      </c>
      <c r="E69" s="115">
        <v>169</v>
      </c>
      <c r="F69" s="114">
        <v>122</v>
      </c>
      <c r="G69" s="114">
        <v>306</v>
      </c>
      <c r="H69" s="114">
        <v>149</v>
      </c>
      <c r="I69" s="140">
        <v>158</v>
      </c>
      <c r="J69" s="115">
        <v>11</v>
      </c>
      <c r="K69" s="116">
        <v>6.962025316455696</v>
      </c>
    </row>
    <row r="70" spans="1:11" ht="14.1" customHeight="1" x14ac:dyDescent="0.2">
      <c r="A70" s="306" t="s">
        <v>305</v>
      </c>
      <c r="B70" s="307" t="s">
        <v>306</v>
      </c>
      <c r="C70" s="308"/>
      <c r="D70" s="113">
        <v>2.1335168616655196</v>
      </c>
      <c r="E70" s="115">
        <v>124</v>
      </c>
      <c r="F70" s="114">
        <v>81</v>
      </c>
      <c r="G70" s="114">
        <v>260</v>
      </c>
      <c r="H70" s="114">
        <v>97</v>
      </c>
      <c r="I70" s="140">
        <v>120</v>
      </c>
      <c r="J70" s="115">
        <v>4</v>
      </c>
      <c r="K70" s="116">
        <v>3.3333333333333335</v>
      </c>
    </row>
    <row r="71" spans="1:11" ht="14.1" customHeight="1" x14ac:dyDescent="0.2">
      <c r="A71" s="306"/>
      <c r="B71" s="307" t="s">
        <v>307</v>
      </c>
      <c r="C71" s="308"/>
      <c r="D71" s="113">
        <v>1.3936682725395733</v>
      </c>
      <c r="E71" s="115">
        <v>81</v>
      </c>
      <c r="F71" s="114">
        <v>41</v>
      </c>
      <c r="G71" s="114">
        <v>175</v>
      </c>
      <c r="H71" s="114">
        <v>46</v>
      </c>
      <c r="I71" s="140">
        <v>72</v>
      </c>
      <c r="J71" s="115">
        <v>9</v>
      </c>
      <c r="K71" s="116">
        <v>12.5</v>
      </c>
    </row>
    <row r="72" spans="1:11" ht="14.1" customHeight="1" x14ac:dyDescent="0.2">
      <c r="A72" s="306">
        <v>84</v>
      </c>
      <c r="B72" s="307" t="s">
        <v>308</v>
      </c>
      <c r="C72" s="308"/>
      <c r="D72" s="113">
        <v>3.6648313833448039</v>
      </c>
      <c r="E72" s="115">
        <v>213</v>
      </c>
      <c r="F72" s="114">
        <v>159</v>
      </c>
      <c r="G72" s="114">
        <v>235</v>
      </c>
      <c r="H72" s="114">
        <v>122</v>
      </c>
      <c r="I72" s="140">
        <v>187</v>
      </c>
      <c r="J72" s="115">
        <v>26</v>
      </c>
      <c r="K72" s="116">
        <v>13.903743315508022</v>
      </c>
    </row>
    <row r="73" spans="1:11" ht="14.1" customHeight="1" x14ac:dyDescent="0.2">
      <c r="A73" s="306" t="s">
        <v>309</v>
      </c>
      <c r="B73" s="307" t="s">
        <v>310</v>
      </c>
      <c r="C73" s="308"/>
      <c r="D73" s="113">
        <v>0.65381968341362695</v>
      </c>
      <c r="E73" s="115">
        <v>38</v>
      </c>
      <c r="F73" s="114">
        <v>18</v>
      </c>
      <c r="G73" s="114">
        <v>64</v>
      </c>
      <c r="H73" s="114">
        <v>32</v>
      </c>
      <c r="I73" s="140">
        <v>31</v>
      </c>
      <c r="J73" s="115">
        <v>7</v>
      </c>
      <c r="K73" s="116">
        <v>22.580645161290324</v>
      </c>
    </row>
    <row r="74" spans="1:11" ht="14.1" customHeight="1" x14ac:dyDescent="0.2">
      <c r="A74" s="306" t="s">
        <v>311</v>
      </c>
      <c r="B74" s="307" t="s">
        <v>312</v>
      </c>
      <c r="C74" s="308"/>
      <c r="D74" s="113">
        <v>0.10323468685478321</v>
      </c>
      <c r="E74" s="115">
        <v>6</v>
      </c>
      <c r="F74" s="114">
        <v>10</v>
      </c>
      <c r="G74" s="114">
        <v>16</v>
      </c>
      <c r="H74" s="114">
        <v>9</v>
      </c>
      <c r="I74" s="140">
        <v>8</v>
      </c>
      <c r="J74" s="115">
        <v>-2</v>
      </c>
      <c r="K74" s="116">
        <v>-25</v>
      </c>
    </row>
    <row r="75" spans="1:11" ht="14.1" customHeight="1" x14ac:dyDescent="0.2">
      <c r="A75" s="306" t="s">
        <v>313</v>
      </c>
      <c r="B75" s="307" t="s">
        <v>314</v>
      </c>
      <c r="C75" s="308"/>
      <c r="D75" s="113">
        <v>2.4088093599449416</v>
      </c>
      <c r="E75" s="115">
        <v>140</v>
      </c>
      <c r="F75" s="114">
        <v>107</v>
      </c>
      <c r="G75" s="114">
        <v>123</v>
      </c>
      <c r="H75" s="114">
        <v>74</v>
      </c>
      <c r="I75" s="140">
        <v>127</v>
      </c>
      <c r="J75" s="115">
        <v>13</v>
      </c>
      <c r="K75" s="116">
        <v>10.236220472440944</v>
      </c>
    </row>
    <row r="76" spans="1:11" ht="14.1" customHeight="1" x14ac:dyDescent="0.2">
      <c r="A76" s="306">
        <v>91</v>
      </c>
      <c r="B76" s="307" t="s">
        <v>315</v>
      </c>
      <c r="C76" s="308"/>
      <c r="D76" s="113">
        <v>0.55058499655884374</v>
      </c>
      <c r="E76" s="115">
        <v>32</v>
      </c>
      <c r="F76" s="114">
        <v>18</v>
      </c>
      <c r="G76" s="114">
        <v>19</v>
      </c>
      <c r="H76" s="114">
        <v>17</v>
      </c>
      <c r="I76" s="140">
        <v>11</v>
      </c>
      <c r="J76" s="115">
        <v>21</v>
      </c>
      <c r="K76" s="116">
        <v>190.90909090909091</v>
      </c>
    </row>
    <row r="77" spans="1:11" ht="14.1" customHeight="1" x14ac:dyDescent="0.2">
      <c r="A77" s="306">
        <v>92</v>
      </c>
      <c r="B77" s="307" t="s">
        <v>316</v>
      </c>
      <c r="C77" s="308"/>
      <c r="D77" s="113">
        <v>1.2904335856847902</v>
      </c>
      <c r="E77" s="115">
        <v>75</v>
      </c>
      <c r="F77" s="114">
        <v>60</v>
      </c>
      <c r="G77" s="114">
        <v>63</v>
      </c>
      <c r="H77" s="114">
        <v>60</v>
      </c>
      <c r="I77" s="140">
        <v>68</v>
      </c>
      <c r="J77" s="115">
        <v>7</v>
      </c>
      <c r="K77" s="116">
        <v>10.294117647058824</v>
      </c>
    </row>
    <row r="78" spans="1:11" ht="14.1" customHeight="1" x14ac:dyDescent="0.2">
      <c r="A78" s="306">
        <v>93</v>
      </c>
      <c r="B78" s="307" t="s">
        <v>317</v>
      </c>
      <c r="C78" s="308"/>
      <c r="D78" s="113">
        <v>0.10323468685478321</v>
      </c>
      <c r="E78" s="115">
        <v>6</v>
      </c>
      <c r="F78" s="114" t="s">
        <v>513</v>
      </c>
      <c r="G78" s="114">
        <v>5</v>
      </c>
      <c r="H78" s="114" t="s">
        <v>513</v>
      </c>
      <c r="I78" s="140">
        <v>6</v>
      </c>
      <c r="J78" s="115">
        <v>0</v>
      </c>
      <c r="K78" s="116">
        <v>0</v>
      </c>
    </row>
    <row r="79" spans="1:11" ht="14.1" customHeight="1" x14ac:dyDescent="0.2">
      <c r="A79" s="306">
        <v>94</v>
      </c>
      <c r="B79" s="307" t="s">
        <v>318</v>
      </c>
      <c r="C79" s="308"/>
      <c r="D79" s="113">
        <v>0.73984858912594631</v>
      </c>
      <c r="E79" s="115">
        <v>43</v>
      </c>
      <c r="F79" s="114">
        <v>18</v>
      </c>
      <c r="G79" s="114">
        <v>55</v>
      </c>
      <c r="H79" s="114">
        <v>36</v>
      </c>
      <c r="I79" s="140">
        <v>22</v>
      </c>
      <c r="J79" s="115">
        <v>21</v>
      </c>
      <c r="K79" s="116">
        <v>95.454545454545453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v>
      </c>
      <c r="E81" s="143">
        <v>0</v>
      </c>
      <c r="F81" s="144">
        <v>0</v>
      </c>
      <c r="G81" s="144" t="s">
        <v>513</v>
      </c>
      <c r="H81" s="144">
        <v>0</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64838</v>
      </c>
      <c r="C10" s="114">
        <v>33574</v>
      </c>
      <c r="D10" s="114">
        <v>31264</v>
      </c>
      <c r="E10" s="114">
        <v>49355</v>
      </c>
      <c r="F10" s="114">
        <v>14844</v>
      </c>
      <c r="G10" s="114">
        <v>8281</v>
      </c>
      <c r="H10" s="114">
        <v>17573</v>
      </c>
      <c r="I10" s="115">
        <v>13793</v>
      </c>
      <c r="J10" s="114">
        <v>9558</v>
      </c>
      <c r="K10" s="114">
        <v>4235</v>
      </c>
      <c r="L10" s="423">
        <v>4380</v>
      </c>
      <c r="M10" s="424">
        <v>4455</v>
      </c>
    </row>
    <row r="11" spans="1:13" ht="11.1" customHeight="1" x14ac:dyDescent="0.2">
      <c r="A11" s="422" t="s">
        <v>387</v>
      </c>
      <c r="B11" s="115">
        <v>65130</v>
      </c>
      <c r="C11" s="114">
        <v>33997</v>
      </c>
      <c r="D11" s="114">
        <v>31133</v>
      </c>
      <c r="E11" s="114">
        <v>49570</v>
      </c>
      <c r="F11" s="114">
        <v>14918</v>
      </c>
      <c r="G11" s="114">
        <v>7925</v>
      </c>
      <c r="H11" s="114">
        <v>17845</v>
      </c>
      <c r="I11" s="115">
        <v>13998</v>
      </c>
      <c r="J11" s="114">
        <v>9690</v>
      </c>
      <c r="K11" s="114">
        <v>4308</v>
      </c>
      <c r="L11" s="423">
        <v>4591</v>
      </c>
      <c r="M11" s="424">
        <v>4224</v>
      </c>
    </row>
    <row r="12" spans="1:13" ht="11.1" customHeight="1" x14ac:dyDescent="0.2">
      <c r="A12" s="422" t="s">
        <v>388</v>
      </c>
      <c r="B12" s="115">
        <v>66700</v>
      </c>
      <c r="C12" s="114">
        <v>34860</v>
      </c>
      <c r="D12" s="114">
        <v>31840</v>
      </c>
      <c r="E12" s="114">
        <v>51133</v>
      </c>
      <c r="F12" s="114">
        <v>14899</v>
      </c>
      <c r="G12" s="114">
        <v>9091</v>
      </c>
      <c r="H12" s="114">
        <v>18178</v>
      </c>
      <c r="I12" s="115">
        <v>14009</v>
      </c>
      <c r="J12" s="114">
        <v>9598</v>
      </c>
      <c r="K12" s="114">
        <v>4411</v>
      </c>
      <c r="L12" s="423">
        <v>6676</v>
      </c>
      <c r="M12" s="424">
        <v>5340</v>
      </c>
    </row>
    <row r="13" spans="1:13" s="110" customFormat="1" ht="11.1" customHeight="1" x14ac:dyDescent="0.2">
      <c r="A13" s="422" t="s">
        <v>389</v>
      </c>
      <c r="B13" s="115">
        <v>65944</v>
      </c>
      <c r="C13" s="114">
        <v>34271</v>
      </c>
      <c r="D13" s="114">
        <v>31673</v>
      </c>
      <c r="E13" s="114">
        <v>50406</v>
      </c>
      <c r="F13" s="114">
        <v>14885</v>
      </c>
      <c r="G13" s="114">
        <v>8685</v>
      </c>
      <c r="H13" s="114">
        <v>18291</v>
      </c>
      <c r="I13" s="115">
        <v>13923</v>
      </c>
      <c r="J13" s="114">
        <v>9635</v>
      </c>
      <c r="K13" s="114">
        <v>4288</v>
      </c>
      <c r="L13" s="423">
        <v>3611</v>
      </c>
      <c r="M13" s="424">
        <v>4278</v>
      </c>
    </row>
    <row r="14" spans="1:13" ht="15" customHeight="1" x14ac:dyDescent="0.2">
      <c r="A14" s="422" t="s">
        <v>390</v>
      </c>
      <c r="B14" s="115">
        <v>65661</v>
      </c>
      <c r="C14" s="114">
        <v>34196</v>
      </c>
      <c r="D14" s="114">
        <v>31465</v>
      </c>
      <c r="E14" s="114">
        <v>49123</v>
      </c>
      <c r="F14" s="114">
        <v>15954</v>
      </c>
      <c r="G14" s="114">
        <v>8330</v>
      </c>
      <c r="H14" s="114">
        <v>18376</v>
      </c>
      <c r="I14" s="115">
        <v>13877</v>
      </c>
      <c r="J14" s="114">
        <v>9554</v>
      </c>
      <c r="K14" s="114">
        <v>4323</v>
      </c>
      <c r="L14" s="423">
        <v>5091</v>
      </c>
      <c r="M14" s="424">
        <v>5050</v>
      </c>
    </row>
    <row r="15" spans="1:13" ht="11.1" customHeight="1" x14ac:dyDescent="0.2">
      <c r="A15" s="422" t="s">
        <v>387</v>
      </c>
      <c r="B15" s="115">
        <v>66406</v>
      </c>
      <c r="C15" s="114">
        <v>34821</v>
      </c>
      <c r="D15" s="114">
        <v>31585</v>
      </c>
      <c r="E15" s="114">
        <v>49475</v>
      </c>
      <c r="F15" s="114">
        <v>16362</v>
      </c>
      <c r="G15" s="114">
        <v>8116</v>
      </c>
      <c r="H15" s="114">
        <v>18819</v>
      </c>
      <c r="I15" s="115">
        <v>14215</v>
      </c>
      <c r="J15" s="114">
        <v>9738</v>
      </c>
      <c r="K15" s="114">
        <v>4477</v>
      </c>
      <c r="L15" s="423">
        <v>5016</v>
      </c>
      <c r="M15" s="424">
        <v>4498</v>
      </c>
    </row>
    <row r="16" spans="1:13" ht="11.1" customHeight="1" x14ac:dyDescent="0.2">
      <c r="A16" s="422" t="s">
        <v>388</v>
      </c>
      <c r="B16" s="115">
        <v>68059</v>
      </c>
      <c r="C16" s="114">
        <v>35424</v>
      </c>
      <c r="D16" s="114">
        <v>32635</v>
      </c>
      <c r="E16" s="114">
        <v>51296</v>
      </c>
      <c r="F16" s="114">
        <v>16655</v>
      </c>
      <c r="G16" s="114">
        <v>9182</v>
      </c>
      <c r="H16" s="114">
        <v>19120</v>
      </c>
      <c r="I16" s="115">
        <v>14285</v>
      </c>
      <c r="J16" s="114">
        <v>9752</v>
      </c>
      <c r="K16" s="114">
        <v>4533</v>
      </c>
      <c r="L16" s="423">
        <v>6295</v>
      </c>
      <c r="M16" s="424">
        <v>5193</v>
      </c>
    </row>
    <row r="17" spans="1:13" s="110" customFormat="1" ht="11.1" customHeight="1" x14ac:dyDescent="0.2">
      <c r="A17" s="422" t="s">
        <v>389</v>
      </c>
      <c r="B17" s="115">
        <v>67560</v>
      </c>
      <c r="C17" s="114">
        <v>34925</v>
      </c>
      <c r="D17" s="114">
        <v>32635</v>
      </c>
      <c r="E17" s="114">
        <v>50882</v>
      </c>
      <c r="F17" s="114">
        <v>16627</v>
      </c>
      <c r="G17" s="114">
        <v>8843</v>
      </c>
      <c r="H17" s="114">
        <v>19302</v>
      </c>
      <c r="I17" s="115">
        <v>14257</v>
      </c>
      <c r="J17" s="114">
        <v>9827</v>
      </c>
      <c r="K17" s="114">
        <v>4430</v>
      </c>
      <c r="L17" s="423">
        <v>3675</v>
      </c>
      <c r="M17" s="424">
        <v>4520</v>
      </c>
    </row>
    <row r="18" spans="1:13" ht="15" customHeight="1" x14ac:dyDescent="0.2">
      <c r="A18" s="422" t="s">
        <v>391</v>
      </c>
      <c r="B18" s="115">
        <v>66989</v>
      </c>
      <c r="C18" s="114">
        <v>34658</v>
      </c>
      <c r="D18" s="114">
        <v>32331</v>
      </c>
      <c r="E18" s="114">
        <v>50095</v>
      </c>
      <c r="F18" s="114">
        <v>16784</v>
      </c>
      <c r="G18" s="114">
        <v>8319</v>
      </c>
      <c r="H18" s="114">
        <v>19425</v>
      </c>
      <c r="I18" s="115">
        <v>14218</v>
      </c>
      <c r="J18" s="114">
        <v>9777</v>
      </c>
      <c r="K18" s="114">
        <v>4441</v>
      </c>
      <c r="L18" s="423">
        <v>5106</v>
      </c>
      <c r="M18" s="424">
        <v>5335</v>
      </c>
    </row>
    <row r="19" spans="1:13" ht="11.1" customHeight="1" x14ac:dyDescent="0.2">
      <c r="A19" s="422" t="s">
        <v>387</v>
      </c>
      <c r="B19" s="115">
        <v>66930</v>
      </c>
      <c r="C19" s="114">
        <v>34680</v>
      </c>
      <c r="D19" s="114">
        <v>32250</v>
      </c>
      <c r="E19" s="114">
        <v>49773</v>
      </c>
      <c r="F19" s="114">
        <v>17052</v>
      </c>
      <c r="G19" s="114">
        <v>7870</v>
      </c>
      <c r="H19" s="114">
        <v>19725</v>
      </c>
      <c r="I19" s="115">
        <v>14558</v>
      </c>
      <c r="J19" s="114">
        <v>10039</v>
      </c>
      <c r="K19" s="114">
        <v>4519</v>
      </c>
      <c r="L19" s="423">
        <v>4446</v>
      </c>
      <c r="M19" s="424">
        <v>4516</v>
      </c>
    </row>
    <row r="20" spans="1:13" ht="11.1" customHeight="1" x14ac:dyDescent="0.2">
      <c r="A20" s="422" t="s">
        <v>388</v>
      </c>
      <c r="B20" s="115">
        <v>68670</v>
      </c>
      <c r="C20" s="114">
        <v>35749</v>
      </c>
      <c r="D20" s="114">
        <v>32921</v>
      </c>
      <c r="E20" s="114">
        <v>51505</v>
      </c>
      <c r="F20" s="114">
        <v>17054</v>
      </c>
      <c r="G20" s="114">
        <v>9007</v>
      </c>
      <c r="H20" s="114">
        <v>19884</v>
      </c>
      <c r="I20" s="115">
        <v>14617</v>
      </c>
      <c r="J20" s="114">
        <v>9903</v>
      </c>
      <c r="K20" s="114">
        <v>4714</v>
      </c>
      <c r="L20" s="423">
        <v>6852</v>
      </c>
      <c r="M20" s="424">
        <v>4964</v>
      </c>
    </row>
    <row r="21" spans="1:13" s="110" customFormat="1" ht="11.1" customHeight="1" x14ac:dyDescent="0.2">
      <c r="A21" s="422" t="s">
        <v>389</v>
      </c>
      <c r="B21" s="115">
        <v>70456</v>
      </c>
      <c r="C21" s="114">
        <v>36983</v>
      </c>
      <c r="D21" s="114">
        <v>33473</v>
      </c>
      <c r="E21" s="114">
        <v>53246</v>
      </c>
      <c r="F21" s="114">
        <v>17191</v>
      </c>
      <c r="G21" s="114">
        <v>9070</v>
      </c>
      <c r="H21" s="114">
        <v>20357</v>
      </c>
      <c r="I21" s="115">
        <v>14949</v>
      </c>
      <c r="J21" s="114">
        <v>10235</v>
      </c>
      <c r="K21" s="114">
        <v>4714</v>
      </c>
      <c r="L21" s="423">
        <v>6534</v>
      </c>
      <c r="M21" s="424">
        <v>5125</v>
      </c>
    </row>
    <row r="22" spans="1:13" ht="15" customHeight="1" x14ac:dyDescent="0.2">
      <c r="A22" s="422" t="s">
        <v>392</v>
      </c>
      <c r="B22" s="115">
        <v>69381</v>
      </c>
      <c r="C22" s="114">
        <v>36254</v>
      </c>
      <c r="D22" s="114">
        <v>33127</v>
      </c>
      <c r="E22" s="114">
        <v>52192</v>
      </c>
      <c r="F22" s="114">
        <v>17063</v>
      </c>
      <c r="G22" s="114">
        <v>8426</v>
      </c>
      <c r="H22" s="114">
        <v>20529</v>
      </c>
      <c r="I22" s="115">
        <v>14591</v>
      </c>
      <c r="J22" s="114">
        <v>9944</v>
      </c>
      <c r="K22" s="114">
        <v>4647</v>
      </c>
      <c r="L22" s="423">
        <v>6662</v>
      </c>
      <c r="M22" s="424">
        <v>7994</v>
      </c>
    </row>
    <row r="23" spans="1:13" ht="11.1" customHeight="1" x14ac:dyDescent="0.2">
      <c r="A23" s="422" t="s">
        <v>387</v>
      </c>
      <c r="B23" s="115">
        <v>69268</v>
      </c>
      <c r="C23" s="114">
        <v>36339</v>
      </c>
      <c r="D23" s="114">
        <v>32929</v>
      </c>
      <c r="E23" s="114">
        <v>51912</v>
      </c>
      <c r="F23" s="114">
        <v>17238</v>
      </c>
      <c r="G23" s="114">
        <v>7969</v>
      </c>
      <c r="H23" s="114">
        <v>20876</v>
      </c>
      <c r="I23" s="115">
        <v>14832</v>
      </c>
      <c r="J23" s="114">
        <v>10124</v>
      </c>
      <c r="K23" s="114">
        <v>4708</v>
      </c>
      <c r="L23" s="423">
        <v>4470</v>
      </c>
      <c r="M23" s="424">
        <v>4600</v>
      </c>
    </row>
    <row r="24" spans="1:13" ht="11.1" customHeight="1" x14ac:dyDescent="0.2">
      <c r="A24" s="422" t="s">
        <v>388</v>
      </c>
      <c r="B24" s="115">
        <v>69335</v>
      </c>
      <c r="C24" s="114">
        <v>35873</v>
      </c>
      <c r="D24" s="114">
        <v>33462</v>
      </c>
      <c r="E24" s="114">
        <v>51113</v>
      </c>
      <c r="F24" s="114">
        <v>17555</v>
      </c>
      <c r="G24" s="114">
        <v>8694</v>
      </c>
      <c r="H24" s="114">
        <v>21019</v>
      </c>
      <c r="I24" s="115">
        <v>14904</v>
      </c>
      <c r="J24" s="114">
        <v>9967</v>
      </c>
      <c r="K24" s="114">
        <v>4937</v>
      </c>
      <c r="L24" s="423">
        <v>6845</v>
      </c>
      <c r="M24" s="424">
        <v>5596</v>
      </c>
    </row>
    <row r="25" spans="1:13" s="110" customFormat="1" ht="11.1" customHeight="1" x14ac:dyDescent="0.2">
      <c r="A25" s="422" t="s">
        <v>389</v>
      </c>
      <c r="B25" s="115">
        <v>68674</v>
      </c>
      <c r="C25" s="114">
        <v>35328</v>
      </c>
      <c r="D25" s="114">
        <v>33346</v>
      </c>
      <c r="E25" s="114">
        <v>50420</v>
      </c>
      <c r="F25" s="114">
        <v>17590</v>
      </c>
      <c r="G25" s="114">
        <v>8322</v>
      </c>
      <c r="H25" s="114">
        <v>21178</v>
      </c>
      <c r="I25" s="115">
        <v>14951</v>
      </c>
      <c r="J25" s="114">
        <v>10122</v>
      </c>
      <c r="K25" s="114">
        <v>4829</v>
      </c>
      <c r="L25" s="423">
        <v>3356</v>
      </c>
      <c r="M25" s="424">
        <v>4076</v>
      </c>
    </row>
    <row r="26" spans="1:13" ht="15" customHeight="1" x14ac:dyDescent="0.2">
      <c r="A26" s="422" t="s">
        <v>393</v>
      </c>
      <c r="B26" s="115">
        <v>68321</v>
      </c>
      <c r="C26" s="114">
        <v>35030</v>
      </c>
      <c r="D26" s="114">
        <v>33291</v>
      </c>
      <c r="E26" s="114">
        <v>50037</v>
      </c>
      <c r="F26" s="114">
        <v>17627</v>
      </c>
      <c r="G26" s="114">
        <v>7940</v>
      </c>
      <c r="H26" s="114">
        <v>21288</v>
      </c>
      <c r="I26" s="115">
        <v>14798</v>
      </c>
      <c r="J26" s="114">
        <v>10045</v>
      </c>
      <c r="K26" s="114">
        <v>4753</v>
      </c>
      <c r="L26" s="423">
        <v>4378</v>
      </c>
      <c r="M26" s="424">
        <v>4856</v>
      </c>
    </row>
    <row r="27" spans="1:13" ht="11.1" customHeight="1" x14ac:dyDescent="0.2">
      <c r="A27" s="422" t="s">
        <v>387</v>
      </c>
      <c r="B27" s="115">
        <v>69161</v>
      </c>
      <c r="C27" s="114">
        <v>35625</v>
      </c>
      <c r="D27" s="114">
        <v>33536</v>
      </c>
      <c r="E27" s="114">
        <v>50512</v>
      </c>
      <c r="F27" s="114">
        <v>17999</v>
      </c>
      <c r="G27" s="114">
        <v>7870</v>
      </c>
      <c r="H27" s="114">
        <v>21787</v>
      </c>
      <c r="I27" s="115">
        <v>15203</v>
      </c>
      <c r="J27" s="114">
        <v>10203</v>
      </c>
      <c r="K27" s="114">
        <v>5000</v>
      </c>
      <c r="L27" s="423">
        <v>4532</v>
      </c>
      <c r="M27" s="424">
        <v>4059</v>
      </c>
    </row>
    <row r="28" spans="1:13" ht="11.1" customHeight="1" x14ac:dyDescent="0.2">
      <c r="A28" s="422" t="s">
        <v>388</v>
      </c>
      <c r="B28" s="115">
        <v>70454</v>
      </c>
      <c r="C28" s="114">
        <v>36208</v>
      </c>
      <c r="D28" s="114">
        <v>34246</v>
      </c>
      <c r="E28" s="114">
        <v>52009</v>
      </c>
      <c r="F28" s="114">
        <v>18376</v>
      </c>
      <c r="G28" s="114">
        <v>8678</v>
      </c>
      <c r="H28" s="114">
        <v>22064</v>
      </c>
      <c r="I28" s="115">
        <v>15356</v>
      </c>
      <c r="J28" s="114">
        <v>10114</v>
      </c>
      <c r="K28" s="114">
        <v>5242</v>
      </c>
      <c r="L28" s="423">
        <v>6830</v>
      </c>
      <c r="M28" s="424">
        <v>5666</v>
      </c>
    </row>
    <row r="29" spans="1:13" s="110" customFormat="1" ht="11.1" customHeight="1" x14ac:dyDescent="0.2">
      <c r="A29" s="422" t="s">
        <v>389</v>
      </c>
      <c r="B29" s="115">
        <v>69975</v>
      </c>
      <c r="C29" s="114">
        <v>35665</v>
      </c>
      <c r="D29" s="114">
        <v>34310</v>
      </c>
      <c r="E29" s="114">
        <v>51389</v>
      </c>
      <c r="F29" s="114">
        <v>18556</v>
      </c>
      <c r="G29" s="114">
        <v>8456</v>
      </c>
      <c r="H29" s="114">
        <v>22092</v>
      </c>
      <c r="I29" s="115">
        <v>15499</v>
      </c>
      <c r="J29" s="114">
        <v>10212</v>
      </c>
      <c r="K29" s="114">
        <v>5287</v>
      </c>
      <c r="L29" s="423">
        <v>3862</v>
      </c>
      <c r="M29" s="424">
        <v>4482</v>
      </c>
    </row>
    <row r="30" spans="1:13" ht="15" customHeight="1" x14ac:dyDescent="0.2">
      <c r="A30" s="422" t="s">
        <v>394</v>
      </c>
      <c r="B30" s="115">
        <v>69993</v>
      </c>
      <c r="C30" s="114">
        <v>35646</v>
      </c>
      <c r="D30" s="114">
        <v>34347</v>
      </c>
      <c r="E30" s="114">
        <v>51212</v>
      </c>
      <c r="F30" s="114">
        <v>18757</v>
      </c>
      <c r="G30" s="114">
        <v>8154</v>
      </c>
      <c r="H30" s="114">
        <v>22193</v>
      </c>
      <c r="I30" s="115">
        <v>15012</v>
      </c>
      <c r="J30" s="114">
        <v>9893</v>
      </c>
      <c r="K30" s="114">
        <v>5119</v>
      </c>
      <c r="L30" s="423">
        <v>5557</v>
      </c>
      <c r="M30" s="424">
        <v>5449</v>
      </c>
    </row>
    <row r="31" spans="1:13" ht="11.1" customHeight="1" x14ac:dyDescent="0.2">
      <c r="A31" s="422" t="s">
        <v>387</v>
      </c>
      <c r="B31" s="115">
        <v>70507</v>
      </c>
      <c r="C31" s="114">
        <v>36070</v>
      </c>
      <c r="D31" s="114">
        <v>34437</v>
      </c>
      <c r="E31" s="114">
        <v>51416</v>
      </c>
      <c r="F31" s="114">
        <v>19075</v>
      </c>
      <c r="G31" s="114">
        <v>7966</v>
      </c>
      <c r="H31" s="114">
        <v>22491</v>
      </c>
      <c r="I31" s="115">
        <v>15509</v>
      </c>
      <c r="J31" s="114">
        <v>10201</v>
      </c>
      <c r="K31" s="114">
        <v>5308</v>
      </c>
      <c r="L31" s="423">
        <v>4634</v>
      </c>
      <c r="M31" s="424">
        <v>4161</v>
      </c>
    </row>
    <row r="32" spans="1:13" ht="11.1" customHeight="1" x14ac:dyDescent="0.2">
      <c r="A32" s="422" t="s">
        <v>388</v>
      </c>
      <c r="B32" s="115">
        <v>71628</v>
      </c>
      <c r="C32" s="114">
        <v>36739</v>
      </c>
      <c r="D32" s="114">
        <v>34889</v>
      </c>
      <c r="E32" s="114">
        <v>52416</v>
      </c>
      <c r="F32" s="114">
        <v>19201</v>
      </c>
      <c r="G32" s="114">
        <v>8670</v>
      </c>
      <c r="H32" s="114">
        <v>22689</v>
      </c>
      <c r="I32" s="115">
        <v>15494</v>
      </c>
      <c r="J32" s="114">
        <v>10015</v>
      </c>
      <c r="K32" s="114">
        <v>5479</v>
      </c>
      <c r="L32" s="423">
        <v>6987</v>
      </c>
      <c r="M32" s="424">
        <v>6069</v>
      </c>
    </row>
    <row r="33" spans="1:13" s="110" customFormat="1" ht="11.1" customHeight="1" x14ac:dyDescent="0.2">
      <c r="A33" s="422" t="s">
        <v>389</v>
      </c>
      <c r="B33" s="115">
        <v>71092</v>
      </c>
      <c r="C33" s="114">
        <v>36201</v>
      </c>
      <c r="D33" s="114">
        <v>34891</v>
      </c>
      <c r="E33" s="114">
        <v>51779</v>
      </c>
      <c r="F33" s="114">
        <v>19306</v>
      </c>
      <c r="G33" s="114">
        <v>8369</v>
      </c>
      <c r="H33" s="114">
        <v>22709</v>
      </c>
      <c r="I33" s="115">
        <v>15524</v>
      </c>
      <c r="J33" s="114">
        <v>10088</v>
      </c>
      <c r="K33" s="114">
        <v>5436</v>
      </c>
      <c r="L33" s="423">
        <v>4253</v>
      </c>
      <c r="M33" s="424">
        <v>4550</v>
      </c>
    </row>
    <row r="34" spans="1:13" ht="15" customHeight="1" x14ac:dyDescent="0.2">
      <c r="A34" s="422" t="s">
        <v>395</v>
      </c>
      <c r="B34" s="115">
        <v>71084</v>
      </c>
      <c r="C34" s="114">
        <v>36290</v>
      </c>
      <c r="D34" s="114">
        <v>34794</v>
      </c>
      <c r="E34" s="114">
        <v>51766</v>
      </c>
      <c r="F34" s="114">
        <v>19312</v>
      </c>
      <c r="G34" s="114">
        <v>8032</v>
      </c>
      <c r="H34" s="114">
        <v>22956</v>
      </c>
      <c r="I34" s="115">
        <v>15329</v>
      </c>
      <c r="J34" s="114">
        <v>9963</v>
      </c>
      <c r="K34" s="114">
        <v>5366</v>
      </c>
      <c r="L34" s="423">
        <v>5245</v>
      </c>
      <c r="M34" s="424">
        <v>5408</v>
      </c>
    </row>
    <row r="35" spans="1:13" ht="11.1" customHeight="1" x14ac:dyDescent="0.2">
      <c r="A35" s="422" t="s">
        <v>387</v>
      </c>
      <c r="B35" s="115">
        <v>71518</v>
      </c>
      <c r="C35" s="114">
        <v>36721</v>
      </c>
      <c r="D35" s="114">
        <v>34797</v>
      </c>
      <c r="E35" s="114">
        <v>51960</v>
      </c>
      <c r="F35" s="114">
        <v>19555</v>
      </c>
      <c r="G35" s="114">
        <v>7761</v>
      </c>
      <c r="H35" s="114">
        <v>23293</v>
      </c>
      <c r="I35" s="115">
        <v>15982</v>
      </c>
      <c r="J35" s="114">
        <v>10465</v>
      </c>
      <c r="K35" s="114">
        <v>5517</v>
      </c>
      <c r="L35" s="423">
        <v>4902</v>
      </c>
      <c r="M35" s="424">
        <v>4531</v>
      </c>
    </row>
    <row r="36" spans="1:13" ht="11.1" customHeight="1" x14ac:dyDescent="0.2">
      <c r="A36" s="422" t="s">
        <v>388</v>
      </c>
      <c r="B36" s="115">
        <v>73050</v>
      </c>
      <c r="C36" s="114">
        <v>37528</v>
      </c>
      <c r="D36" s="114">
        <v>35522</v>
      </c>
      <c r="E36" s="114">
        <v>53120</v>
      </c>
      <c r="F36" s="114">
        <v>19928</v>
      </c>
      <c r="G36" s="114">
        <v>8518</v>
      </c>
      <c r="H36" s="114">
        <v>23496</v>
      </c>
      <c r="I36" s="115">
        <v>16025</v>
      </c>
      <c r="J36" s="114">
        <v>10293</v>
      </c>
      <c r="K36" s="114">
        <v>5732</v>
      </c>
      <c r="L36" s="423">
        <v>7053</v>
      </c>
      <c r="M36" s="424">
        <v>5722</v>
      </c>
    </row>
    <row r="37" spans="1:13" s="110" customFormat="1" ht="11.1" customHeight="1" x14ac:dyDescent="0.2">
      <c r="A37" s="422" t="s">
        <v>389</v>
      </c>
      <c r="B37" s="115">
        <v>72794</v>
      </c>
      <c r="C37" s="114">
        <v>37291</v>
      </c>
      <c r="D37" s="114">
        <v>35503</v>
      </c>
      <c r="E37" s="114">
        <v>52804</v>
      </c>
      <c r="F37" s="114">
        <v>19990</v>
      </c>
      <c r="G37" s="114">
        <v>8265</v>
      </c>
      <c r="H37" s="114">
        <v>23639</v>
      </c>
      <c r="I37" s="115">
        <v>16454</v>
      </c>
      <c r="J37" s="114">
        <v>10657</v>
      </c>
      <c r="K37" s="114">
        <v>5797</v>
      </c>
      <c r="L37" s="423">
        <v>4220</v>
      </c>
      <c r="M37" s="424">
        <v>4549</v>
      </c>
    </row>
    <row r="38" spans="1:13" ht="15" customHeight="1" x14ac:dyDescent="0.2">
      <c r="A38" s="425" t="s">
        <v>396</v>
      </c>
      <c r="B38" s="115">
        <v>72387</v>
      </c>
      <c r="C38" s="114">
        <v>36987</v>
      </c>
      <c r="D38" s="114">
        <v>35400</v>
      </c>
      <c r="E38" s="114">
        <v>52332</v>
      </c>
      <c r="F38" s="114">
        <v>20055</v>
      </c>
      <c r="G38" s="114">
        <v>7850</v>
      </c>
      <c r="H38" s="114">
        <v>23693</v>
      </c>
      <c r="I38" s="115">
        <v>16527</v>
      </c>
      <c r="J38" s="114">
        <v>10707</v>
      </c>
      <c r="K38" s="114">
        <v>5820</v>
      </c>
      <c r="L38" s="423">
        <v>5466</v>
      </c>
      <c r="M38" s="424">
        <v>5874</v>
      </c>
    </row>
    <row r="39" spans="1:13" ht="11.1" customHeight="1" x14ac:dyDescent="0.2">
      <c r="A39" s="422" t="s">
        <v>387</v>
      </c>
      <c r="B39" s="115">
        <v>72765</v>
      </c>
      <c r="C39" s="114">
        <v>37271</v>
      </c>
      <c r="D39" s="114">
        <v>35494</v>
      </c>
      <c r="E39" s="114">
        <v>52316</v>
      </c>
      <c r="F39" s="114">
        <v>20449</v>
      </c>
      <c r="G39" s="114">
        <v>7602</v>
      </c>
      <c r="H39" s="114">
        <v>24047</v>
      </c>
      <c r="I39" s="115">
        <v>16855</v>
      </c>
      <c r="J39" s="114">
        <v>10895</v>
      </c>
      <c r="K39" s="114">
        <v>5960</v>
      </c>
      <c r="L39" s="423">
        <v>5165</v>
      </c>
      <c r="M39" s="424">
        <v>4863</v>
      </c>
    </row>
    <row r="40" spans="1:13" ht="11.1" customHeight="1" x14ac:dyDescent="0.2">
      <c r="A40" s="425" t="s">
        <v>388</v>
      </c>
      <c r="B40" s="115">
        <v>74111</v>
      </c>
      <c r="C40" s="114">
        <v>38035</v>
      </c>
      <c r="D40" s="114">
        <v>36076</v>
      </c>
      <c r="E40" s="114">
        <v>53370</v>
      </c>
      <c r="F40" s="114">
        <v>20741</v>
      </c>
      <c r="G40" s="114">
        <v>8448</v>
      </c>
      <c r="H40" s="114">
        <v>24309</v>
      </c>
      <c r="I40" s="115">
        <v>16821</v>
      </c>
      <c r="J40" s="114">
        <v>10729</v>
      </c>
      <c r="K40" s="114">
        <v>6092</v>
      </c>
      <c r="L40" s="423">
        <v>7217</v>
      </c>
      <c r="M40" s="424">
        <v>6053</v>
      </c>
    </row>
    <row r="41" spans="1:13" s="110" customFormat="1" ht="11.1" customHeight="1" x14ac:dyDescent="0.2">
      <c r="A41" s="422" t="s">
        <v>389</v>
      </c>
      <c r="B41" s="115">
        <v>74050</v>
      </c>
      <c r="C41" s="114">
        <v>37954</v>
      </c>
      <c r="D41" s="114">
        <v>36096</v>
      </c>
      <c r="E41" s="114">
        <v>53163</v>
      </c>
      <c r="F41" s="114">
        <v>20887</v>
      </c>
      <c r="G41" s="114">
        <v>8261</v>
      </c>
      <c r="H41" s="114">
        <v>24459</v>
      </c>
      <c r="I41" s="115">
        <v>16754</v>
      </c>
      <c r="J41" s="114">
        <v>10641</v>
      </c>
      <c r="K41" s="114">
        <v>6113</v>
      </c>
      <c r="L41" s="423">
        <v>4616</v>
      </c>
      <c r="M41" s="424">
        <v>4693</v>
      </c>
    </row>
    <row r="42" spans="1:13" ht="15" customHeight="1" x14ac:dyDescent="0.2">
      <c r="A42" s="422" t="s">
        <v>397</v>
      </c>
      <c r="B42" s="115">
        <v>74005</v>
      </c>
      <c r="C42" s="114">
        <v>38082</v>
      </c>
      <c r="D42" s="114">
        <v>35923</v>
      </c>
      <c r="E42" s="114">
        <v>53176</v>
      </c>
      <c r="F42" s="114">
        <v>20829</v>
      </c>
      <c r="G42" s="114">
        <v>7963</v>
      </c>
      <c r="H42" s="114">
        <v>24604</v>
      </c>
      <c r="I42" s="115">
        <v>16586</v>
      </c>
      <c r="J42" s="114">
        <v>10604</v>
      </c>
      <c r="K42" s="114">
        <v>5982</v>
      </c>
      <c r="L42" s="423">
        <v>5786</v>
      </c>
      <c r="M42" s="424">
        <v>5819</v>
      </c>
    </row>
    <row r="43" spans="1:13" ht="11.1" customHeight="1" x14ac:dyDescent="0.2">
      <c r="A43" s="422" t="s">
        <v>387</v>
      </c>
      <c r="B43" s="115">
        <v>74109</v>
      </c>
      <c r="C43" s="114">
        <v>38328</v>
      </c>
      <c r="D43" s="114">
        <v>35781</v>
      </c>
      <c r="E43" s="114">
        <v>53093</v>
      </c>
      <c r="F43" s="114">
        <v>21016</v>
      </c>
      <c r="G43" s="114">
        <v>7681</v>
      </c>
      <c r="H43" s="114">
        <v>24818</v>
      </c>
      <c r="I43" s="115">
        <v>16949</v>
      </c>
      <c r="J43" s="114">
        <v>10845</v>
      </c>
      <c r="K43" s="114">
        <v>6104</v>
      </c>
      <c r="L43" s="423">
        <v>5702</v>
      </c>
      <c r="M43" s="424">
        <v>5525</v>
      </c>
    </row>
    <row r="44" spans="1:13" ht="11.1" customHeight="1" x14ac:dyDescent="0.2">
      <c r="A44" s="422" t="s">
        <v>388</v>
      </c>
      <c r="B44" s="115">
        <v>75644</v>
      </c>
      <c r="C44" s="114">
        <v>39082</v>
      </c>
      <c r="D44" s="114">
        <v>36562</v>
      </c>
      <c r="E44" s="114">
        <v>54333</v>
      </c>
      <c r="F44" s="114">
        <v>21311</v>
      </c>
      <c r="G44" s="114">
        <v>8526</v>
      </c>
      <c r="H44" s="114">
        <v>25033</v>
      </c>
      <c r="I44" s="115">
        <v>16554</v>
      </c>
      <c r="J44" s="114">
        <v>10262</v>
      </c>
      <c r="K44" s="114">
        <v>6292</v>
      </c>
      <c r="L44" s="423">
        <v>8566</v>
      </c>
      <c r="M44" s="424">
        <v>7414</v>
      </c>
    </row>
    <row r="45" spans="1:13" s="110" customFormat="1" ht="11.1" customHeight="1" x14ac:dyDescent="0.2">
      <c r="A45" s="422" t="s">
        <v>389</v>
      </c>
      <c r="B45" s="115">
        <v>75262</v>
      </c>
      <c r="C45" s="114">
        <v>38778</v>
      </c>
      <c r="D45" s="114">
        <v>36484</v>
      </c>
      <c r="E45" s="114">
        <v>53787</v>
      </c>
      <c r="F45" s="114">
        <v>21475</v>
      </c>
      <c r="G45" s="114">
        <v>8370</v>
      </c>
      <c r="H45" s="114">
        <v>24913</v>
      </c>
      <c r="I45" s="115">
        <v>16577</v>
      </c>
      <c r="J45" s="114">
        <v>10408</v>
      </c>
      <c r="K45" s="114">
        <v>6169</v>
      </c>
      <c r="L45" s="423">
        <v>4912</v>
      </c>
      <c r="M45" s="424">
        <v>5041</v>
      </c>
    </row>
    <row r="46" spans="1:13" ht="15" customHeight="1" x14ac:dyDescent="0.2">
      <c r="A46" s="422" t="s">
        <v>398</v>
      </c>
      <c r="B46" s="115">
        <v>74992</v>
      </c>
      <c r="C46" s="114">
        <v>38707</v>
      </c>
      <c r="D46" s="114">
        <v>36285</v>
      </c>
      <c r="E46" s="114">
        <v>53537</v>
      </c>
      <c r="F46" s="114">
        <v>21455</v>
      </c>
      <c r="G46" s="114">
        <v>7950</v>
      </c>
      <c r="H46" s="114">
        <v>24998</v>
      </c>
      <c r="I46" s="115">
        <v>16341</v>
      </c>
      <c r="J46" s="114">
        <v>10287</v>
      </c>
      <c r="K46" s="114">
        <v>6054</v>
      </c>
      <c r="L46" s="423">
        <v>5583</v>
      </c>
      <c r="M46" s="424">
        <v>5889</v>
      </c>
    </row>
    <row r="47" spans="1:13" ht="11.1" customHeight="1" x14ac:dyDescent="0.2">
      <c r="A47" s="422" t="s">
        <v>387</v>
      </c>
      <c r="B47" s="115">
        <v>75454</v>
      </c>
      <c r="C47" s="114">
        <v>39010</v>
      </c>
      <c r="D47" s="114">
        <v>36444</v>
      </c>
      <c r="E47" s="114">
        <v>53714</v>
      </c>
      <c r="F47" s="114">
        <v>21740</v>
      </c>
      <c r="G47" s="114">
        <v>7940</v>
      </c>
      <c r="H47" s="114">
        <v>25131</v>
      </c>
      <c r="I47" s="115">
        <v>16281</v>
      </c>
      <c r="J47" s="114">
        <v>10112</v>
      </c>
      <c r="K47" s="114">
        <v>6169</v>
      </c>
      <c r="L47" s="423">
        <v>5579</v>
      </c>
      <c r="M47" s="424">
        <v>5420</v>
      </c>
    </row>
    <row r="48" spans="1:13" ht="11.1" customHeight="1" x14ac:dyDescent="0.2">
      <c r="A48" s="422" t="s">
        <v>388</v>
      </c>
      <c r="B48" s="115">
        <v>76917</v>
      </c>
      <c r="C48" s="114">
        <v>39841</v>
      </c>
      <c r="D48" s="114">
        <v>37076</v>
      </c>
      <c r="E48" s="114">
        <v>55012</v>
      </c>
      <c r="F48" s="114">
        <v>21905</v>
      </c>
      <c r="G48" s="114">
        <v>8867</v>
      </c>
      <c r="H48" s="114">
        <v>25369</v>
      </c>
      <c r="I48" s="115">
        <v>15986</v>
      </c>
      <c r="J48" s="114">
        <v>9679</v>
      </c>
      <c r="K48" s="114">
        <v>6307</v>
      </c>
      <c r="L48" s="423">
        <v>7370</v>
      </c>
      <c r="M48" s="424">
        <v>6098</v>
      </c>
    </row>
    <row r="49" spans="1:17" s="110" customFormat="1" ht="11.1" customHeight="1" x14ac:dyDescent="0.2">
      <c r="A49" s="422" t="s">
        <v>389</v>
      </c>
      <c r="B49" s="115">
        <v>76711</v>
      </c>
      <c r="C49" s="114">
        <v>39606</v>
      </c>
      <c r="D49" s="114">
        <v>37105</v>
      </c>
      <c r="E49" s="114">
        <v>54581</v>
      </c>
      <c r="F49" s="114">
        <v>22130</v>
      </c>
      <c r="G49" s="114">
        <v>8682</v>
      </c>
      <c r="H49" s="114">
        <v>25412</v>
      </c>
      <c r="I49" s="115">
        <v>16127</v>
      </c>
      <c r="J49" s="114">
        <v>9749</v>
      </c>
      <c r="K49" s="114">
        <v>6378</v>
      </c>
      <c r="L49" s="423">
        <v>4938</v>
      </c>
      <c r="M49" s="424">
        <v>5343</v>
      </c>
    </row>
    <row r="50" spans="1:17" ht="15" customHeight="1" x14ac:dyDescent="0.2">
      <c r="A50" s="422" t="s">
        <v>399</v>
      </c>
      <c r="B50" s="143">
        <v>76423</v>
      </c>
      <c r="C50" s="144">
        <v>39447</v>
      </c>
      <c r="D50" s="144">
        <v>36976</v>
      </c>
      <c r="E50" s="144">
        <v>54344</v>
      </c>
      <c r="F50" s="144">
        <v>22079</v>
      </c>
      <c r="G50" s="144">
        <v>8294</v>
      </c>
      <c r="H50" s="144">
        <v>25515</v>
      </c>
      <c r="I50" s="143">
        <v>15547</v>
      </c>
      <c r="J50" s="144">
        <v>9421</v>
      </c>
      <c r="K50" s="144">
        <v>6126</v>
      </c>
      <c r="L50" s="426">
        <v>5378</v>
      </c>
      <c r="M50" s="427">
        <v>5812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1.9082035417111158</v>
      </c>
      <c r="C6" s="480">
        <f>'Tabelle 3.3'!J11</f>
        <v>-4.8589437610917328</v>
      </c>
      <c r="D6" s="481">
        <f t="shared" ref="D6:E9" si="0">IF(OR(AND(B6&gt;=-50,B6&lt;=50),ISNUMBER(B6)=FALSE),B6,"")</f>
        <v>1.9082035417111158</v>
      </c>
      <c r="E6" s="481">
        <f t="shared" si="0"/>
        <v>-4.8589437610917328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0.73912918896366064</v>
      </c>
      <c r="C7" s="480">
        <f>'Tabelle 3.1'!J23</f>
        <v>-3.2711552602853353</v>
      </c>
      <c r="D7" s="481">
        <f t="shared" si="0"/>
        <v>0.73912918896366064</v>
      </c>
      <c r="E7" s="481">
        <f>IF(OR(AND(C7&gt;=-50,C7&lt;=50),ISNUMBER(C7)=FALSE),C7,"")</f>
        <v>-3.2711552602853353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1.9082035417111158</v>
      </c>
      <c r="C14" s="480">
        <f>'Tabelle 3.3'!J11</f>
        <v>-4.8589437610917328</v>
      </c>
      <c r="D14" s="481">
        <f>IF(OR(AND(B14&gt;=-50,B14&lt;=50),ISNUMBER(B14)=FALSE),B14,"")</f>
        <v>1.9082035417111158</v>
      </c>
      <c r="E14" s="481">
        <f>IF(OR(AND(C14&gt;=-50,C14&lt;=50),ISNUMBER(C14)=FALSE),C14,"")</f>
        <v>-4.8589437610917328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-14.942528735632184</v>
      </c>
      <c r="C15" s="480">
        <f>'Tabelle 3.3'!J12</f>
        <v>-3.4482758620689653</v>
      </c>
      <c r="D15" s="481">
        <f t="shared" ref="D15:E45" si="3">IF(OR(AND(B15&gt;=-50,B15&lt;=50),ISNUMBER(B15)=FALSE),B15,"")</f>
        <v>-14.942528735632184</v>
      </c>
      <c r="E15" s="481">
        <f t="shared" si="3"/>
        <v>-3.4482758620689653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-1.1945392491467577</v>
      </c>
      <c r="C16" s="480">
        <f>'Tabelle 3.3'!J13</f>
        <v>-9.5238095238095237</v>
      </c>
      <c r="D16" s="481">
        <f t="shared" si="3"/>
        <v>-1.1945392491467577</v>
      </c>
      <c r="E16" s="481">
        <f t="shared" si="3"/>
        <v>-9.5238095238095237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-0.69387275079383748</v>
      </c>
      <c r="C17" s="480">
        <f>'Tabelle 3.3'!J14</f>
        <v>-4.9833887043189371</v>
      </c>
      <c r="D17" s="481">
        <f t="shared" si="3"/>
        <v>-0.69387275079383748</v>
      </c>
      <c r="E17" s="481">
        <f t="shared" si="3"/>
        <v>-4.9833887043189371</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2.118003025718608</v>
      </c>
      <c r="C18" s="480">
        <f>'Tabelle 3.3'!J15</f>
        <v>-5.54016620498615</v>
      </c>
      <c r="D18" s="481">
        <f t="shared" si="3"/>
        <v>2.118003025718608</v>
      </c>
      <c r="E18" s="481">
        <f t="shared" si="3"/>
        <v>-5.54016620498615</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-1.1715593859412874</v>
      </c>
      <c r="C19" s="480">
        <f>'Tabelle 3.3'!J16</f>
        <v>-5.2884615384615383</v>
      </c>
      <c r="D19" s="481">
        <f t="shared" si="3"/>
        <v>-1.1715593859412874</v>
      </c>
      <c r="E19" s="481">
        <f t="shared" si="3"/>
        <v>-5.2884615384615383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3.3653846153846154</v>
      </c>
      <c r="C20" s="480">
        <f>'Tabelle 3.3'!J17</f>
        <v>3.0303030303030303</v>
      </c>
      <c r="D20" s="481">
        <f t="shared" si="3"/>
        <v>3.3653846153846154</v>
      </c>
      <c r="E20" s="481">
        <f t="shared" si="3"/>
        <v>3.0303030303030303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2.5676295277395691</v>
      </c>
      <c r="C21" s="480">
        <f>'Tabelle 3.3'!J18</f>
        <v>-0.80428954423592491</v>
      </c>
      <c r="D21" s="481">
        <f t="shared" si="3"/>
        <v>2.5676295277395691</v>
      </c>
      <c r="E21" s="481">
        <f t="shared" si="3"/>
        <v>-0.80428954423592491</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1.3753166847629388</v>
      </c>
      <c r="C22" s="480">
        <f>'Tabelle 3.3'!J19</f>
        <v>-1.7094017094017093</v>
      </c>
      <c r="D22" s="481">
        <f t="shared" si="3"/>
        <v>1.3753166847629388</v>
      </c>
      <c r="E22" s="481">
        <f t="shared" si="3"/>
        <v>-1.7094017094017093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6.7592784573916651</v>
      </c>
      <c r="C23" s="480">
        <f>'Tabelle 3.3'!J20</f>
        <v>3.6691904484566105</v>
      </c>
      <c r="D23" s="481">
        <f t="shared" si="3"/>
        <v>6.7592784573916651</v>
      </c>
      <c r="E23" s="481">
        <f t="shared" si="3"/>
        <v>3.6691904484566105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-1.9858156028368794</v>
      </c>
      <c r="C24" s="480">
        <f>'Tabelle 3.3'!J21</f>
        <v>-15.445636957536165</v>
      </c>
      <c r="D24" s="481">
        <f t="shared" si="3"/>
        <v>-1.9858156028368794</v>
      </c>
      <c r="E24" s="481">
        <f t="shared" si="3"/>
        <v>-15.445636957536165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6.5248226950354606</v>
      </c>
      <c r="C25" s="480">
        <f>'Tabelle 3.3'!J22</f>
        <v>-46.363636363636367</v>
      </c>
      <c r="D25" s="481">
        <f t="shared" si="3"/>
        <v>6.5248226950354606</v>
      </c>
      <c r="E25" s="481">
        <f t="shared" si="3"/>
        <v>-46.363636363636367</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1.8015012510425354</v>
      </c>
      <c r="C26" s="480">
        <f>'Tabelle 3.3'!J23</f>
        <v>6.5217391304347823</v>
      </c>
      <c r="D26" s="481">
        <f t="shared" si="3"/>
        <v>1.8015012510425354</v>
      </c>
      <c r="E26" s="481">
        <f t="shared" si="3"/>
        <v>6.5217391304347823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1.1816192560175054</v>
      </c>
      <c r="C27" s="480">
        <f>'Tabelle 3.3'!J24</f>
        <v>0.89163237311385457</v>
      </c>
      <c r="D27" s="481">
        <f t="shared" si="3"/>
        <v>1.1816192560175054</v>
      </c>
      <c r="E27" s="481">
        <f t="shared" si="3"/>
        <v>0.89163237311385457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4.8126232741617354</v>
      </c>
      <c r="C28" s="480">
        <f>'Tabelle 3.3'!J25</f>
        <v>1.9908987485779295</v>
      </c>
      <c r="D28" s="481">
        <f t="shared" si="3"/>
        <v>4.8126232741617354</v>
      </c>
      <c r="E28" s="481">
        <f t="shared" si="3"/>
        <v>1.9908987485779295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-13.229252259654888</v>
      </c>
      <c r="C29" s="480">
        <f>'Tabelle 3.3'!J26</f>
        <v>-22.535211267605632</v>
      </c>
      <c r="D29" s="481">
        <f t="shared" si="3"/>
        <v>-13.229252259654888</v>
      </c>
      <c r="E29" s="481">
        <f t="shared" si="3"/>
        <v>-22.535211267605632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2.0014468290330361</v>
      </c>
      <c r="C30" s="480">
        <f>'Tabelle 3.3'!J27</f>
        <v>-8.4507042253521121</v>
      </c>
      <c r="D30" s="481">
        <f t="shared" si="3"/>
        <v>2.0014468290330361</v>
      </c>
      <c r="E30" s="481">
        <f t="shared" si="3"/>
        <v>-8.4507042253521121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1.0398613518197575</v>
      </c>
      <c r="C31" s="480">
        <f>'Tabelle 3.3'!J28</f>
        <v>-5.8224163027656477</v>
      </c>
      <c r="D31" s="481">
        <f t="shared" si="3"/>
        <v>1.0398613518197575</v>
      </c>
      <c r="E31" s="481">
        <f t="shared" si="3"/>
        <v>-5.8224163027656477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5.4566177518164984</v>
      </c>
      <c r="C32" s="480">
        <f>'Tabelle 3.3'!J29</f>
        <v>-5.3045186640471513</v>
      </c>
      <c r="D32" s="481">
        <f t="shared" si="3"/>
        <v>5.4566177518164984</v>
      </c>
      <c r="E32" s="481">
        <f t="shared" si="3"/>
        <v>-5.3045186640471513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4.1930552522384801</v>
      </c>
      <c r="C33" s="480">
        <f>'Tabelle 3.3'!J30</f>
        <v>3.096330275229358</v>
      </c>
      <c r="D33" s="481">
        <f t="shared" si="3"/>
        <v>4.1930552522384801</v>
      </c>
      <c r="E33" s="481">
        <f t="shared" si="3"/>
        <v>3.096330275229358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1.9236735960285449</v>
      </c>
      <c r="C34" s="480">
        <f>'Tabelle 3.3'!J31</f>
        <v>-7.0707070707070709</v>
      </c>
      <c r="D34" s="481">
        <f t="shared" si="3"/>
        <v>1.9236735960285449</v>
      </c>
      <c r="E34" s="481">
        <f t="shared" si="3"/>
        <v>-7.0707070707070709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-14.942528735632184</v>
      </c>
      <c r="C37" s="480">
        <f>'Tabelle 3.3'!J34</f>
        <v>-3.4482758620689653</v>
      </c>
      <c r="D37" s="481">
        <f t="shared" si="3"/>
        <v>-14.942528735632184</v>
      </c>
      <c r="E37" s="481">
        <f t="shared" si="3"/>
        <v>-3.4482758620689653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-0.14338731443994601</v>
      </c>
      <c r="C38" s="480">
        <f>'Tabelle 3.3'!J35</f>
        <v>-3.5140562248995986</v>
      </c>
      <c r="D38" s="481">
        <f t="shared" si="3"/>
        <v>-0.14338731443994601</v>
      </c>
      <c r="E38" s="481">
        <f t="shared" si="3"/>
        <v>-3.5140562248995986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2.3172453171342924</v>
      </c>
      <c r="C39" s="480">
        <f>'Tabelle 3.3'!J36</f>
        <v>-4.9457019494962715</v>
      </c>
      <c r="D39" s="481">
        <f t="shared" si="3"/>
        <v>2.3172453171342924</v>
      </c>
      <c r="E39" s="481">
        <f t="shared" si="3"/>
        <v>-4.9457019494962715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2.3172453171342924</v>
      </c>
      <c r="C45" s="480">
        <f>'Tabelle 3.3'!J36</f>
        <v>-4.9457019494962715</v>
      </c>
      <c r="D45" s="481">
        <f t="shared" si="3"/>
        <v>2.3172453171342924</v>
      </c>
      <c r="E45" s="481">
        <f t="shared" si="3"/>
        <v>-4.9457019494962715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68321</v>
      </c>
      <c r="C51" s="487">
        <v>10045</v>
      </c>
      <c r="D51" s="487">
        <v>4753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69161</v>
      </c>
      <c r="C52" s="487">
        <v>10203</v>
      </c>
      <c r="D52" s="487">
        <v>5000</v>
      </c>
      <c r="E52" s="488">
        <f t="shared" ref="E52:G70" si="11">IF($A$51=37802,IF(COUNTBLANK(B$51:B$70)&gt;0,#N/A,B52/B$51*100),IF(COUNTBLANK(B$51:B$75)&gt;0,#N/A,B52/B$51*100))</f>
        <v>101.22949020067036</v>
      </c>
      <c r="F52" s="488">
        <f t="shared" si="11"/>
        <v>101.57292185166749</v>
      </c>
      <c r="G52" s="488">
        <f t="shared" si="11"/>
        <v>105.19671786240269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70454</v>
      </c>
      <c r="C53" s="487">
        <v>10114</v>
      </c>
      <c r="D53" s="487">
        <v>5242</v>
      </c>
      <c r="E53" s="488">
        <f t="shared" si="11"/>
        <v>103.12202690241654</v>
      </c>
      <c r="F53" s="488">
        <f t="shared" si="11"/>
        <v>100.68690890990541</v>
      </c>
      <c r="G53" s="488">
        <f t="shared" si="11"/>
        <v>110.28823900694297</v>
      </c>
      <c r="H53" s="489">
        <f>IF(ISERROR(L53)=TRUE,IF(MONTH(A53)=MONTH(MAX(A$51:A$75)),A53,""),"")</f>
        <v>41883</v>
      </c>
      <c r="I53" s="488">
        <f t="shared" si="12"/>
        <v>103.12202690241654</v>
      </c>
      <c r="J53" s="488">
        <f t="shared" si="10"/>
        <v>100.68690890990541</v>
      </c>
      <c r="K53" s="488">
        <f t="shared" si="10"/>
        <v>110.28823900694297</v>
      </c>
      <c r="L53" s="488" t="e">
        <f t="shared" si="13"/>
        <v>#N/A</v>
      </c>
    </row>
    <row r="54" spans="1:14" ht="15" customHeight="1" x14ac:dyDescent="0.2">
      <c r="A54" s="490" t="s">
        <v>462</v>
      </c>
      <c r="B54" s="487">
        <v>69975</v>
      </c>
      <c r="C54" s="487">
        <v>10212</v>
      </c>
      <c r="D54" s="487">
        <v>5287</v>
      </c>
      <c r="E54" s="488">
        <f t="shared" si="11"/>
        <v>102.42092475227236</v>
      </c>
      <c r="F54" s="488">
        <f t="shared" si="11"/>
        <v>101.66251866600298</v>
      </c>
      <c r="G54" s="488">
        <f t="shared" si="11"/>
        <v>111.23500946770461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69993</v>
      </c>
      <c r="C55" s="487">
        <v>9893</v>
      </c>
      <c r="D55" s="487">
        <v>5119</v>
      </c>
      <c r="E55" s="488">
        <f t="shared" si="11"/>
        <v>102.44727097085816</v>
      </c>
      <c r="F55" s="488">
        <f t="shared" si="11"/>
        <v>98.486809357889499</v>
      </c>
      <c r="G55" s="488">
        <f t="shared" si="11"/>
        <v>107.70039974752788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70507</v>
      </c>
      <c r="C56" s="487">
        <v>10201</v>
      </c>
      <c r="D56" s="487">
        <v>5308</v>
      </c>
      <c r="E56" s="488">
        <f t="shared" si="11"/>
        <v>103.19960187936358</v>
      </c>
      <c r="F56" s="488">
        <f t="shared" si="11"/>
        <v>101.55301144848184</v>
      </c>
      <c r="G56" s="488">
        <f t="shared" si="11"/>
        <v>111.6768356827267</v>
      </c>
      <c r="H56" s="489" t="str">
        <f t="shared" si="14"/>
        <v/>
      </c>
      <c r="I56" s="488" t="str">
        <f t="shared" si="12"/>
        <v/>
      </c>
      <c r="J56" s="488" t="str">
        <f t="shared" si="10"/>
        <v/>
      </c>
      <c r="K56" s="488" t="str">
        <f t="shared" si="10"/>
        <v/>
      </c>
      <c r="L56" s="488" t="e">
        <f t="shared" si="13"/>
        <v>#N/A</v>
      </c>
    </row>
    <row r="57" spans="1:14" ht="15" customHeight="1" x14ac:dyDescent="0.2">
      <c r="A57" s="490">
        <v>42248</v>
      </c>
      <c r="B57" s="487">
        <v>71628</v>
      </c>
      <c r="C57" s="487">
        <v>10015</v>
      </c>
      <c r="D57" s="487">
        <v>5479</v>
      </c>
      <c r="E57" s="488">
        <f t="shared" si="11"/>
        <v>104.8403858257344</v>
      </c>
      <c r="F57" s="488">
        <f t="shared" si="11"/>
        <v>99.701343952215026</v>
      </c>
      <c r="G57" s="488">
        <f t="shared" si="11"/>
        <v>115.27456343362088</v>
      </c>
      <c r="H57" s="489">
        <f t="shared" si="14"/>
        <v>42248</v>
      </c>
      <c r="I57" s="488">
        <f t="shared" si="12"/>
        <v>104.8403858257344</v>
      </c>
      <c r="J57" s="488">
        <f t="shared" si="10"/>
        <v>99.701343952215026</v>
      </c>
      <c r="K57" s="488">
        <f t="shared" si="10"/>
        <v>115.27456343362088</v>
      </c>
      <c r="L57" s="488" t="e">
        <f t="shared" si="13"/>
        <v>#N/A</v>
      </c>
    </row>
    <row r="58" spans="1:14" ht="15" customHeight="1" x14ac:dyDescent="0.2">
      <c r="A58" s="490" t="s">
        <v>465</v>
      </c>
      <c r="B58" s="487">
        <v>71092</v>
      </c>
      <c r="C58" s="487">
        <v>10088</v>
      </c>
      <c r="D58" s="487">
        <v>5436</v>
      </c>
      <c r="E58" s="488">
        <f t="shared" si="11"/>
        <v>104.05585398340189</v>
      </c>
      <c r="F58" s="488">
        <f t="shared" si="11"/>
        <v>100.42807366849178</v>
      </c>
      <c r="G58" s="488">
        <f t="shared" si="11"/>
        <v>114.36987166000421</v>
      </c>
      <c r="H58" s="489" t="str">
        <f t="shared" si="14"/>
        <v/>
      </c>
      <c r="I58" s="488" t="str">
        <f t="shared" si="12"/>
        <v/>
      </c>
      <c r="J58" s="488" t="str">
        <f t="shared" si="10"/>
        <v/>
      </c>
      <c r="K58" s="488" t="str">
        <f t="shared" si="10"/>
        <v/>
      </c>
      <c r="L58" s="488" t="e">
        <f t="shared" si="13"/>
        <v>#N/A</v>
      </c>
    </row>
    <row r="59" spans="1:14" ht="15" customHeight="1" x14ac:dyDescent="0.2">
      <c r="A59" s="490" t="s">
        <v>466</v>
      </c>
      <c r="B59" s="487">
        <v>71084</v>
      </c>
      <c r="C59" s="487">
        <v>9963</v>
      </c>
      <c r="D59" s="487">
        <v>5366</v>
      </c>
      <c r="E59" s="488">
        <f t="shared" si="11"/>
        <v>104.04414455291931</v>
      </c>
      <c r="F59" s="488">
        <f t="shared" si="11"/>
        <v>99.183673469387756</v>
      </c>
      <c r="G59" s="488">
        <f t="shared" si="11"/>
        <v>112.89711760993058</v>
      </c>
      <c r="H59" s="489" t="str">
        <f t="shared" si="14"/>
        <v/>
      </c>
      <c r="I59" s="488" t="str">
        <f t="shared" si="12"/>
        <v/>
      </c>
      <c r="J59" s="488" t="str">
        <f t="shared" si="10"/>
        <v/>
      </c>
      <c r="K59" s="488" t="str">
        <f t="shared" si="10"/>
        <v/>
      </c>
      <c r="L59" s="488" t="e">
        <f t="shared" si="13"/>
        <v>#N/A</v>
      </c>
    </row>
    <row r="60" spans="1:14" ht="15" customHeight="1" x14ac:dyDescent="0.2">
      <c r="A60" s="490" t="s">
        <v>467</v>
      </c>
      <c r="B60" s="487">
        <v>71518</v>
      </c>
      <c r="C60" s="487">
        <v>10465</v>
      </c>
      <c r="D60" s="487">
        <v>5517</v>
      </c>
      <c r="E60" s="488">
        <f t="shared" si="11"/>
        <v>104.67938115659901</v>
      </c>
      <c r="F60" s="488">
        <f t="shared" si="11"/>
        <v>104.18118466898956</v>
      </c>
      <c r="G60" s="488">
        <f t="shared" si="11"/>
        <v>116.07405848937513</v>
      </c>
      <c r="H60" s="489" t="str">
        <f t="shared" si="14"/>
        <v/>
      </c>
      <c r="I60" s="488" t="str">
        <f t="shared" si="12"/>
        <v/>
      </c>
      <c r="J60" s="488" t="str">
        <f t="shared" si="10"/>
        <v/>
      </c>
      <c r="K60" s="488" t="str">
        <f t="shared" si="10"/>
        <v/>
      </c>
      <c r="L60" s="488" t="e">
        <f t="shared" si="13"/>
        <v>#N/A</v>
      </c>
    </row>
    <row r="61" spans="1:14" ht="15" customHeight="1" x14ac:dyDescent="0.2">
      <c r="A61" s="490">
        <v>42614</v>
      </c>
      <c r="B61" s="487">
        <v>73050</v>
      </c>
      <c r="C61" s="487">
        <v>10293</v>
      </c>
      <c r="D61" s="487">
        <v>5732</v>
      </c>
      <c r="E61" s="488">
        <f t="shared" si="11"/>
        <v>106.92173709401209</v>
      </c>
      <c r="F61" s="488">
        <f t="shared" si="11"/>
        <v>102.46888999502239</v>
      </c>
      <c r="G61" s="488">
        <f t="shared" si="11"/>
        <v>120.59751735745846</v>
      </c>
      <c r="H61" s="489">
        <f t="shared" si="14"/>
        <v>42614</v>
      </c>
      <c r="I61" s="488">
        <f t="shared" si="12"/>
        <v>106.92173709401209</v>
      </c>
      <c r="J61" s="488">
        <f t="shared" si="10"/>
        <v>102.46888999502239</v>
      </c>
      <c r="K61" s="488">
        <f t="shared" si="10"/>
        <v>120.59751735745846</v>
      </c>
      <c r="L61" s="488" t="e">
        <f t="shared" si="13"/>
        <v>#N/A</v>
      </c>
    </row>
    <row r="62" spans="1:14" ht="15" customHeight="1" x14ac:dyDescent="0.2">
      <c r="A62" s="490" t="s">
        <v>468</v>
      </c>
      <c r="B62" s="487">
        <v>72794</v>
      </c>
      <c r="C62" s="487">
        <v>10657</v>
      </c>
      <c r="D62" s="487">
        <v>5797</v>
      </c>
      <c r="E62" s="488">
        <f t="shared" si="11"/>
        <v>106.54703531856968</v>
      </c>
      <c r="F62" s="488">
        <f t="shared" si="11"/>
        <v>106.09258337481333</v>
      </c>
      <c r="G62" s="488">
        <f t="shared" si="11"/>
        <v>121.96507468966968</v>
      </c>
      <c r="H62" s="489" t="str">
        <f t="shared" si="14"/>
        <v/>
      </c>
      <c r="I62" s="488" t="str">
        <f t="shared" si="12"/>
        <v/>
      </c>
      <c r="J62" s="488" t="str">
        <f t="shared" si="10"/>
        <v/>
      </c>
      <c r="K62" s="488" t="str">
        <f t="shared" si="10"/>
        <v/>
      </c>
      <c r="L62" s="488" t="e">
        <f t="shared" si="13"/>
        <v>#N/A</v>
      </c>
    </row>
    <row r="63" spans="1:14" ht="15" customHeight="1" x14ac:dyDescent="0.2">
      <c r="A63" s="490" t="s">
        <v>469</v>
      </c>
      <c r="B63" s="487">
        <v>72387</v>
      </c>
      <c r="C63" s="487">
        <v>10707</v>
      </c>
      <c r="D63" s="487">
        <v>5820</v>
      </c>
      <c r="E63" s="488">
        <f t="shared" si="11"/>
        <v>105.95131804276869</v>
      </c>
      <c r="F63" s="488">
        <f t="shared" si="11"/>
        <v>106.59034345445495</v>
      </c>
      <c r="G63" s="488">
        <f t="shared" si="11"/>
        <v>122.44897959183673</v>
      </c>
      <c r="H63" s="489" t="str">
        <f t="shared" si="14"/>
        <v/>
      </c>
      <c r="I63" s="488" t="str">
        <f t="shared" si="12"/>
        <v/>
      </c>
      <c r="J63" s="488" t="str">
        <f t="shared" si="10"/>
        <v/>
      </c>
      <c r="K63" s="488" t="str">
        <f t="shared" si="10"/>
        <v/>
      </c>
      <c r="L63" s="488" t="e">
        <f t="shared" si="13"/>
        <v>#N/A</v>
      </c>
    </row>
    <row r="64" spans="1:14" ht="15" customHeight="1" x14ac:dyDescent="0.2">
      <c r="A64" s="490" t="s">
        <v>470</v>
      </c>
      <c r="B64" s="487">
        <v>72765</v>
      </c>
      <c r="C64" s="487">
        <v>10895</v>
      </c>
      <c r="D64" s="487">
        <v>5960</v>
      </c>
      <c r="E64" s="488">
        <f t="shared" si="11"/>
        <v>106.50458863307036</v>
      </c>
      <c r="F64" s="488">
        <f t="shared" si="11"/>
        <v>108.46192135390741</v>
      </c>
      <c r="G64" s="488">
        <f t="shared" si="11"/>
        <v>125.394487691984</v>
      </c>
      <c r="H64" s="489" t="str">
        <f t="shared" si="14"/>
        <v/>
      </c>
      <c r="I64" s="488" t="str">
        <f t="shared" si="12"/>
        <v/>
      </c>
      <c r="J64" s="488" t="str">
        <f t="shared" si="10"/>
        <v/>
      </c>
      <c r="K64" s="488" t="str">
        <f t="shared" si="10"/>
        <v/>
      </c>
      <c r="L64" s="488" t="e">
        <f t="shared" si="13"/>
        <v>#N/A</v>
      </c>
    </row>
    <row r="65" spans="1:12" ht="15" customHeight="1" x14ac:dyDescent="0.2">
      <c r="A65" s="490">
        <v>42979</v>
      </c>
      <c r="B65" s="487">
        <v>74111</v>
      </c>
      <c r="C65" s="487">
        <v>10729</v>
      </c>
      <c r="D65" s="487">
        <v>6092</v>
      </c>
      <c r="E65" s="488">
        <f t="shared" si="11"/>
        <v>108.47470031176358</v>
      </c>
      <c r="F65" s="488">
        <f t="shared" si="11"/>
        <v>106.80935788949726</v>
      </c>
      <c r="G65" s="488">
        <f t="shared" si="11"/>
        <v>128.17168104355144</v>
      </c>
      <c r="H65" s="489">
        <f t="shared" si="14"/>
        <v>42979</v>
      </c>
      <c r="I65" s="488">
        <f t="shared" si="12"/>
        <v>108.47470031176358</v>
      </c>
      <c r="J65" s="488">
        <f t="shared" si="10"/>
        <v>106.80935788949726</v>
      </c>
      <c r="K65" s="488">
        <f t="shared" si="10"/>
        <v>128.17168104355144</v>
      </c>
      <c r="L65" s="488" t="e">
        <f t="shared" si="13"/>
        <v>#N/A</v>
      </c>
    </row>
    <row r="66" spans="1:12" ht="15" customHeight="1" x14ac:dyDescent="0.2">
      <c r="A66" s="490" t="s">
        <v>471</v>
      </c>
      <c r="B66" s="487">
        <v>74050</v>
      </c>
      <c r="C66" s="487">
        <v>10641</v>
      </c>
      <c r="D66" s="487">
        <v>6113</v>
      </c>
      <c r="E66" s="488">
        <f t="shared" si="11"/>
        <v>108.38541590433395</v>
      </c>
      <c r="F66" s="488">
        <f t="shared" si="11"/>
        <v>105.93330014932802</v>
      </c>
      <c r="G66" s="488">
        <f t="shared" si="11"/>
        <v>128.61350725857352</v>
      </c>
      <c r="H66" s="489" t="str">
        <f t="shared" si="14"/>
        <v/>
      </c>
      <c r="I66" s="488" t="str">
        <f t="shared" si="12"/>
        <v/>
      </c>
      <c r="J66" s="488" t="str">
        <f t="shared" si="10"/>
        <v/>
      </c>
      <c r="K66" s="488" t="str">
        <f t="shared" si="10"/>
        <v/>
      </c>
      <c r="L66" s="488" t="e">
        <f t="shared" si="13"/>
        <v>#N/A</v>
      </c>
    </row>
    <row r="67" spans="1:12" ht="15" customHeight="1" x14ac:dyDescent="0.2">
      <c r="A67" s="490" t="s">
        <v>472</v>
      </c>
      <c r="B67" s="487">
        <v>74005</v>
      </c>
      <c r="C67" s="487">
        <v>10604</v>
      </c>
      <c r="D67" s="487">
        <v>5982</v>
      </c>
      <c r="E67" s="488">
        <f t="shared" si="11"/>
        <v>108.31955035786946</v>
      </c>
      <c r="F67" s="488">
        <f t="shared" si="11"/>
        <v>105.56495769039323</v>
      </c>
      <c r="G67" s="488">
        <f t="shared" si="11"/>
        <v>125.85735325057858</v>
      </c>
      <c r="H67" s="489" t="str">
        <f t="shared" si="14"/>
        <v/>
      </c>
      <c r="I67" s="488" t="str">
        <f t="shared" si="12"/>
        <v/>
      </c>
      <c r="J67" s="488" t="str">
        <f t="shared" si="12"/>
        <v/>
      </c>
      <c r="K67" s="488" t="str">
        <f t="shared" si="12"/>
        <v/>
      </c>
      <c r="L67" s="488" t="e">
        <f t="shared" si="13"/>
        <v>#N/A</v>
      </c>
    </row>
    <row r="68" spans="1:12" ht="15" customHeight="1" x14ac:dyDescent="0.2">
      <c r="A68" s="490" t="s">
        <v>473</v>
      </c>
      <c r="B68" s="487">
        <v>74109</v>
      </c>
      <c r="C68" s="487">
        <v>10845</v>
      </c>
      <c r="D68" s="487">
        <v>6104</v>
      </c>
      <c r="E68" s="488">
        <f t="shared" si="11"/>
        <v>108.47177295414295</v>
      </c>
      <c r="F68" s="488">
        <f t="shared" si="11"/>
        <v>107.96416127426581</v>
      </c>
      <c r="G68" s="488">
        <f t="shared" si="11"/>
        <v>128.42415316642121</v>
      </c>
      <c r="H68" s="489" t="str">
        <f t="shared" si="14"/>
        <v/>
      </c>
      <c r="I68" s="488" t="str">
        <f t="shared" si="12"/>
        <v/>
      </c>
      <c r="J68" s="488" t="str">
        <f t="shared" si="12"/>
        <v/>
      </c>
      <c r="K68" s="488" t="str">
        <f t="shared" si="12"/>
        <v/>
      </c>
      <c r="L68" s="488" t="e">
        <f t="shared" si="13"/>
        <v>#N/A</v>
      </c>
    </row>
    <row r="69" spans="1:12" ht="15" customHeight="1" x14ac:dyDescent="0.2">
      <c r="A69" s="490">
        <v>43344</v>
      </c>
      <c r="B69" s="487">
        <v>75644</v>
      </c>
      <c r="C69" s="487">
        <v>10262</v>
      </c>
      <c r="D69" s="487">
        <v>6292</v>
      </c>
      <c r="E69" s="488">
        <f t="shared" si="11"/>
        <v>110.718519927987</v>
      </c>
      <c r="F69" s="488">
        <f t="shared" si="11"/>
        <v>102.16027874564459</v>
      </c>
      <c r="G69" s="488">
        <f t="shared" si="11"/>
        <v>132.37954975804755</v>
      </c>
      <c r="H69" s="489">
        <f t="shared" si="14"/>
        <v>43344</v>
      </c>
      <c r="I69" s="488">
        <f t="shared" si="12"/>
        <v>110.718519927987</v>
      </c>
      <c r="J69" s="488">
        <f t="shared" si="12"/>
        <v>102.16027874564459</v>
      </c>
      <c r="K69" s="488">
        <f t="shared" si="12"/>
        <v>132.37954975804755</v>
      </c>
      <c r="L69" s="488" t="e">
        <f t="shared" si="13"/>
        <v>#N/A</v>
      </c>
    </row>
    <row r="70" spans="1:12" ht="15" customHeight="1" x14ac:dyDescent="0.2">
      <c r="A70" s="490" t="s">
        <v>474</v>
      </c>
      <c r="B70" s="487">
        <v>75262</v>
      </c>
      <c r="C70" s="487">
        <v>10408</v>
      </c>
      <c r="D70" s="487">
        <v>6169</v>
      </c>
      <c r="E70" s="488">
        <f t="shared" si="11"/>
        <v>110.15939462244404</v>
      </c>
      <c r="F70" s="488">
        <f t="shared" si="11"/>
        <v>103.6137381781981</v>
      </c>
      <c r="G70" s="488">
        <f t="shared" si="11"/>
        <v>129.79171049863245</v>
      </c>
      <c r="H70" s="489" t="str">
        <f t="shared" si="14"/>
        <v/>
      </c>
      <c r="I70" s="488" t="str">
        <f t="shared" si="12"/>
        <v/>
      </c>
      <c r="J70" s="488" t="str">
        <f t="shared" si="12"/>
        <v/>
      </c>
      <c r="K70" s="488" t="str">
        <f t="shared" si="12"/>
        <v/>
      </c>
      <c r="L70" s="488" t="e">
        <f t="shared" si="13"/>
        <v>#N/A</v>
      </c>
    </row>
    <row r="71" spans="1:12" ht="15" customHeight="1" x14ac:dyDescent="0.2">
      <c r="A71" s="490" t="s">
        <v>475</v>
      </c>
      <c r="B71" s="487">
        <v>74992</v>
      </c>
      <c r="C71" s="487">
        <v>10287</v>
      </c>
      <c r="D71" s="487">
        <v>6054</v>
      </c>
      <c r="E71" s="491">
        <f t="shared" ref="E71:G75" si="15">IF($A$51=37802,IF(COUNTBLANK(B$51:B$70)&gt;0,#N/A,IF(ISBLANK(B71)=FALSE,B71/B$51*100,#N/A)),IF(COUNTBLANK(B$51:B$75)&gt;0,#N/A,B71/B$51*100))</f>
        <v>109.76420134365713</v>
      </c>
      <c r="F71" s="491">
        <f t="shared" si="15"/>
        <v>102.40915878546542</v>
      </c>
      <c r="G71" s="491">
        <f t="shared" si="15"/>
        <v>127.37218598779718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75454</v>
      </c>
      <c r="C72" s="487">
        <v>10112</v>
      </c>
      <c r="D72" s="487">
        <v>6169</v>
      </c>
      <c r="E72" s="491">
        <f t="shared" si="15"/>
        <v>110.44042095402584</v>
      </c>
      <c r="F72" s="491">
        <f t="shared" si="15"/>
        <v>100.66699850671976</v>
      </c>
      <c r="G72" s="491">
        <f t="shared" si="15"/>
        <v>129.79171049863245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76917</v>
      </c>
      <c r="C73" s="487">
        <v>9679</v>
      </c>
      <c r="D73" s="487">
        <v>6307</v>
      </c>
      <c r="E73" s="491">
        <f t="shared" si="15"/>
        <v>112.58178305352673</v>
      </c>
      <c r="F73" s="491">
        <f t="shared" si="15"/>
        <v>96.356396217023402</v>
      </c>
      <c r="G73" s="491">
        <f t="shared" si="15"/>
        <v>132.69513991163475</v>
      </c>
      <c r="H73" s="492">
        <f>IF(A$51=37802,IF(ISERROR(L73)=TRUE,IF(ISBLANK(A73)=FALSE,IF(MONTH(A73)=MONTH(MAX(A$51:A$75)),A73,""),""),""),IF(ISERROR(L73)=TRUE,IF(MONTH(A73)=MONTH(MAX(A$51:A$75)),A73,""),""))</f>
        <v>43709</v>
      </c>
      <c r="I73" s="488">
        <f t="shared" si="12"/>
        <v>112.58178305352673</v>
      </c>
      <c r="J73" s="488">
        <f t="shared" si="12"/>
        <v>96.356396217023402</v>
      </c>
      <c r="K73" s="488">
        <f t="shared" si="12"/>
        <v>132.69513991163475</v>
      </c>
      <c r="L73" s="488" t="e">
        <f t="shared" si="13"/>
        <v>#N/A</v>
      </c>
    </row>
    <row r="74" spans="1:12" ht="15" customHeight="1" x14ac:dyDescent="0.2">
      <c r="A74" s="490" t="s">
        <v>477</v>
      </c>
      <c r="B74" s="487">
        <v>76711</v>
      </c>
      <c r="C74" s="487">
        <v>9749</v>
      </c>
      <c r="D74" s="487">
        <v>6378</v>
      </c>
      <c r="E74" s="491">
        <f t="shared" si="15"/>
        <v>112.28026521860043</v>
      </c>
      <c r="F74" s="491">
        <f t="shared" si="15"/>
        <v>97.053260328521645</v>
      </c>
      <c r="G74" s="491">
        <f t="shared" si="15"/>
        <v>134.18893330528087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76423</v>
      </c>
      <c r="C75" s="493">
        <v>9421</v>
      </c>
      <c r="D75" s="493">
        <v>6126</v>
      </c>
      <c r="E75" s="491">
        <f t="shared" si="15"/>
        <v>111.85872572122773</v>
      </c>
      <c r="F75" s="491">
        <f t="shared" si="15"/>
        <v>93.787954206072683</v>
      </c>
      <c r="G75" s="491">
        <f t="shared" si="15"/>
        <v>128.88701872501576</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112.58178305352673</v>
      </c>
      <c r="J77" s="488">
        <f>IF(J75&lt;&gt;"",J75,IF(J74&lt;&gt;"",J74,IF(J73&lt;&gt;"",J73,IF(J72&lt;&gt;"",J72,IF(J71&lt;&gt;"",J71,IF(J70&lt;&gt;"",J70,""))))))</f>
        <v>96.356396217023402</v>
      </c>
      <c r="K77" s="488">
        <f>IF(K75&lt;&gt;"",K75,IF(K74&lt;&gt;"",K74,IF(K73&lt;&gt;"",K73,IF(K72&lt;&gt;"",K72,IF(K71&lt;&gt;"",K71,IF(K70&lt;&gt;"",K70,""))))))</f>
        <v>132.69513991163475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+12,6%</v>
      </c>
      <c r="J79" s="488" t="str">
        <f>"GeB - ausschließlich: "&amp;IF(J77&gt;100,"+","")&amp;TEXT(J77-100,"0,0")&amp;"%"</f>
        <v>GeB - ausschließlich: -3,6%</v>
      </c>
      <c r="K79" s="488" t="str">
        <f>"GeB - im Nebenjob: "&amp;IF(K77&gt;100,"+","")&amp;TEXT(K77-100,"0,0")&amp;"%"</f>
        <v>GeB - im Nebenjob: +32,7%</v>
      </c>
    </row>
    <row r="81" spans="9:9" ht="15" customHeight="1" x14ac:dyDescent="0.2">
      <c r="I81" s="488" t="str">
        <f>IF(ISERROR(HLOOKUP(1,I$78:K$79,2,FALSE)),"",HLOOKUP(1,I$78:K$79,2,FALSE))</f>
        <v>GeB - im Nebenjob: +32,7%</v>
      </c>
    </row>
    <row r="82" spans="9:9" ht="15" customHeight="1" x14ac:dyDescent="0.2">
      <c r="I82" s="488" t="str">
        <f>IF(ISERROR(HLOOKUP(2,I$78:K$79,2,FALSE)),"",HLOOKUP(2,I$78:K$79,2,FALSE))</f>
        <v>SvB: +12,6%</v>
      </c>
    </row>
    <row r="83" spans="9:9" ht="15" customHeight="1" x14ac:dyDescent="0.2">
      <c r="I83" s="488" t="str">
        <f>IF(ISERROR(HLOOKUP(3,I$78:K$79,2,FALSE)),"",HLOOKUP(3,I$78:K$79,2,FALSE))</f>
        <v>GeB - ausschließlich: -3,6%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76423</v>
      </c>
      <c r="E12" s="114">
        <v>76711</v>
      </c>
      <c r="F12" s="114">
        <v>76917</v>
      </c>
      <c r="G12" s="114">
        <v>75454</v>
      </c>
      <c r="H12" s="114">
        <v>74992</v>
      </c>
      <c r="I12" s="115">
        <v>1431</v>
      </c>
      <c r="J12" s="116">
        <v>1.9082035417111158</v>
      </c>
      <c r="N12" s="117"/>
    </row>
    <row r="13" spans="1:15" s="110" customFormat="1" ht="13.5" customHeight="1" x14ac:dyDescent="0.2">
      <c r="A13" s="118" t="s">
        <v>105</v>
      </c>
      <c r="B13" s="119" t="s">
        <v>106</v>
      </c>
      <c r="C13" s="113">
        <v>51.616659906049229</v>
      </c>
      <c r="D13" s="114">
        <v>39447</v>
      </c>
      <c r="E13" s="114">
        <v>39606</v>
      </c>
      <c r="F13" s="114">
        <v>39841</v>
      </c>
      <c r="G13" s="114">
        <v>39010</v>
      </c>
      <c r="H13" s="114">
        <v>38707</v>
      </c>
      <c r="I13" s="115">
        <v>740</v>
      </c>
      <c r="J13" s="116">
        <v>1.9117988994238768</v>
      </c>
    </row>
    <row r="14" spans="1:15" s="110" customFormat="1" ht="13.5" customHeight="1" x14ac:dyDescent="0.2">
      <c r="A14" s="120"/>
      <c r="B14" s="119" t="s">
        <v>107</v>
      </c>
      <c r="C14" s="113">
        <v>48.383340093950771</v>
      </c>
      <c r="D14" s="114">
        <v>36976</v>
      </c>
      <c r="E14" s="114">
        <v>37105</v>
      </c>
      <c r="F14" s="114">
        <v>37076</v>
      </c>
      <c r="G14" s="114">
        <v>36444</v>
      </c>
      <c r="H14" s="114">
        <v>36285</v>
      </c>
      <c r="I14" s="115">
        <v>691</v>
      </c>
      <c r="J14" s="116">
        <v>1.9043681962243351</v>
      </c>
    </row>
    <row r="15" spans="1:15" s="110" customFormat="1" ht="13.5" customHeight="1" x14ac:dyDescent="0.2">
      <c r="A15" s="118" t="s">
        <v>105</v>
      </c>
      <c r="B15" s="121" t="s">
        <v>108</v>
      </c>
      <c r="C15" s="113">
        <v>10.852753752142679</v>
      </c>
      <c r="D15" s="114">
        <v>8294</v>
      </c>
      <c r="E15" s="114">
        <v>8682</v>
      </c>
      <c r="F15" s="114">
        <v>8867</v>
      </c>
      <c r="G15" s="114">
        <v>7940</v>
      </c>
      <c r="H15" s="114">
        <v>7950</v>
      </c>
      <c r="I15" s="115">
        <v>344</v>
      </c>
      <c r="J15" s="116">
        <v>4.3270440251572326</v>
      </c>
    </row>
    <row r="16" spans="1:15" s="110" customFormat="1" ht="13.5" customHeight="1" x14ac:dyDescent="0.2">
      <c r="A16" s="118"/>
      <c r="B16" s="121" t="s">
        <v>109</v>
      </c>
      <c r="C16" s="113">
        <v>67.767556887324503</v>
      </c>
      <c r="D16" s="114">
        <v>51790</v>
      </c>
      <c r="E16" s="114">
        <v>51855</v>
      </c>
      <c r="F16" s="114">
        <v>52007</v>
      </c>
      <c r="G16" s="114">
        <v>51787</v>
      </c>
      <c r="H16" s="114">
        <v>51540</v>
      </c>
      <c r="I16" s="115">
        <v>250</v>
      </c>
      <c r="J16" s="116">
        <v>0.48506014745828485</v>
      </c>
    </row>
    <row r="17" spans="1:10" s="110" customFormat="1" ht="13.5" customHeight="1" x14ac:dyDescent="0.2">
      <c r="A17" s="118"/>
      <c r="B17" s="121" t="s">
        <v>110</v>
      </c>
      <c r="C17" s="113">
        <v>20.301479920966202</v>
      </c>
      <c r="D17" s="114">
        <v>15515</v>
      </c>
      <c r="E17" s="114">
        <v>15359</v>
      </c>
      <c r="F17" s="114">
        <v>15235</v>
      </c>
      <c r="G17" s="114">
        <v>14937</v>
      </c>
      <c r="H17" s="114">
        <v>14753</v>
      </c>
      <c r="I17" s="115">
        <v>762</v>
      </c>
      <c r="J17" s="116">
        <v>5.1650511760319935</v>
      </c>
    </row>
    <row r="18" spans="1:10" s="110" customFormat="1" ht="13.5" customHeight="1" x14ac:dyDescent="0.2">
      <c r="A18" s="120"/>
      <c r="B18" s="121" t="s">
        <v>111</v>
      </c>
      <c r="C18" s="113">
        <v>1.0782094395666226</v>
      </c>
      <c r="D18" s="114">
        <v>824</v>
      </c>
      <c r="E18" s="114">
        <v>815</v>
      </c>
      <c r="F18" s="114">
        <v>808</v>
      </c>
      <c r="G18" s="114">
        <v>790</v>
      </c>
      <c r="H18" s="114">
        <v>749</v>
      </c>
      <c r="I18" s="115">
        <v>75</v>
      </c>
      <c r="J18" s="116">
        <v>10.013351134846461</v>
      </c>
    </row>
    <row r="19" spans="1:10" s="110" customFormat="1" ht="13.5" customHeight="1" x14ac:dyDescent="0.2">
      <c r="A19" s="120"/>
      <c r="B19" s="121" t="s">
        <v>112</v>
      </c>
      <c r="C19" s="113">
        <v>0.32581814375253521</v>
      </c>
      <c r="D19" s="114">
        <v>249</v>
      </c>
      <c r="E19" s="114">
        <v>242</v>
      </c>
      <c r="F19" s="114">
        <v>253</v>
      </c>
      <c r="G19" s="114">
        <v>222</v>
      </c>
      <c r="H19" s="114">
        <v>211</v>
      </c>
      <c r="I19" s="115">
        <v>38</v>
      </c>
      <c r="J19" s="116">
        <v>18.009478672985782</v>
      </c>
    </row>
    <row r="20" spans="1:10" s="110" customFormat="1" ht="13.5" customHeight="1" x14ac:dyDescent="0.2">
      <c r="A20" s="118" t="s">
        <v>113</v>
      </c>
      <c r="B20" s="122" t="s">
        <v>114</v>
      </c>
      <c r="C20" s="113">
        <v>71.109482747340465</v>
      </c>
      <c r="D20" s="114">
        <v>54344</v>
      </c>
      <c r="E20" s="114">
        <v>54581</v>
      </c>
      <c r="F20" s="114">
        <v>55012</v>
      </c>
      <c r="G20" s="114">
        <v>53714</v>
      </c>
      <c r="H20" s="114">
        <v>53537</v>
      </c>
      <c r="I20" s="115">
        <v>807</v>
      </c>
      <c r="J20" s="116">
        <v>1.5073687356407719</v>
      </c>
    </row>
    <row r="21" spans="1:10" s="110" customFormat="1" ht="13.5" customHeight="1" x14ac:dyDescent="0.2">
      <c r="A21" s="120"/>
      <c r="B21" s="122" t="s">
        <v>115</v>
      </c>
      <c r="C21" s="113">
        <v>28.890517252659539</v>
      </c>
      <c r="D21" s="114">
        <v>22079</v>
      </c>
      <c r="E21" s="114">
        <v>22130</v>
      </c>
      <c r="F21" s="114">
        <v>21905</v>
      </c>
      <c r="G21" s="114">
        <v>21740</v>
      </c>
      <c r="H21" s="114">
        <v>21455</v>
      </c>
      <c r="I21" s="115">
        <v>624</v>
      </c>
      <c r="J21" s="116">
        <v>2.9084129573525983</v>
      </c>
    </row>
    <row r="22" spans="1:10" s="110" customFormat="1" ht="13.5" customHeight="1" x14ac:dyDescent="0.2">
      <c r="A22" s="118" t="s">
        <v>113</v>
      </c>
      <c r="B22" s="122" t="s">
        <v>116</v>
      </c>
      <c r="C22" s="113">
        <v>90.238540753438102</v>
      </c>
      <c r="D22" s="114">
        <v>68963</v>
      </c>
      <c r="E22" s="114">
        <v>69343</v>
      </c>
      <c r="F22" s="114">
        <v>69456</v>
      </c>
      <c r="G22" s="114">
        <v>68254</v>
      </c>
      <c r="H22" s="114">
        <v>68063</v>
      </c>
      <c r="I22" s="115">
        <v>900</v>
      </c>
      <c r="J22" s="116">
        <v>1.3223043356889941</v>
      </c>
    </row>
    <row r="23" spans="1:10" s="110" customFormat="1" ht="13.5" customHeight="1" x14ac:dyDescent="0.2">
      <c r="A23" s="123"/>
      <c r="B23" s="124" t="s">
        <v>117</v>
      </c>
      <c r="C23" s="125">
        <v>9.7222040485194245</v>
      </c>
      <c r="D23" s="114">
        <v>7430</v>
      </c>
      <c r="E23" s="114">
        <v>7339</v>
      </c>
      <c r="F23" s="114">
        <v>7431</v>
      </c>
      <c r="G23" s="114">
        <v>7172</v>
      </c>
      <c r="H23" s="114">
        <v>6899</v>
      </c>
      <c r="I23" s="115">
        <v>531</v>
      </c>
      <c r="J23" s="116">
        <v>7.6967676474851432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15547</v>
      </c>
      <c r="E26" s="114">
        <v>16127</v>
      </c>
      <c r="F26" s="114">
        <v>15986</v>
      </c>
      <c r="G26" s="114">
        <v>16281</v>
      </c>
      <c r="H26" s="140">
        <v>16341</v>
      </c>
      <c r="I26" s="115">
        <v>-794</v>
      </c>
      <c r="J26" s="116">
        <v>-4.8589437610917328</v>
      </c>
    </row>
    <row r="27" spans="1:10" s="110" customFormat="1" ht="13.5" customHeight="1" x14ac:dyDescent="0.2">
      <c r="A27" s="118" t="s">
        <v>105</v>
      </c>
      <c r="B27" s="119" t="s">
        <v>106</v>
      </c>
      <c r="C27" s="113">
        <v>43.210908857014218</v>
      </c>
      <c r="D27" s="115">
        <v>6718</v>
      </c>
      <c r="E27" s="114">
        <v>6957</v>
      </c>
      <c r="F27" s="114">
        <v>6915</v>
      </c>
      <c r="G27" s="114">
        <v>7036</v>
      </c>
      <c r="H27" s="140">
        <v>7098</v>
      </c>
      <c r="I27" s="115">
        <v>-380</v>
      </c>
      <c r="J27" s="116">
        <v>-5.3536207382361232</v>
      </c>
    </row>
    <row r="28" spans="1:10" s="110" customFormat="1" ht="13.5" customHeight="1" x14ac:dyDescent="0.2">
      <c r="A28" s="120"/>
      <c r="B28" s="119" t="s">
        <v>107</v>
      </c>
      <c r="C28" s="113">
        <v>56.789091142985782</v>
      </c>
      <c r="D28" s="115">
        <v>8829</v>
      </c>
      <c r="E28" s="114">
        <v>9170</v>
      </c>
      <c r="F28" s="114">
        <v>9071</v>
      </c>
      <c r="G28" s="114">
        <v>9245</v>
      </c>
      <c r="H28" s="140">
        <v>9243</v>
      </c>
      <c r="I28" s="115">
        <v>-414</v>
      </c>
      <c r="J28" s="116">
        <v>-4.4790652385589098</v>
      </c>
    </row>
    <row r="29" spans="1:10" s="110" customFormat="1" ht="13.5" customHeight="1" x14ac:dyDescent="0.2">
      <c r="A29" s="118" t="s">
        <v>105</v>
      </c>
      <c r="B29" s="121" t="s">
        <v>108</v>
      </c>
      <c r="C29" s="113">
        <v>19.98456293818743</v>
      </c>
      <c r="D29" s="115">
        <v>3107</v>
      </c>
      <c r="E29" s="114">
        <v>3433</v>
      </c>
      <c r="F29" s="114">
        <v>3335</v>
      </c>
      <c r="G29" s="114">
        <v>3533</v>
      </c>
      <c r="H29" s="140">
        <v>3584</v>
      </c>
      <c r="I29" s="115">
        <v>-477</v>
      </c>
      <c r="J29" s="116">
        <v>-13.309151785714286</v>
      </c>
    </row>
    <row r="30" spans="1:10" s="110" customFormat="1" ht="13.5" customHeight="1" x14ac:dyDescent="0.2">
      <c r="A30" s="118"/>
      <c r="B30" s="121" t="s">
        <v>109</v>
      </c>
      <c r="C30" s="113">
        <v>48.067151218884675</v>
      </c>
      <c r="D30" s="115">
        <v>7473</v>
      </c>
      <c r="E30" s="114">
        <v>7742</v>
      </c>
      <c r="F30" s="114">
        <v>7729</v>
      </c>
      <c r="G30" s="114">
        <v>7779</v>
      </c>
      <c r="H30" s="140">
        <v>7804</v>
      </c>
      <c r="I30" s="115">
        <v>-331</v>
      </c>
      <c r="J30" s="116">
        <v>-4.2414146591491546</v>
      </c>
    </row>
    <row r="31" spans="1:10" s="110" customFormat="1" ht="13.5" customHeight="1" x14ac:dyDescent="0.2">
      <c r="A31" s="118"/>
      <c r="B31" s="121" t="s">
        <v>110</v>
      </c>
      <c r="C31" s="113">
        <v>16.871422139319481</v>
      </c>
      <c r="D31" s="115">
        <v>2623</v>
      </c>
      <c r="E31" s="114">
        <v>2589</v>
      </c>
      <c r="F31" s="114">
        <v>2586</v>
      </c>
      <c r="G31" s="114">
        <v>2639</v>
      </c>
      <c r="H31" s="140">
        <v>2637</v>
      </c>
      <c r="I31" s="115">
        <v>-14</v>
      </c>
      <c r="J31" s="116">
        <v>-0.53090633295411449</v>
      </c>
    </row>
    <row r="32" spans="1:10" s="110" customFormat="1" ht="13.5" customHeight="1" x14ac:dyDescent="0.2">
      <c r="A32" s="120"/>
      <c r="B32" s="121" t="s">
        <v>111</v>
      </c>
      <c r="C32" s="113">
        <v>15.076863703608414</v>
      </c>
      <c r="D32" s="115">
        <v>2344</v>
      </c>
      <c r="E32" s="114">
        <v>2363</v>
      </c>
      <c r="F32" s="114">
        <v>2336</v>
      </c>
      <c r="G32" s="114">
        <v>2330</v>
      </c>
      <c r="H32" s="140">
        <v>2316</v>
      </c>
      <c r="I32" s="115">
        <v>28</v>
      </c>
      <c r="J32" s="116">
        <v>1.2089810017271156</v>
      </c>
    </row>
    <row r="33" spans="1:10" s="110" customFormat="1" ht="13.5" customHeight="1" x14ac:dyDescent="0.2">
      <c r="A33" s="120"/>
      <c r="B33" s="121" t="s">
        <v>112</v>
      </c>
      <c r="C33" s="113">
        <v>1.2799897086254584</v>
      </c>
      <c r="D33" s="115">
        <v>199</v>
      </c>
      <c r="E33" s="114">
        <v>221</v>
      </c>
      <c r="F33" s="114">
        <v>234</v>
      </c>
      <c r="G33" s="114">
        <v>208</v>
      </c>
      <c r="H33" s="140">
        <v>218</v>
      </c>
      <c r="I33" s="115">
        <v>-19</v>
      </c>
      <c r="J33" s="116">
        <v>-8.7155963302752291</v>
      </c>
    </row>
    <row r="34" spans="1:10" s="110" customFormat="1" ht="13.5" customHeight="1" x14ac:dyDescent="0.2">
      <c r="A34" s="118" t="s">
        <v>113</v>
      </c>
      <c r="B34" s="122" t="s">
        <v>116</v>
      </c>
      <c r="C34" s="113">
        <v>88.640895349585122</v>
      </c>
      <c r="D34" s="115">
        <v>13781</v>
      </c>
      <c r="E34" s="114">
        <v>14272</v>
      </c>
      <c r="F34" s="114">
        <v>14154</v>
      </c>
      <c r="G34" s="114">
        <v>14398</v>
      </c>
      <c r="H34" s="140">
        <v>14496</v>
      </c>
      <c r="I34" s="115">
        <v>-715</v>
      </c>
      <c r="J34" s="116">
        <v>-4.9323951434878586</v>
      </c>
    </row>
    <row r="35" spans="1:10" s="110" customFormat="1" ht="13.5" customHeight="1" x14ac:dyDescent="0.2">
      <c r="A35" s="118"/>
      <c r="B35" s="119" t="s">
        <v>117</v>
      </c>
      <c r="C35" s="113">
        <v>11.140412941403486</v>
      </c>
      <c r="D35" s="115">
        <v>1732</v>
      </c>
      <c r="E35" s="114">
        <v>1814</v>
      </c>
      <c r="F35" s="114">
        <v>1795</v>
      </c>
      <c r="G35" s="114">
        <v>1845</v>
      </c>
      <c r="H35" s="140">
        <v>1810</v>
      </c>
      <c r="I35" s="115">
        <v>-78</v>
      </c>
      <c r="J35" s="116">
        <v>-4.3093922651933703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9421</v>
      </c>
      <c r="E37" s="114">
        <v>9749</v>
      </c>
      <c r="F37" s="114">
        <v>9679</v>
      </c>
      <c r="G37" s="114">
        <v>10112</v>
      </c>
      <c r="H37" s="140">
        <v>10287</v>
      </c>
      <c r="I37" s="115">
        <v>-866</v>
      </c>
      <c r="J37" s="116">
        <v>-8.4183921454262656</v>
      </c>
    </row>
    <row r="38" spans="1:10" s="110" customFormat="1" ht="13.5" customHeight="1" x14ac:dyDescent="0.2">
      <c r="A38" s="118" t="s">
        <v>105</v>
      </c>
      <c r="B38" s="119" t="s">
        <v>106</v>
      </c>
      <c r="C38" s="113">
        <v>43.08459823797898</v>
      </c>
      <c r="D38" s="115">
        <v>4059</v>
      </c>
      <c r="E38" s="114">
        <v>4189</v>
      </c>
      <c r="F38" s="114">
        <v>4179</v>
      </c>
      <c r="G38" s="114">
        <v>4356</v>
      </c>
      <c r="H38" s="140">
        <v>4489</v>
      </c>
      <c r="I38" s="115">
        <v>-430</v>
      </c>
      <c r="J38" s="116">
        <v>-9.5789708175540209</v>
      </c>
    </row>
    <row r="39" spans="1:10" s="110" customFormat="1" ht="13.5" customHeight="1" x14ac:dyDescent="0.2">
      <c r="A39" s="120"/>
      <c r="B39" s="119" t="s">
        <v>107</v>
      </c>
      <c r="C39" s="113">
        <v>56.91540176202102</v>
      </c>
      <c r="D39" s="115">
        <v>5362</v>
      </c>
      <c r="E39" s="114">
        <v>5560</v>
      </c>
      <c r="F39" s="114">
        <v>5500</v>
      </c>
      <c r="G39" s="114">
        <v>5756</v>
      </c>
      <c r="H39" s="140">
        <v>5798</v>
      </c>
      <c r="I39" s="115">
        <v>-436</v>
      </c>
      <c r="J39" s="116">
        <v>-7.5198344256640217</v>
      </c>
    </row>
    <row r="40" spans="1:10" s="110" customFormat="1" ht="13.5" customHeight="1" x14ac:dyDescent="0.2">
      <c r="A40" s="118" t="s">
        <v>105</v>
      </c>
      <c r="B40" s="121" t="s">
        <v>108</v>
      </c>
      <c r="C40" s="113">
        <v>25.326398471499839</v>
      </c>
      <c r="D40" s="115">
        <v>2386</v>
      </c>
      <c r="E40" s="114">
        <v>2588</v>
      </c>
      <c r="F40" s="114">
        <v>2524</v>
      </c>
      <c r="G40" s="114">
        <v>2789</v>
      </c>
      <c r="H40" s="140">
        <v>2865</v>
      </c>
      <c r="I40" s="115">
        <v>-479</v>
      </c>
      <c r="J40" s="116">
        <v>-16.719022687609076</v>
      </c>
    </row>
    <row r="41" spans="1:10" s="110" customFormat="1" ht="13.5" customHeight="1" x14ac:dyDescent="0.2">
      <c r="A41" s="118"/>
      <c r="B41" s="121" t="s">
        <v>109</v>
      </c>
      <c r="C41" s="113">
        <v>33.924211867105406</v>
      </c>
      <c r="D41" s="115">
        <v>3196</v>
      </c>
      <c r="E41" s="114">
        <v>3322</v>
      </c>
      <c r="F41" s="114">
        <v>3331</v>
      </c>
      <c r="G41" s="114">
        <v>3463</v>
      </c>
      <c r="H41" s="140">
        <v>3541</v>
      </c>
      <c r="I41" s="115">
        <v>-345</v>
      </c>
      <c r="J41" s="116">
        <v>-9.7430104490256983</v>
      </c>
    </row>
    <row r="42" spans="1:10" s="110" customFormat="1" ht="13.5" customHeight="1" x14ac:dyDescent="0.2">
      <c r="A42" s="118"/>
      <c r="B42" s="121" t="s">
        <v>110</v>
      </c>
      <c r="C42" s="113">
        <v>16.622439231504085</v>
      </c>
      <c r="D42" s="115">
        <v>1566</v>
      </c>
      <c r="E42" s="114">
        <v>1540</v>
      </c>
      <c r="F42" s="114">
        <v>1558</v>
      </c>
      <c r="G42" s="114">
        <v>1606</v>
      </c>
      <c r="H42" s="140">
        <v>1637</v>
      </c>
      <c r="I42" s="115">
        <v>-71</v>
      </c>
      <c r="J42" s="116">
        <v>-4.3372021991447767</v>
      </c>
    </row>
    <row r="43" spans="1:10" s="110" customFormat="1" ht="13.5" customHeight="1" x14ac:dyDescent="0.2">
      <c r="A43" s="120"/>
      <c r="B43" s="121" t="s">
        <v>111</v>
      </c>
      <c r="C43" s="113">
        <v>24.12695042989067</v>
      </c>
      <c r="D43" s="115">
        <v>2273</v>
      </c>
      <c r="E43" s="114">
        <v>2299</v>
      </c>
      <c r="F43" s="114">
        <v>2266</v>
      </c>
      <c r="G43" s="114">
        <v>2254</v>
      </c>
      <c r="H43" s="140">
        <v>2244</v>
      </c>
      <c r="I43" s="115">
        <v>29</v>
      </c>
      <c r="J43" s="116">
        <v>1.2923351158645275</v>
      </c>
    </row>
    <row r="44" spans="1:10" s="110" customFormat="1" ht="13.5" customHeight="1" x14ac:dyDescent="0.2">
      <c r="A44" s="120"/>
      <c r="B44" s="121" t="s">
        <v>112</v>
      </c>
      <c r="C44" s="113">
        <v>2.006156458974631</v>
      </c>
      <c r="D44" s="115">
        <v>189</v>
      </c>
      <c r="E44" s="114">
        <v>214</v>
      </c>
      <c r="F44" s="114">
        <v>222</v>
      </c>
      <c r="G44" s="114">
        <v>196</v>
      </c>
      <c r="H44" s="140">
        <v>201</v>
      </c>
      <c r="I44" s="115">
        <v>-12</v>
      </c>
      <c r="J44" s="116">
        <v>-5.9701492537313436</v>
      </c>
    </row>
    <row r="45" spans="1:10" s="110" customFormat="1" ht="13.5" customHeight="1" x14ac:dyDescent="0.2">
      <c r="A45" s="118" t="s">
        <v>113</v>
      </c>
      <c r="B45" s="122" t="s">
        <v>116</v>
      </c>
      <c r="C45" s="113">
        <v>88.578707143615333</v>
      </c>
      <c r="D45" s="115">
        <v>8345</v>
      </c>
      <c r="E45" s="114">
        <v>8634</v>
      </c>
      <c r="F45" s="114">
        <v>8560</v>
      </c>
      <c r="G45" s="114">
        <v>8938</v>
      </c>
      <c r="H45" s="140">
        <v>9123</v>
      </c>
      <c r="I45" s="115">
        <v>-778</v>
      </c>
      <c r="J45" s="116">
        <v>-8.5278965252658114</v>
      </c>
    </row>
    <row r="46" spans="1:10" s="110" customFormat="1" ht="13.5" customHeight="1" x14ac:dyDescent="0.2">
      <c r="A46" s="118"/>
      <c r="B46" s="119" t="s">
        <v>117</v>
      </c>
      <c r="C46" s="113">
        <v>11.06039698545802</v>
      </c>
      <c r="D46" s="115">
        <v>1042</v>
      </c>
      <c r="E46" s="114">
        <v>1075</v>
      </c>
      <c r="F46" s="114">
        <v>1082</v>
      </c>
      <c r="G46" s="114">
        <v>1136</v>
      </c>
      <c r="H46" s="140">
        <v>1130</v>
      </c>
      <c r="I46" s="115">
        <v>-88</v>
      </c>
      <c r="J46" s="116">
        <v>-7.7876106194690262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6126</v>
      </c>
      <c r="E48" s="114">
        <v>6378</v>
      </c>
      <c r="F48" s="114">
        <v>6307</v>
      </c>
      <c r="G48" s="114">
        <v>6169</v>
      </c>
      <c r="H48" s="140">
        <v>6054</v>
      </c>
      <c r="I48" s="115">
        <v>72</v>
      </c>
      <c r="J48" s="116">
        <v>1.1892963330029733</v>
      </c>
    </row>
    <row r="49" spans="1:12" s="110" customFormat="1" ht="13.5" customHeight="1" x14ac:dyDescent="0.2">
      <c r="A49" s="118" t="s">
        <v>105</v>
      </c>
      <c r="B49" s="119" t="s">
        <v>106</v>
      </c>
      <c r="C49" s="113">
        <v>43.405158341495266</v>
      </c>
      <c r="D49" s="115">
        <v>2659</v>
      </c>
      <c r="E49" s="114">
        <v>2768</v>
      </c>
      <c r="F49" s="114">
        <v>2736</v>
      </c>
      <c r="G49" s="114">
        <v>2680</v>
      </c>
      <c r="H49" s="140">
        <v>2609</v>
      </c>
      <c r="I49" s="115">
        <v>50</v>
      </c>
      <c r="J49" s="116">
        <v>1.9164430816404754</v>
      </c>
    </row>
    <row r="50" spans="1:12" s="110" customFormat="1" ht="13.5" customHeight="1" x14ac:dyDescent="0.2">
      <c r="A50" s="120"/>
      <c r="B50" s="119" t="s">
        <v>107</v>
      </c>
      <c r="C50" s="113">
        <v>56.594841658504734</v>
      </c>
      <c r="D50" s="115">
        <v>3467</v>
      </c>
      <c r="E50" s="114">
        <v>3610</v>
      </c>
      <c r="F50" s="114">
        <v>3571</v>
      </c>
      <c r="G50" s="114">
        <v>3489</v>
      </c>
      <c r="H50" s="140">
        <v>3445</v>
      </c>
      <c r="I50" s="115">
        <v>22</v>
      </c>
      <c r="J50" s="116">
        <v>0.63860667634252544</v>
      </c>
    </row>
    <row r="51" spans="1:12" s="110" customFormat="1" ht="13.5" customHeight="1" x14ac:dyDescent="0.2">
      <c r="A51" s="118" t="s">
        <v>105</v>
      </c>
      <c r="B51" s="121" t="s">
        <v>108</v>
      </c>
      <c r="C51" s="113">
        <v>11.769507019262161</v>
      </c>
      <c r="D51" s="115">
        <v>721</v>
      </c>
      <c r="E51" s="114">
        <v>845</v>
      </c>
      <c r="F51" s="114">
        <v>811</v>
      </c>
      <c r="G51" s="114">
        <v>744</v>
      </c>
      <c r="H51" s="140">
        <v>719</v>
      </c>
      <c r="I51" s="115">
        <v>2</v>
      </c>
      <c r="J51" s="116">
        <v>0.27816411682892905</v>
      </c>
    </row>
    <row r="52" spans="1:12" s="110" customFormat="1" ht="13.5" customHeight="1" x14ac:dyDescent="0.2">
      <c r="A52" s="118"/>
      <c r="B52" s="121" t="s">
        <v>109</v>
      </c>
      <c r="C52" s="113">
        <v>69.817172706496905</v>
      </c>
      <c r="D52" s="115">
        <v>4277</v>
      </c>
      <c r="E52" s="114">
        <v>4420</v>
      </c>
      <c r="F52" s="114">
        <v>4398</v>
      </c>
      <c r="G52" s="114">
        <v>4316</v>
      </c>
      <c r="H52" s="140">
        <v>4263</v>
      </c>
      <c r="I52" s="115">
        <v>14</v>
      </c>
      <c r="J52" s="116">
        <v>0.32840722495894908</v>
      </c>
    </row>
    <row r="53" spans="1:12" s="110" customFormat="1" ht="13.5" customHeight="1" x14ac:dyDescent="0.2">
      <c r="A53" s="118"/>
      <c r="B53" s="121" t="s">
        <v>110</v>
      </c>
      <c r="C53" s="113">
        <v>17.254325824355206</v>
      </c>
      <c r="D53" s="115">
        <v>1057</v>
      </c>
      <c r="E53" s="114">
        <v>1049</v>
      </c>
      <c r="F53" s="114">
        <v>1028</v>
      </c>
      <c r="G53" s="114">
        <v>1033</v>
      </c>
      <c r="H53" s="140">
        <v>1000</v>
      </c>
      <c r="I53" s="115">
        <v>57</v>
      </c>
      <c r="J53" s="116">
        <v>5.7</v>
      </c>
    </row>
    <row r="54" spans="1:12" s="110" customFormat="1" ht="13.5" customHeight="1" x14ac:dyDescent="0.2">
      <c r="A54" s="120"/>
      <c r="B54" s="121" t="s">
        <v>111</v>
      </c>
      <c r="C54" s="113">
        <v>1.158994449885733</v>
      </c>
      <c r="D54" s="115">
        <v>71</v>
      </c>
      <c r="E54" s="114">
        <v>64</v>
      </c>
      <c r="F54" s="114">
        <v>70</v>
      </c>
      <c r="G54" s="114">
        <v>76</v>
      </c>
      <c r="H54" s="140">
        <v>72</v>
      </c>
      <c r="I54" s="115">
        <v>-1</v>
      </c>
      <c r="J54" s="116">
        <v>-1.3888888888888888</v>
      </c>
    </row>
    <row r="55" spans="1:12" s="110" customFormat="1" ht="13.5" customHeight="1" x14ac:dyDescent="0.2">
      <c r="A55" s="120"/>
      <c r="B55" s="121" t="s">
        <v>112</v>
      </c>
      <c r="C55" s="113">
        <v>0.16323865491348352</v>
      </c>
      <c r="D55" s="115">
        <v>10</v>
      </c>
      <c r="E55" s="114">
        <v>7</v>
      </c>
      <c r="F55" s="114">
        <v>12</v>
      </c>
      <c r="G55" s="114">
        <v>12</v>
      </c>
      <c r="H55" s="140">
        <v>17</v>
      </c>
      <c r="I55" s="115">
        <v>-7</v>
      </c>
      <c r="J55" s="116">
        <v>-41.176470588235297</v>
      </c>
    </row>
    <row r="56" spans="1:12" s="110" customFormat="1" ht="13.5" customHeight="1" x14ac:dyDescent="0.2">
      <c r="A56" s="118" t="s">
        <v>113</v>
      </c>
      <c r="B56" s="122" t="s">
        <v>116</v>
      </c>
      <c r="C56" s="113">
        <v>88.736532810969635</v>
      </c>
      <c r="D56" s="115">
        <v>5436</v>
      </c>
      <c r="E56" s="114">
        <v>5638</v>
      </c>
      <c r="F56" s="114">
        <v>5594</v>
      </c>
      <c r="G56" s="114">
        <v>5460</v>
      </c>
      <c r="H56" s="140">
        <v>5373</v>
      </c>
      <c r="I56" s="115">
        <v>63</v>
      </c>
      <c r="J56" s="116">
        <v>1.1725293132328307</v>
      </c>
    </row>
    <row r="57" spans="1:12" s="110" customFormat="1" ht="13.5" customHeight="1" x14ac:dyDescent="0.2">
      <c r="A57" s="142"/>
      <c r="B57" s="124" t="s">
        <v>117</v>
      </c>
      <c r="C57" s="125">
        <v>11.263467189030363</v>
      </c>
      <c r="D57" s="143">
        <v>690</v>
      </c>
      <c r="E57" s="144">
        <v>739</v>
      </c>
      <c r="F57" s="144">
        <v>713</v>
      </c>
      <c r="G57" s="144">
        <v>709</v>
      </c>
      <c r="H57" s="145">
        <v>680</v>
      </c>
      <c r="I57" s="143">
        <v>10</v>
      </c>
      <c r="J57" s="146">
        <v>1.4705882352941178</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76423</v>
      </c>
      <c r="E12" s="236">
        <v>76711</v>
      </c>
      <c r="F12" s="114">
        <v>76917</v>
      </c>
      <c r="G12" s="114">
        <v>75454</v>
      </c>
      <c r="H12" s="140">
        <v>74992</v>
      </c>
      <c r="I12" s="115">
        <v>1431</v>
      </c>
      <c r="J12" s="116">
        <v>1.9082035417111158</v>
      </c>
    </row>
    <row r="13" spans="1:15" s="110" customFormat="1" ht="12" customHeight="1" x14ac:dyDescent="0.2">
      <c r="A13" s="118" t="s">
        <v>105</v>
      </c>
      <c r="B13" s="119" t="s">
        <v>106</v>
      </c>
      <c r="C13" s="113">
        <v>51.616659906049229</v>
      </c>
      <c r="D13" s="115">
        <v>39447</v>
      </c>
      <c r="E13" s="114">
        <v>39606</v>
      </c>
      <c r="F13" s="114">
        <v>39841</v>
      </c>
      <c r="G13" s="114">
        <v>39010</v>
      </c>
      <c r="H13" s="140">
        <v>38707</v>
      </c>
      <c r="I13" s="115">
        <v>740</v>
      </c>
      <c r="J13" s="116">
        <v>1.9117988994238768</v>
      </c>
    </row>
    <row r="14" spans="1:15" s="110" customFormat="1" ht="12" customHeight="1" x14ac:dyDescent="0.2">
      <c r="A14" s="118"/>
      <c r="B14" s="119" t="s">
        <v>107</v>
      </c>
      <c r="C14" s="113">
        <v>48.383340093950771</v>
      </c>
      <c r="D14" s="115">
        <v>36976</v>
      </c>
      <c r="E14" s="114">
        <v>37105</v>
      </c>
      <c r="F14" s="114">
        <v>37076</v>
      </c>
      <c r="G14" s="114">
        <v>36444</v>
      </c>
      <c r="H14" s="140">
        <v>36285</v>
      </c>
      <c r="I14" s="115">
        <v>691</v>
      </c>
      <c r="J14" s="116">
        <v>1.9043681962243351</v>
      </c>
    </row>
    <row r="15" spans="1:15" s="110" customFormat="1" ht="12" customHeight="1" x14ac:dyDescent="0.2">
      <c r="A15" s="118" t="s">
        <v>105</v>
      </c>
      <c r="B15" s="121" t="s">
        <v>108</v>
      </c>
      <c r="C15" s="113">
        <v>10.852753752142679</v>
      </c>
      <c r="D15" s="115">
        <v>8294</v>
      </c>
      <c r="E15" s="114">
        <v>8682</v>
      </c>
      <c r="F15" s="114">
        <v>8867</v>
      </c>
      <c r="G15" s="114">
        <v>7940</v>
      </c>
      <c r="H15" s="140">
        <v>7950</v>
      </c>
      <c r="I15" s="115">
        <v>344</v>
      </c>
      <c r="J15" s="116">
        <v>4.3270440251572326</v>
      </c>
    </row>
    <row r="16" spans="1:15" s="110" customFormat="1" ht="12" customHeight="1" x14ac:dyDescent="0.2">
      <c r="A16" s="118"/>
      <c r="B16" s="121" t="s">
        <v>109</v>
      </c>
      <c r="C16" s="113">
        <v>67.767556887324503</v>
      </c>
      <c r="D16" s="115">
        <v>51790</v>
      </c>
      <c r="E16" s="114">
        <v>51855</v>
      </c>
      <c r="F16" s="114">
        <v>52007</v>
      </c>
      <c r="G16" s="114">
        <v>51787</v>
      </c>
      <c r="H16" s="140">
        <v>51540</v>
      </c>
      <c r="I16" s="115">
        <v>250</v>
      </c>
      <c r="J16" s="116">
        <v>0.48506014745828485</v>
      </c>
    </row>
    <row r="17" spans="1:10" s="110" customFormat="1" ht="12" customHeight="1" x14ac:dyDescent="0.2">
      <c r="A17" s="118"/>
      <c r="B17" s="121" t="s">
        <v>110</v>
      </c>
      <c r="C17" s="113">
        <v>20.301479920966202</v>
      </c>
      <c r="D17" s="115">
        <v>15515</v>
      </c>
      <c r="E17" s="114">
        <v>15359</v>
      </c>
      <c r="F17" s="114">
        <v>15235</v>
      </c>
      <c r="G17" s="114">
        <v>14937</v>
      </c>
      <c r="H17" s="140">
        <v>14753</v>
      </c>
      <c r="I17" s="115">
        <v>762</v>
      </c>
      <c r="J17" s="116">
        <v>5.1650511760319935</v>
      </c>
    </row>
    <row r="18" spans="1:10" s="110" customFormat="1" ht="12" customHeight="1" x14ac:dyDescent="0.2">
      <c r="A18" s="120"/>
      <c r="B18" s="121" t="s">
        <v>111</v>
      </c>
      <c r="C18" s="113">
        <v>1.0782094395666226</v>
      </c>
      <c r="D18" s="115">
        <v>824</v>
      </c>
      <c r="E18" s="114">
        <v>815</v>
      </c>
      <c r="F18" s="114">
        <v>808</v>
      </c>
      <c r="G18" s="114">
        <v>790</v>
      </c>
      <c r="H18" s="140">
        <v>749</v>
      </c>
      <c r="I18" s="115">
        <v>75</v>
      </c>
      <c r="J18" s="116">
        <v>10.013351134846461</v>
      </c>
    </row>
    <row r="19" spans="1:10" s="110" customFormat="1" ht="12" customHeight="1" x14ac:dyDescent="0.2">
      <c r="A19" s="120"/>
      <c r="B19" s="121" t="s">
        <v>112</v>
      </c>
      <c r="C19" s="113">
        <v>0.32581814375253521</v>
      </c>
      <c r="D19" s="115">
        <v>249</v>
      </c>
      <c r="E19" s="114">
        <v>242</v>
      </c>
      <c r="F19" s="114">
        <v>253</v>
      </c>
      <c r="G19" s="114">
        <v>222</v>
      </c>
      <c r="H19" s="140">
        <v>211</v>
      </c>
      <c r="I19" s="115">
        <v>38</v>
      </c>
      <c r="J19" s="116">
        <v>18.009478672985782</v>
      </c>
    </row>
    <row r="20" spans="1:10" s="110" customFormat="1" ht="12" customHeight="1" x14ac:dyDescent="0.2">
      <c r="A20" s="118" t="s">
        <v>113</v>
      </c>
      <c r="B20" s="119" t="s">
        <v>181</v>
      </c>
      <c r="C20" s="113">
        <v>71.109482747340465</v>
      </c>
      <c r="D20" s="115">
        <v>54344</v>
      </c>
      <c r="E20" s="114">
        <v>54581</v>
      </c>
      <c r="F20" s="114">
        <v>55012</v>
      </c>
      <c r="G20" s="114">
        <v>53714</v>
      </c>
      <c r="H20" s="140">
        <v>53537</v>
      </c>
      <c r="I20" s="115">
        <v>807</v>
      </c>
      <c r="J20" s="116">
        <v>1.5073687356407719</v>
      </c>
    </row>
    <row r="21" spans="1:10" s="110" customFormat="1" ht="12" customHeight="1" x14ac:dyDescent="0.2">
      <c r="A21" s="118"/>
      <c r="B21" s="119" t="s">
        <v>182</v>
      </c>
      <c r="C21" s="113">
        <v>28.890517252659539</v>
      </c>
      <c r="D21" s="115">
        <v>22079</v>
      </c>
      <c r="E21" s="114">
        <v>22130</v>
      </c>
      <c r="F21" s="114">
        <v>21905</v>
      </c>
      <c r="G21" s="114">
        <v>21740</v>
      </c>
      <c r="H21" s="140">
        <v>21455</v>
      </c>
      <c r="I21" s="115">
        <v>624</v>
      </c>
      <c r="J21" s="116">
        <v>2.9084129573525983</v>
      </c>
    </row>
    <row r="22" spans="1:10" s="110" customFormat="1" ht="12" customHeight="1" x14ac:dyDescent="0.2">
      <c r="A22" s="118" t="s">
        <v>113</v>
      </c>
      <c r="B22" s="119" t="s">
        <v>116</v>
      </c>
      <c r="C22" s="113">
        <v>90.238540753438102</v>
      </c>
      <c r="D22" s="115">
        <v>68963</v>
      </c>
      <c r="E22" s="114">
        <v>69343</v>
      </c>
      <c r="F22" s="114">
        <v>69456</v>
      </c>
      <c r="G22" s="114">
        <v>68254</v>
      </c>
      <c r="H22" s="140">
        <v>68063</v>
      </c>
      <c r="I22" s="115">
        <v>900</v>
      </c>
      <c r="J22" s="116">
        <v>1.3223043356889941</v>
      </c>
    </row>
    <row r="23" spans="1:10" s="110" customFormat="1" ht="12" customHeight="1" x14ac:dyDescent="0.2">
      <c r="A23" s="118"/>
      <c r="B23" s="119" t="s">
        <v>117</v>
      </c>
      <c r="C23" s="113">
        <v>9.7222040485194245</v>
      </c>
      <c r="D23" s="115">
        <v>7430</v>
      </c>
      <c r="E23" s="114">
        <v>7339</v>
      </c>
      <c r="F23" s="114">
        <v>7431</v>
      </c>
      <c r="G23" s="114">
        <v>7172</v>
      </c>
      <c r="H23" s="140">
        <v>6899</v>
      </c>
      <c r="I23" s="115">
        <v>531</v>
      </c>
      <c r="J23" s="116">
        <v>7.6967676474851432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1441449</v>
      </c>
      <c r="E25" s="236">
        <v>1446650</v>
      </c>
      <c r="F25" s="236">
        <v>1462132</v>
      </c>
      <c r="G25" s="236">
        <v>1435337</v>
      </c>
      <c r="H25" s="241">
        <v>1430873</v>
      </c>
      <c r="I25" s="235">
        <v>10576</v>
      </c>
      <c r="J25" s="116">
        <v>0.73912918896366064</v>
      </c>
    </row>
    <row r="26" spans="1:10" s="110" customFormat="1" ht="12" customHeight="1" x14ac:dyDescent="0.2">
      <c r="A26" s="118" t="s">
        <v>105</v>
      </c>
      <c r="B26" s="119" t="s">
        <v>106</v>
      </c>
      <c r="C26" s="113">
        <v>53.286172455633185</v>
      </c>
      <c r="D26" s="115">
        <v>768093</v>
      </c>
      <c r="E26" s="114">
        <v>770050</v>
      </c>
      <c r="F26" s="114">
        <v>783014</v>
      </c>
      <c r="G26" s="114">
        <v>768712</v>
      </c>
      <c r="H26" s="140">
        <v>765019</v>
      </c>
      <c r="I26" s="115">
        <v>3074</v>
      </c>
      <c r="J26" s="116">
        <v>0.401820085514216</v>
      </c>
    </row>
    <row r="27" spans="1:10" s="110" customFormat="1" ht="12" customHeight="1" x14ac:dyDescent="0.2">
      <c r="A27" s="118"/>
      <c r="B27" s="119" t="s">
        <v>107</v>
      </c>
      <c r="C27" s="113">
        <v>46.713827544366815</v>
      </c>
      <c r="D27" s="115">
        <v>673356</v>
      </c>
      <c r="E27" s="114">
        <v>676600</v>
      </c>
      <c r="F27" s="114">
        <v>679118</v>
      </c>
      <c r="G27" s="114">
        <v>666625</v>
      </c>
      <c r="H27" s="140">
        <v>665854</v>
      </c>
      <c r="I27" s="115">
        <v>7502</v>
      </c>
      <c r="J27" s="116">
        <v>1.1266734148927542</v>
      </c>
    </row>
    <row r="28" spans="1:10" s="110" customFormat="1" ht="12" customHeight="1" x14ac:dyDescent="0.2">
      <c r="A28" s="118" t="s">
        <v>105</v>
      </c>
      <c r="B28" s="121" t="s">
        <v>108</v>
      </c>
      <c r="C28" s="113">
        <v>10.893205378754296</v>
      </c>
      <c r="D28" s="115">
        <v>157020</v>
      </c>
      <c r="E28" s="114">
        <v>163368</v>
      </c>
      <c r="F28" s="114">
        <v>168885</v>
      </c>
      <c r="G28" s="114">
        <v>152793</v>
      </c>
      <c r="H28" s="140">
        <v>156772</v>
      </c>
      <c r="I28" s="115">
        <v>248</v>
      </c>
      <c r="J28" s="116">
        <v>0.15819151379072793</v>
      </c>
    </row>
    <row r="29" spans="1:10" s="110" customFormat="1" ht="12" customHeight="1" x14ac:dyDescent="0.2">
      <c r="A29" s="118"/>
      <c r="B29" s="121" t="s">
        <v>109</v>
      </c>
      <c r="C29" s="113">
        <v>66.484835745142561</v>
      </c>
      <c r="D29" s="115">
        <v>958345</v>
      </c>
      <c r="E29" s="114">
        <v>959647</v>
      </c>
      <c r="F29" s="114">
        <v>970564</v>
      </c>
      <c r="G29" s="114">
        <v>964956</v>
      </c>
      <c r="H29" s="140">
        <v>961883</v>
      </c>
      <c r="I29" s="115">
        <v>-3538</v>
      </c>
      <c r="J29" s="116">
        <v>-0.36782020266498111</v>
      </c>
    </row>
    <row r="30" spans="1:10" s="110" customFormat="1" ht="12" customHeight="1" x14ac:dyDescent="0.2">
      <c r="A30" s="118"/>
      <c r="B30" s="121" t="s">
        <v>110</v>
      </c>
      <c r="C30" s="113">
        <v>21.377516651647056</v>
      </c>
      <c r="D30" s="115">
        <v>308146</v>
      </c>
      <c r="E30" s="114">
        <v>305536</v>
      </c>
      <c r="F30" s="114">
        <v>304827</v>
      </c>
      <c r="G30" s="114">
        <v>300283</v>
      </c>
      <c r="H30" s="140">
        <v>295530</v>
      </c>
      <c r="I30" s="115">
        <v>12616</v>
      </c>
      <c r="J30" s="116">
        <v>4.2689405474909483</v>
      </c>
    </row>
    <row r="31" spans="1:10" s="110" customFormat="1" ht="12" customHeight="1" x14ac:dyDescent="0.2">
      <c r="A31" s="120"/>
      <c r="B31" s="121" t="s">
        <v>111</v>
      </c>
      <c r="C31" s="113">
        <v>1.2444422244560855</v>
      </c>
      <c r="D31" s="115">
        <v>17938</v>
      </c>
      <c r="E31" s="114">
        <v>18099</v>
      </c>
      <c r="F31" s="114">
        <v>17856</v>
      </c>
      <c r="G31" s="114">
        <v>17305</v>
      </c>
      <c r="H31" s="140">
        <v>16688</v>
      </c>
      <c r="I31" s="115">
        <v>1250</v>
      </c>
      <c r="J31" s="116">
        <v>7.4904122722914668</v>
      </c>
    </row>
    <row r="32" spans="1:10" s="110" customFormat="1" ht="12" customHeight="1" x14ac:dyDescent="0.2">
      <c r="A32" s="120"/>
      <c r="B32" s="121" t="s">
        <v>112</v>
      </c>
      <c r="C32" s="113">
        <v>0.35027253825837751</v>
      </c>
      <c r="D32" s="115">
        <v>5049</v>
      </c>
      <c r="E32" s="114">
        <v>4922</v>
      </c>
      <c r="F32" s="114">
        <v>5056</v>
      </c>
      <c r="G32" s="114">
        <v>4447</v>
      </c>
      <c r="H32" s="140">
        <v>4195</v>
      </c>
      <c r="I32" s="115">
        <v>854</v>
      </c>
      <c r="J32" s="116">
        <v>20.357568533969012</v>
      </c>
    </row>
    <row r="33" spans="1:10" s="110" customFormat="1" ht="12" customHeight="1" x14ac:dyDescent="0.2">
      <c r="A33" s="118" t="s">
        <v>113</v>
      </c>
      <c r="B33" s="119" t="s">
        <v>181</v>
      </c>
      <c r="C33" s="113">
        <v>70.348794858506963</v>
      </c>
      <c r="D33" s="115">
        <v>1014042</v>
      </c>
      <c r="E33" s="114">
        <v>1018598</v>
      </c>
      <c r="F33" s="114">
        <v>1035340</v>
      </c>
      <c r="G33" s="114">
        <v>1013339</v>
      </c>
      <c r="H33" s="140">
        <v>1013621</v>
      </c>
      <c r="I33" s="115">
        <v>421</v>
      </c>
      <c r="J33" s="116">
        <v>4.1534261819753143E-2</v>
      </c>
    </row>
    <row r="34" spans="1:10" s="110" customFormat="1" ht="12" customHeight="1" x14ac:dyDescent="0.2">
      <c r="A34" s="118"/>
      <c r="B34" s="119" t="s">
        <v>182</v>
      </c>
      <c r="C34" s="113">
        <v>29.65120514149304</v>
      </c>
      <c r="D34" s="115">
        <v>427407</v>
      </c>
      <c r="E34" s="114">
        <v>428052</v>
      </c>
      <c r="F34" s="114">
        <v>426792</v>
      </c>
      <c r="G34" s="114">
        <v>421998</v>
      </c>
      <c r="H34" s="140">
        <v>417252</v>
      </c>
      <c r="I34" s="115">
        <v>10155</v>
      </c>
      <c r="J34" s="116">
        <v>2.4337810244168989</v>
      </c>
    </row>
    <row r="35" spans="1:10" s="110" customFormat="1" ht="12" customHeight="1" x14ac:dyDescent="0.2">
      <c r="A35" s="118" t="s">
        <v>113</v>
      </c>
      <c r="B35" s="119" t="s">
        <v>116</v>
      </c>
      <c r="C35" s="113">
        <v>87.929229546102562</v>
      </c>
      <c r="D35" s="115">
        <v>1267455</v>
      </c>
      <c r="E35" s="114">
        <v>1275867</v>
      </c>
      <c r="F35" s="114">
        <v>1284787</v>
      </c>
      <c r="G35" s="114">
        <v>1264668</v>
      </c>
      <c r="H35" s="140">
        <v>1266591</v>
      </c>
      <c r="I35" s="115">
        <v>864</v>
      </c>
      <c r="J35" s="116">
        <v>6.8214601240653067E-2</v>
      </c>
    </row>
    <row r="36" spans="1:10" s="110" customFormat="1" ht="12" customHeight="1" x14ac:dyDescent="0.2">
      <c r="A36" s="118"/>
      <c r="B36" s="119" t="s">
        <v>117</v>
      </c>
      <c r="C36" s="113">
        <v>12.025885064265195</v>
      </c>
      <c r="D36" s="115">
        <v>173347</v>
      </c>
      <c r="E36" s="114">
        <v>170119</v>
      </c>
      <c r="F36" s="114">
        <v>176683</v>
      </c>
      <c r="G36" s="114">
        <v>170010</v>
      </c>
      <c r="H36" s="140">
        <v>163627</v>
      </c>
      <c r="I36" s="115">
        <v>9720</v>
      </c>
      <c r="J36" s="116">
        <v>5.9403399194509463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42148</v>
      </c>
      <c r="E64" s="236">
        <v>42856</v>
      </c>
      <c r="F64" s="236">
        <v>42882</v>
      </c>
      <c r="G64" s="236">
        <v>41912</v>
      </c>
      <c r="H64" s="140">
        <v>41559</v>
      </c>
      <c r="I64" s="115">
        <v>589</v>
      </c>
      <c r="J64" s="116">
        <v>1.4172622055391131</v>
      </c>
    </row>
    <row r="65" spans="1:12" s="110" customFormat="1" ht="12" customHeight="1" x14ac:dyDescent="0.2">
      <c r="A65" s="118" t="s">
        <v>105</v>
      </c>
      <c r="B65" s="119" t="s">
        <v>106</v>
      </c>
      <c r="C65" s="113">
        <v>52.965739774129261</v>
      </c>
      <c r="D65" s="235">
        <v>22324</v>
      </c>
      <c r="E65" s="236">
        <v>22822</v>
      </c>
      <c r="F65" s="236">
        <v>22826</v>
      </c>
      <c r="G65" s="236">
        <v>22229</v>
      </c>
      <c r="H65" s="140">
        <v>21934</v>
      </c>
      <c r="I65" s="115">
        <v>390</v>
      </c>
      <c r="J65" s="116">
        <v>1.7780614570985684</v>
      </c>
    </row>
    <row r="66" spans="1:12" s="110" customFormat="1" ht="12" customHeight="1" x14ac:dyDescent="0.2">
      <c r="A66" s="118"/>
      <c r="B66" s="119" t="s">
        <v>107</v>
      </c>
      <c r="C66" s="113">
        <v>47.034260225870739</v>
      </c>
      <c r="D66" s="235">
        <v>19824</v>
      </c>
      <c r="E66" s="236">
        <v>20034</v>
      </c>
      <c r="F66" s="236">
        <v>20056</v>
      </c>
      <c r="G66" s="236">
        <v>19683</v>
      </c>
      <c r="H66" s="140">
        <v>19625</v>
      </c>
      <c r="I66" s="115">
        <v>199</v>
      </c>
      <c r="J66" s="116">
        <v>1.0140127388535032</v>
      </c>
    </row>
    <row r="67" spans="1:12" s="110" customFormat="1" ht="12" customHeight="1" x14ac:dyDescent="0.2">
      <c r="A67" s="118" t="s">
        <v>105</v>
      </c>
      <c r="B67" s="121" t="s">
        <v>108</v>
      </c>
      <c r="C67" s="113">
        <v>11.080003796146912</v>
      </c>
      <c r="D67" s="235">
        <v>4670</v>
      </c>
      <c r="E67" s="236">
        <v>4997</v>
      </c>
      <c r="F67" s="236">
        <v>4975</v>
      </c>
      <c r="G67" s="236">
        <v>4461</v>
      </c>
      <c r="H67" s="140">
        <v>4384</v>
      </c>
      <c r="I67" s="115">
        <v>286</v>
      </c>
      <c r="J67" s="116">
        <v>6.523722627737226</v>
      </c>
    </row>
    <row r="68" spans="1:12" s="110" customFormat="1" ht="12" customHeight="1" x14ac:dyDescent="0.2">
      <c r="A68" s="118"/>
      <c r="B68" s="121" t="s">
        <v>109</v>
      </c>
      <c r="C68" s="113">
        <v>69.640315080193602</v>
      </c>
      <c r="D68" s="235">
        <v>29352</v>
      </c>
      <c r="E68" s="236">
        <v>29729</v>
      </c>
      <c r="F68" s="236">
        <v>29803</v>
      </c>
      <c r="G68" s="236">
        <v>29507</v>
      </c>
      <c r="H68" s="140">
        <v>29360</v>
      </c>
      <c r="I68" s="115">
        <v>-8</v>
      </c>
      <c r="J68" s="116">
        <v>-2.7247956403269755E-2</v>
      </c>
    </row>
    <row r="69" spans="1:12" s="110" customFormat="1" ht="12" customHeight="1" x14ac:dyDescent="0.2">
      <c r="A69" s="118"/>
      <c r="B69" s="121" t="s">
        <v>110</v>
      </c>
      <c r="C69" s="113">
        <v>18.079149663091961</v>
      </c>
      <c r="D69" s="235">
        <v>7620</v>
      </c>
      <c r="E69" s="236">
        <v>7623</v>
      </c>
      <c r="F69" s="236">
        <v>7594</v>
      </c>
      <c r="G69" s="236">
        <v>7458</v>
      </c>
      <c r="H69" s="140">
        <v>7343</v>
      </c>
      <c r="I69" s="115">
        <v>277</v>
      </c>
      <c r="J69" s="116">
        <v>3.772300149802533</v>
      </c>
    </row>
    <row r="70" spans="1:12" s="110" customFormat="1" ht="12" customHeight="1" x14ac:dyDescent="0.2">
      <c r="A70" s="120"/>
      <c r="B70" s="121" t="s">
        <v>111</v>
      </c>
      <c r="C70" s="113">
        <v>1.2005314605675239</v>
      </c>
      <c r="D70" s="235">
        <v>506</v>
      </c>
      <c r="E70" s="236">
        <v>507</v>
      </c>
      <c r="F70" s="236">
        <v>510</v>
      </c>
      <c r="G70" s="236">
        <v>486</v>
      </c>
      <c r="H70" s="140">
        <v>472</v>
      </c>
      <c r="I70" s="115">
        <v>34</v>
      </c>
      <c r="J70" s="116">
        <v>7.2033898305084749</v>
      </c>
    </row>
    <row r="71" spans="1:12" s="110" customFormat="1" ht="12" customHeight="1" x14ac:dyDescent="0.2">
      <c r="A71" s="120"/>
      <c r="B71" s="121" t="s">
        <v>112</v>
      </c>
      <c r="C71" s="113">
        <v>0.3748695074499383</v>
      </c>
      <c r="D71" s="235">
        <v>158</v>
      </c>
      <c r="E71" s="236">
        <v>157</v>
      </c>
      <c r="F71" s="236">
        <v>155</v>
      </c>
      <c r="G71" s="236">
        <v>130</v>
      </c>
      <c r="H71" s="140">
        <v>122</v>
      </c>
      <c r="I71" s="115">
        <v>36</v>
      </c>
      <c r="J71" s="116">
        <v>29.508196721311474</v>
      </c>
    </row>
    <row r="72" spans="1:12" s="110" customFormat="1" ht="12" customHeight="1" x14ac:dyDescent="0.2">
      <c r="A72" s="118" t="s">
        <v>113</v>
      </c>
      <c r="B72" s="119" t="s">
        <v>181</v>
      </c>
      <c r="C72" s="113">
        <v>69.611843978361961</v>
      </c>
      <c r="D72" s="235">
        <v>29340</v>
      </c>
      <c r="E72" s="236">
        <v>29913</v>
      </c>
      <c r="F72" s="236">
        <v>30022</v>
      </c>
      <c r="G72" s="236">
        <v>29205</v>
      </c>
      <c r="H72" s="140">
        <v>29043</v>
      </c>
      <c r="I72" s="115">
        <v>297</v>
      </c>
      <c r="J72" s="116">
        <v>1.0226216299969011</v>
      </c>
    </row>
    <row r="73" spans="1:12" s="110" customFormat="1" ht="12" customHeight="1" x14ac:dyDescent="0.2">
      <c r="A73" s="118"/>
      <c r="B73" s="119" t="s">
        <v>182</v>
      </c>
      <c r="C73" s="113">
        <v>30.388156021638036</v>
      </c>
      <c r="D73" s="115">
        <v>12808</v>
      </c>
      <c r="E73" s="114">
        <v>12943</v>
      </c>
      <c r="F73" s="114">
        <v>12860</v>
      </c>
      <c r="G73" s="114">
        <v>12707</v>
      </c>
      <c r="H73" s="140">
        <v>12516</v>
      </c>
      <c r="I73" s="115">
        <v>292</v>
      </c>
      <c r="J73" s="116">
        <v>2.3330137424097157</v>
      </c>
    </row>
    <row r="74" spans="1:12" s="110" customFormat="1" ht="12" customHeight="1" x14ac:dyDescent="0.2">
      <c r="A74" s="118" t="s">
        <v>113</v>
      </c>
      <c r="B74" s="119" t="s">
        <v>116</v>
      </c>
      <c r="C74" s="113">
        <v>85.702761696877673</v>
      </c>
      <c r="D74" s="115">
        <v>36122</v>
      </c>
      <c r="E74" s="114">
        <v>36610</v>
      </c>
      <c r="F74" s="114">
        <v>36717</v>
      </c>
      <c r="G74" s="114">
        <v>36090</v>
      </c>
      <c r="H74" s="140">
        <v>35993</v>
      </c>
      <c r="I74" s="115">
        <v>129</v>
      </c>
      <c r="J74" s="116">
        <v>0.35840302280999081</v>
      </c>
    </row>
    <row r="75" spans="1:12" s="110" customFormat="1" ht="12" customHeight="1" x14ac:dyDescent="0.2">
      <c r="A75" s="142"/>
      <c r="B75" s="124" t="s">
        <v>117</v>
      </c>
      <c r="C75" s="125">
        <v>14.245041283097656</v>
      </c>
      <c r="D75" s="143">
        <v>6004</v>
      </c>
      <c r="E75" s="144">
        <v>6213</v>
      </c>
      <c r="F75" s="144">
        <v>6139</v>
      </c>
      <c r="G75" s="144">
        <v>5796</v>
      </c>
      <c r="H75" s="145">
        <v>5542</v>
      </c>
      <c r="I75" s="143">
        <v>462</v>
      </c>
      <c r="J75" s="146">
        <v>8.3363406712378207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76423</v>
      </c>
      <c r="G11" s="114">
        <v>76711</v>
      </c>
      <c r="H11" s="114">
        <v>76917</v>
      </c>
      <c r="I11" s="114">
        <v>75454</v>
      </c>
      <c r="J11" s="140">
        <v>74992</v>
      </c>
      <c r="K11" s="114">
        <v>1431</v>
      </c>
      <c r="L11" s="116">
        <v>1.9082035417111158</v>
      </c>
    </row>
    <row r="12" spans="1:17" s="110" customFormat="1" ht="24.95" customHeight="1" x14ac:dyDescent="0.2">
      <c r="A12" s="604" t="s">
        <v>185</v>
      </c>
      <c r="B12" s="605"/>
      <c r="C12" s="605"/>
      <c r="D12" s="606"/>
      <c r="E12" s="113">
        <v>51.616659906049229</v>
      </c>
      <c r="F12" s="115">
        <v>39447</v>
      </c>
      <c r="G12" s="114">
        <v>39606</v>
      </c>
      <c r="H12" s="114">
        <v>39841</v>
      </c>
      <c r="I12" s="114">
        <v>39010</v>
      </c>
      <c r="J12" s="140">
        <v>38707</v>
      </c>
      <c r="K12" s="114">
        <v>740</v>
      </c>
      <c r="L12" s="116">
        <v>1.9117988994238768</v>
      </c>
    </row>
    <row r="13" spans="1:17" s="110" customFormat="1" ht="15" customHeight="1" x14ac:dyDescent="0.2">
      <c r="A13" s="120"/>
      <c r="B13" s="612" t="s">
        <v>107</v>
      </c>
      <c r="C13" s="612"/>
      <c r="E13" s="113">
        <v>48.383340093950771</v>
      </c>
      <c r="F13" s="115">
        <v>36976</v>
      </c>
      <c r="G13" s="114">
        <v>37105</v>
      </c>
      <c r="H13" s="114">
        <v>37076</v>
      </c>
      <c r="I13" s="114">
        <v>36444</v>
      </c>
      <c r="J13" s="140">
        <v>36285</v>
      </c>
      <c r="K13" s="114">
        <v>691</v>
      </c>
      <c r="L13" s="116">
        <v>1.9043681962243351</v>
      </c>
    </row>
    <row r="14" spans="1:17" s="110" customFormat="1" ht="24.95" customHeight="1" x14ac:dyDescent="0.2">
      <c r="A14" s="604" t="s">
        <v>186</v>
      </c>
      <c r="B14" s="605"/>
      <c r="C14" s="605"/>
      <c r="D14" s="606"/>
      <c r="E14" s="113">
        <v>10.852753752142679</v>
      </c>
      <c r="F14" s="115">
        <v>8294</v>
      </c>
      <c r="G14" s="114">
        <v>8682</v>
      </c>
      <c r="H14" s="114">
        <v>8867</v>
      </c>
      <c r="I14" s="114">
        <v>7940</v>
      </c>
      <c r="J14" s="140">
        <v>7950</v>
      </c>
      <c r="K14" s="114">
        <v>344</v>
      </c>
      <c r="L14" s="116">
        <v>4.3270440251572326</v>
      </c>
    </row>
    <row r="15" spans="1:17" s="110" customFormat="1" ht="15" customHeight="1" x14ac:dyDescent="0.2">
      <c r="A15" s="120"/>
      <c r="B15" s="119"/>
      <c r="C15" s="258" t="s">
        <v>106</v>
      </c>
      <c r="E15" s="113">
        <v>51.880877742946709</v>
      </c>
      <c r="F15" s="115">
        <v>4303</v>
      </c>
      <c r="G15" s="114">
        <v>4531</v>
      </c>
      <c r="H15" s="114">
        <v>4637</v>
      </c>
      <c r="I15" s="114">
        <v>4153</v>
      </c>
      <c r="J15" s="140">
        <v>4183</v>
      </c>
      <c r="K15" s="114">
        <v>120</v>
      </c>
      <c r="L15" s="116">
        <v>2.8687544824288786</v>
      </c>
    </row>
    <row r="16" spans="1:17" s="110" customFormat="1" ht="15" customHeight="1" x14ac:dyDescent="0.2">
      <c r="A16" s="120"/>
      <c r="B16" s="119"/>
      <c r="C16" s="258" t="s">
        <v>107</v>
      </c>
      <c r="E16" s="113">
        <v>48.119122257053291</v>
      </c>
      <c r="F16" s="115">
        <v>3991</v>
      </c>
      <c r="G16" s="114">
        <v>4151</v>
      </c>
      <c r="H16" s="114">
        <v>4230</v>
      </c>
      <c r="I16" s="114">
        <v>3787</v>
      </c>
      <c r="J16" s="140">
        <v>3767</v>
      </c>
      <c r="K16" s="114">
        <v>224</v>
      </c>
      <c r="L16" s="116">
        <v>5.9463764268648793</v>
      </c>
    </row>
    <row r="17" spans="1:12" s="110" customFormat="1" ht="15" customHeight="1" x14ac:dyDescent="0.2">
      <c r="A17" s="120"/>
      <c r="B17" s="121" t="s">
        <v>109</v>
      </c>
      <c r="C17" s="258"/>
      <c r="E17" s="113">
        <v>67.767556887324503</v>
      </c>
      <c r="F17" s="115">
        <v>51790</v>
      </c>
      <c r="G17" s="114">
        <v>51855</v>
      </c>
      <c r="H17" s="114">
        <v>52007</v>
      </c>
      <c r="I17" s="114">
        <v>51787</v>
      </c>
      <c r="J17" s="140">
        <v>51540</v>
      </c>
      <c r="K17" s="114">
        <v>250</v>
      </c>
      <c r="L17" s="116">
        <v>0.48506014745828485</v>
      </c>
    </row>
    <row r="18" spans="1:12" s="110" customFormat="1" ht="15" customHeight="1" x14ac:dyDescent="0.2">
      <c r="A18" s="120"/>
      <c r="B18" s="119"/>
      <c r="C18" s="258" t="s">
        <v>106</v>
      </c>
      <c r="E18" s="113">
        <v>51.681791851708823</v>
      </c>
      <c r="F18" s="115">
        <v>26766</v>
      </c>
      <c r="G18" s="114">
        <v>26758</v>
      </c>
      <c r="H18" s="114">
        <v>26928</v>
      </c>
      <c r="I18" s="114">
        <v>26785</v>
      </c>
      <c r="J18" s="140">
        <v>26565</v>
      </c>
      <c r="K18" s="114">
        <v>201</v>
      </c>
      <c r="L18" s="116">
        <v>0.75663466967814796</v>
      </c>
    </row>
    <row r="19" spans="1:12" s="110" customFormat="1" ht="15" customHeight="1" x14ac:dyDescent="0.2">
      <c r="A19" s="120"/>
      <c r="B19" s="119"/>
      <c r="C19" s="258" t="s">
        <v>107</v>
      </c>
      <c r="E19" s="113">
        <v>48.318208148291177</v>
      </c>
      <c r="F19" s="115">
        <v>25024</v>
      </c>
      <c r="G19" s="114">
        <v>25097</v>
      </c>
      <c r="H19" s="114">
        <v>25079</v>
      </c>
      <c r="I19" s="114">
        <v>25002</v>
      </c>
      <c r="J19" s="140">
        <v>24975</v>
      </c>
      <c r="K19" s="114">
        <v>49</v>
      </c>
      <c r="L19" s="116">
        <v>0.19619619619619619</v>
      </c>
    </row>
    <row r="20" spans="1:12" s="110" customFormat="1" ht="15" customHeight="1" x14ac:dyDescent="0.2">
      <c r="A20" s="120"/>
      <c r="B20" s="121" t="s">
        <v>110</v>
      </c>
      <c r="C20" s="258"/>
      <c r="E20" s="113">
        <v>20.301479920966202</v>
      </c>
      <c r="F20" s="115">
        <v>15515</v>
      </c>
      <c r="G20" s="114">
        <v>15359</v>
      </c>
      <c r="H20" s="114">
        <v>15235</v>
      </c>
      <c r="I20" s="114">
        <v>14937</v>
      </c>
      <c r="J20" s="140">
        <v>14753</v>
      </c>
      <c r="K20" s="114">
        <v>762</v>
      </c>
      <c r="L20" s="116">
        <v>5.1650511760319935</v>
      </c>
    </row>
    <row r="21" spans="1:12" s="110" customFormat="1" ht="15" customHeight="1" x14ac:dyDescent="0.2">
      <c r="A21" s="120"/>
      <c r="B21" s="119"/>
      <c r="C21" s="258" t="s">
        <v>106</v>
      </c>
      <c r="E21" s="113">
        <v>50.460844344183052</v>
      </c>
      <c r="F21" s="115">
        <v>7829</v>
      </c>
      <c r="G21" s="114">
        <v>7776</v>
      </c>
      <c r="H21" s="114">
        <v>7733</v>
      </c>
      <c r="I21" s="114">
        <v>7552</v>
      </c>
      <c r="J21" s="140">
        <v>7466</v>
      </c>
      <c r="K21" s="114">
        <v>363</v>
      </c>
      <c r="L21" s="116">
        <v>4.8620412536833646</v>
      </c>
    </row>
    <row r="22" spans="1:12" s="110" customFormat="1" ht="15" customHeight="1" x14ac:dyDescent="0.2">
      <c r="A22" s="120"/>
      <c r="B22" s="119"/>
      <c r="C22" s="258" t="s">
        <v>107</v>
      </c>
      <c r="E22" s="113">
        <v>49.539155655816948</v>
      </c>
      <c r="F22" s="115">
        <v>7686</v>
      </c>
      <c r="G22" s="114">
        <v>7583</v>
      </c>
      <c r="H22" s="114">
        <v>7502</v>
      </c>
      <c r="I22" s="114">
        <v>7385</v>
      </c>
      <c r="J22" s="140">
        <v>7287</v>
      </c>
      <c r="K22" s="114">
        <v>399</v>
      </c>
      <c r="L22" s="116">
        <v>5.4755043227665707</v>
      </c>
    </row>
    <row r="23" spans="1:12" s="110" customFormat="1" ht="15" customHeight="1" x14ac:dyDescent="0.2">
      <c r="A23" s="120"/>
      <c r="B23" s="121" t="s">
        <v>111</v>
      </c>
      <c r="C23" s="258"/>
      <c r="E23" s="113">
        <v>1.0782094395666226</v>
      </c>
      <c r="F23" s="115">
        <v>824</v>
      </c>
      <c r="G23" s="114">
        <v>815</v>
      </c>
      <c r="H23" s="114">
        <v>808</v>
      </c>
      <c r="I23" s="114">
        <v>790</v>
      </c>
      <c r="J23" s="140">
        <v>749</v>
      </c>
      <c r="K23" s="114">
        <v>75</v>
      </c>
      <c r="L23" s="116">
        <v>10.013351134846461</v>
      </c>
    </row>
    <row r="24" spans="1:12" s="110" customFormat="1" ht="15" customHeight="1" x14ac:dyDescent="0.2">
      <c r="A24" s="120"/>
      <c r="B24" s="119"/>
      <c r="C24" s="258" t="s">
        <v>106</v>
      </c>
      <c r="E24" s="113">
        <v>66.626213592233015</v>
      </c>
      <c r="F24" s="115">
        <v>549</v>
      </c>
      <c r="G24" s="114">
        <v>541</v>
      </c>
      <c r="H24" s="114">
        <v>543</v>
      </c>
      <c r="I24" s="114">
        <v>520</v>
      </c>
      <c r="J24" s="140">
        <v>493</v>
      </c>
      <c r="K24" s="114">
        <v>56</v>
      </c>
      <c r="L24" s="116">
        <v>11.359026369168356</v>
      </c>
    </row>
    <row r="25" spans="1:12" s="110" customFormat="1" ht="15" customHeight="1" x14ac:dyDescent="0.2">
      <c r="A25" s="120"/>
      <c r="B25" s="119"/>
      <c r="C25" s="258" t="s">
        <v>107</v>
      </c>
      <c r="E25" s="113">
        <v>33.373786407766993</v>
      </c>
      <c r="F25" s="115">
        <v>275</v>
      </c>
      <c r="G25" s="114">
        <v>274</v>
      </c>
      <c r="H25" s="114">
        <v>265</v>
      </c>
      <c r="I25" s="114">
        <v>270</v>
      </c>
      <c r="J25" s="140">
        <v>256</v>
      </c>
      <c r="K25" s="114">
        <v>19</v>
      </c>
      <c r="L25" s="116">
        <v>7.421875</v>
      </c>
    </row>
    <row r="26" spans="1:12" s="110" customFormat="1" ht="15" customHeight="1" x14ac:dyDescent="0.2">
      <c r="A26" s="120"/>
      <c r="C26" s="121" t="s">
        <v>187</v>
      </c>
      <c r="D26" s="110" t="s">
        <v>188</v>
      </c>
      <c r="E26" s="113">
        <v>0.32581814375253521</v>
      </c>
      <c r="F26" s="115">
        <v>249</v>
      </c>
      <c r="G26" s="114">
        <v>242</v>
      </c>
      <c r="H26" s="114">
        <v>253</v>
      </c>
      <c r="I26" s="114">
        <v>222</v>
      </c>
      <c r="J26" s="140">
        <v>211</v>
      </c>
      <c r="K26" s="114">
        <v>38</v>
      </c>
      <c r="L26" s="116">
        <v>18.009478672985782</v>
      </c>
    </row>
    <row r="27" spans="1:12" s="110" customFormat="1" ht="15" customHeight="1" x14ac:dyDescent="0.2">
      <c r="A27" s="120"/>
      <c r="B27" s="119"/>
      <c r="D27" s="259" t="s">
        <v>106</v>
      </c>
      <c r="E27" s="113">
        <v>57.831325301204821</v>
      </c>
      <c r="F27" s="115">
        <v>144</v>
      </c>
      <c r="G27" s="114">
        <v>136</v>
      </c>
      <c r="H27" s="114">
        <v>147</v>
      </c>
      <c r="I27" s="114">
        <v>120</v>
      </c>
      <c r="J27" s="140">
        <v>115</v>
      </c>
      <c r="K27" s="114">
        <v>29</v>
      </c>
      <c r="L27" s="116">
        <v>25.217391304347824</v>
      </c>
    </row>
    <row r="28" spans="1:12" s="110" customFormat="1" ht="15" customHeight="1" x14ac:dyDescent="0.2">
      <c r="A28" s="120"/>
      <c r="B28" s="119"/>
      <c r="D28" s="259" t="s">
        <v>107</v>
      </c>
      <c r="E28" s="113">
        <v>42.168674698795179</v>
      </c>
      <c r="F28" s="115">
        <v>105</v>
      </c>
      <c r="G28" s="114">
        <v>106</v>
      </c>
      <c r="H28" s="114">
        <v>106</v>
      </c>
      <c r="I28" s="114">
        <v>102</v>
      </c>
      <c r="J28" s="140">
        <v>96</v>
      </c>
      <c r="K28" s="114">
        <v>9</v>
      </c>
      <c r="L28" s="116">
        <v>9.375</v>
      </c>
    </row>
    <row r="29" spans="1:12" s="110" customFormat="1" ht="24.95" customHeight="1" x14ac:dyDescent="0.2">
      <c r="A29" s="604" t="s">
        <v>189</v>
      </c>
      <c r="B29" s="605"/>
      <c r="C29" s="605"/>
      <c r="D29" s="606"/>
      <c r="E29" s="113">
        <v>90.238540753438102</v>
      </c>
      <c r="F29" s="115">
        <v>68963</v>
      </c>
      <c r="G29" s="114">
        <v>69343</v>
      </c>
      <c r="H29" s="114">
        <v>69456</v>
      </c>
      <c r="I29" s="114">
        <v>68254</v>
      </c>
      <c r="J29" s="140">
        <v>68063</v>
      </c>
      <c r="K29" s="114">
        <v>900</v>
      </c>
      <c r="L29" s="116">
        <v>1.3223043356889941</v>
      </c>
    </row>
    <row r="30" spans="1:12" s="110" customFormat="1" ht="15" customHeight="1" x14ac:dyDescent="0.2">
      <c r="A30" s="120"/>
      <c r="B30" s="119"/>
      <c r="C30" s="258" t="s">
        <v>106</v>
      </c>
      <c r="E30" s="113">
        <v>50.216782912576306</v>
      </c>
      <c r="F30" s="115">
        <v>34631</v>
      </c>
      <c r="G30" s="114">
        <v>34884</v>
      </c>
      <c r="H30" s="114">
        <v>35032</v>
      </c>
      <c r="I30" s="114">
        <v>34344</v>
      </c>
      <c r="J30" s="140">
        <v>34267</v>
      </c>
      <c r="K30" s="114">
        <v>364</v>
      </c>
      <c r="L30" s="116">
        <v>1.0622464762015933</v>
      </c>
    </row>
    <row r="31" spans="1:12" s="110" customFormat="1" ht="15" customHeight="1" x14ac:dyDescent="0.2">
      <c r="A31" s="120"/>
      <c r="B31" s="119"/>
      <c r="C31" s="258" t="s">
        <v>107</v>
      </c>
      <c r="E31" s="113">
        <v>49.783217087423694</v>
      </c>
      <c r="F31" s="115">
        <v>34332</v>
      </c>
      <c r="G31" s="114">
        <v>34459</v>
      </c>
      <c r="H31" s="114">
        <v>34424</v>
      </c>
      <c r="I31" s="114">
        <v>33910</v>
      </c>
      <c r="J31" s="140">
        <v>33796</v>
      </c>
      <c r="K31" s="114">
        <v>536</v>
      </c>
      <c r="L31" s="116">
        <v>1.5859865072789678</v>
      </c>
    </row>
    <row r="32" spans="1:12" s="110" customFormat="1" ht="15" customHeight="1" x14ac:dyDescent="0.2">
      <c r="A32" s="120"/>
      <c r="B32" s="119" t="s">
        <v>117</v>
      </c>
      <c r="C32" s="258"/>
      <c r="E32" s="113">
        <v>9.7222040485194245</v>
      </c>
      <c r="F32" s="115">
        <v>7430</v>
      </c>
      <c r="G32" s="114">
        <v>7339</v>
      </c>
      <c r="H32" s="114">
        <v>7431</v>
      </c>
      <c r="I32" s="114">
        <v>7172</v>
      </c>
      <c r="J32" s="140">
        <v>6899</v>
      </c>
      <c r="K32" s="114">
        <v>531</v>
      </c>
      <c r="L32" s="116">
        <v>7.6967676474851432</v>
      </c>
    </row>
    <row r="33" spans="1:12" s="110" customFormat="1" ht="15" customHeight="1" x14ac:dyDescent="0.2">
      <c r="A33" s="120"/>
      <c r="B33" s="119"/>
      <c r="C33" s="258" t="s">
        <v>106</v>
      </c>
      <c r="E33" s="113">
        <v>64.495289367429336</v>
      </c>
      <c r="F33" s="115">
        <v>4792</v>
      </c>
      <c r="G33" s="114">
        <v>4702</v>
      </c>
      <c r="H33" s="114">
        <v>4787</v>
      </c>
      <c r="I33" s="114">
        <v>4645</v>
      </c>
      <c r="J33" s="140">
        <v>4417</v>
      </c>
      <c r="K33" s="114">
        <v>375</v>
      </c>
      <c r="L33" s="116">
        <v>8.4899252886574601</v>
      </c>
    </row>
    <row r="34" spans="1:12" s="110" customFormat="1" ht="15" customHeight="1" x14ac:dyDescent="0.2">
      <c r="A34" s="120"/>
      <c r="B34" s="119"/>
      <c r="C34" s="258" t="s">
        <v>107</v>
      </c>
      <c r="E34" s="113">
        <v>35.504710632570657</v>
      </c>
      <c r="F34" s="115">
        <v>2638</v>
      </c>
      <c r="G34" s="114">
        <v>2637</v>
      </c>
      <c r="H34" s="114">
        <v>2644</v>
      </c>
      <c r="I34" s="114">
        <v>2527</v>
      </c>
      <c r="J34" s="140">
        <v>2482</v>
      </c>
      <c r="K34" s="114">
        <v>156</v>
      </c>
      <c r="L34" s="116">
        <v>6.2852538275584209</v>
      </c>
    </row>
    <row r="35" spans="1:12" s="110" customFormat="1" ht="24.95" customHeight="1" x14ac:dyDescent="0.2">
      <c r="A35" s="604" t="s">
        <v>190</v>
      </c>
      <c r="B35" s="605"/>
      <c r="C35" s="605"/>
      <c r="D35" s="606"/>
      <c r="E35" s="113">
        <v>71.109482747340465</v>
      </c>
      <c r="F35" s="115">
        <v>54344</v>
      </c>
      <c r="G35" s="114">
        <v>54581</v>
      </c>
      <c r="H35" s="114">
        <v>55012</v>
      </c>
      <c r="I35" s="114">
        <v>53714</v>
      </c>
      <c r="J35" s="140">
        <v>53537</v>
      </c>
      <c r="K35" s="114">
        <v>807</v>
      </c>
      <c r="L35" s="116">
        <v>1.5073687356407719</v>
      </c>
    </row>
    <row r="36" spans="1:12" s="110" customFormat="1" ht="15" customHeight="1" x14ac:dyDescent="0.2">
      <c r="A36" s="120"/>
      <c r="B36" s="119"/>
      <c r="C36" s="258" t="s">
        <v>106</v>
      </c>
      <c r="E36" s="113">
        <v>63.751288090681584</v>
      </c>
      <c r="F36" s="115">
        <v>34645</v>
      </c>
      <c r="G36" s="114">
        <v>34784</v>
      </c>
      <c r="H36" s="114">
        <v>35108</v>
      </c>
      <c r="I36" s="114">
        <v>34273</v>
      </c>
      <c r="J36" s="140">
        <v>34144</v>
      </c>
      <c r="K36" s="114">
        <v>501</v>
      </c>
      <c r="L36" s="116">
        <v>1.4673149015932521</v>
      </c>
    </row>
    <row r="37" spans="1:12" s="110" customFormat="1" ht="15" customHeight="1" x14ac:dyDescent="0.2">
      <c r="A37" s="120"/>
      <c r="B37" s="119"/>
      <c r="C37" s="258" t="s">
        <v>107</v>
      </c>
      <c r="E37" s="113">
        <v>36.248711909318416</v>
      </c>
      <c r="F37" s="115">
        <v>19699</v>
      </c>
      <c r="G37" s="114">
        <v>19797</v>
      </c>
      <c r="H37" s="114">
        <v>19904</v>
      </c>
      <c r="I37" s="114">
        <v>19441</v>
      </c>
      <c r="J37" s="140">
        <v>19393</v>
      </c>
      <c r="K37" s="114">
        <v>306</v>
      </c>
      <c r="L37" s="116">
        <v>1.5778889289949982</v>
      </c>
    </row>
    <row r="38" spans="1:12" s="110" customFormat="1" ht="15" customHeight="1" x14ac:dyDescent="0.2">
      <c r="A38" s="120"/>
      <c r="B38" s="119" t="s">
        <v>182</v>
      </c>
      <c r="C38" s="258"/>
      <c r="E38" s="113">
        <v>28.890517252659539</v>
      </c>
      <c r="F38" s="115">
        <v>22079</v>
      </c>
      <c r="G38" s="114">
        <v>22130</v>
      </c>
      <c r="H38" s="114">
        <v>21905</v>
      </c>
      <c r="I38" s="114">
        <v>21740</v>
      </c>
      <c r="J38" s="140">
        <v>21455</v>
      </c>
      <c r="K38" s="114">
        <v>624</v>
      </c>
      <c r="L38" s="116">
        <v>2.9084129573525983</v>
      </c>
    </row>
    <row r="39" spans="1:12" s="110" customFormat="1" ht="15" customHeight="1" x14ac:dyDescent="0.2">
      <c r="A39" s="120"/>
      <c r="B39" s="119"/>
      <c r="C39" s="258" t="s">
        <v>106</v>
      </c>
      <c r="E39" s="113">
        <v>21.749173422709362</v>
      </c>
      <c r="F39" s="115">
        <v>4802</v>
      </c>
      <c r="G39" s="114">
        <v>4822</v>
      </c>
      <c r="H39" s="114">
        <v>4733</v>
      </c>
      <c r="I39" s="114">
        <v>4737</v>
      </c>
      <c r="J39" s="140">
        <v>4563</v>
      </c>
      <c r="K39" s="114">
        <v>239</v>
      </c>
      <c r="L39" s="116">
        <v>5.2377821608590835</v>
      </c>
    </row>
    <row r="40" spans="1:12" s="110" customFormat="1" ht="15" customHeight="1" x14ac:dyDescent="0.2">
      <c r="A40" s="120"/>
      <c r="B40" s="119"/>
      <c r="C40" s="258" t="s">
        <v>107</v>
      </c>
      <c r="E40" s="113">
        <v>78.250826577290638</v>
      </c>
      <c r="F40" s="115">
        <v>17277</v>
      </c>
      <c r="G40" s="114">
        <v>17308</v>
      </c>
      <c r="H40" s="114">
        <v>17172</v>
      </c>
      <c r="I40" s="114">
        <v>17003</v>
      </c>
      <c r="J40" s="140">
        <v>16892</v>
      </c>
      <c r="K40" s="114">
        <v>385</v>
      </c>
      <c r="L40" s="116">
        <v>2.2791854132133555</v>
      </c>
    </row>
    <row r="41" spans="1:12" s="110" customFormat="1" ht="24.75" customHeight="1" x14ac:dyDescent="0.2">
      <c r="A41" s="604" t="s">
        <v>517</v>
      </c>
      <c r="B41" s="605"/>
      <c r="C41" s="605"/>
      <c r="D41" s="606"/>
      <c r="E41" s="113">
        <v>5.422451356267092</v>
      </c>
      <c r="F41" s="115">
        <v>4144</v>
      </c>
      <c r="G41" s="114">
        <v>4543</v>
      </c>
      <c r="H41" s="114">
        <v>4593</v>
      </c>
      <c r="I41" s="114">
        <v>3507</v>
      </c>
      <c r="J41" s="140">
        <v>3832</v>
      </c>
      <c r="K41" s="114">
        <v>312</v>
      </c>
      <c r="L41" s="116">
        <v>8.1419624217119004</v>
      </c>
    </row>
    <row r="42" spans="1:12" s="110" customFormat="1" ht="15" customHeight="1" x14ac:dyDescent="0.2">
      <c r="A42" s="120"/>
      <c r="B42" s="119"/>
      <c r="C42" s="258" t="s">
        <v>106</v>
      </c>
      <c r="E42" s="113">
        <v>50.965250965250966</v>
      </c>
      <c r="F42" s="115">
        <v>2112</v>
      </c>
      <c r="G42" s="114">
        <v>2344</v>
      </c>
      <c r="H42" s="114">
        <v>2383</v>
      </c>
      <c r="I42" s="114">
        <v>1772</v>
      </c>
      <c r="J42" s="140">
        <v>1987</v>
      </c>
      <c r="K42" s="114">
        <v>125</v>
      </c>
      <c r="L42" s="116">
        <v>6.290890790135883</v>
      </c>
    </row>
    <row r="43" spans="1:12" s="110" customFormat="1" ht="15" customHeight="1" x14ac:dyDescent="0.2">
      <c r="A43" s="123"/>
      <c r="B43" s="124"/>
      <c r="C43" s="260" t="s">
        <v>107</v>
      </c>
      <c r="D43" s="261"/>
      <c r="E43" s="125">
        <v>49.034749034749034</v>
      </c>
      <c r="F43" s="143">
        <v>2032</v>
      </c>
      <c r="G43" s="144">
        <v>2199</v>
      </c>
      <c r="H43" s="144">
        <v>2210</v>
      </c>
      <c r="I43" s="144">
        <v>1735</v>
      </c>
      <c r="J43" s="145">
        <v>1845</v>
      </c>
      <c r="K43" s="144">
        <v>187</v>
      </c>
      <c r="L43" s="146">
        <v>10.135501355013551</v>
      </c>
    </row>
    <row r="44" spans="1:12" s="110" customFormat="1" ht="45.75" customHeight="1" x14ac:dyDescent="0.2">
      <c r="A44" s="604" t="s">
        <v>191</v>
      </c>
      <c r="B44" s="605"/>
      <c r="C44" s="605"/>
      <c r="D44" s="606"/>
      <c r="E44" s="113">
        <v>0.59798751684702245</v>
      </c>
      <c r="F44" s="115">
        <v>457</v>
      </c>
      <c r="G44" s="114">
        <v>463</v>
      </c>
      <c r="H44" s="114">
        <v>471</v>
      </c>
      <c r="I44" s="114">
        <v>458</v>
      </c>
      <c r="J44" s="140">
        <v>482</v>
      </c>
      <c r="K44" s="114">
        <v>-25</v>
      </c>
      <c r="L44" s="116">
        <v>-5.186721991701245</v>
      </c>
    </row>
    <row r="45" spans="1:12" s="110" customFormat="1" ht="15" customHeight="1" x14ac:dyDescent="0.2">
      <c r="A45" s="120"/>
      <c r="B45" s="119"/>
      <c r="C45" s="258" t="s">
        <v>106</v>
      </c>
      <c r="E45" s="113">
        <v>65.426695842450769</v>
      </c>
      <c r="F45" s="115">
        <v>299</v>
      </c>
      <c r="G45" s="114">
        <v>305</v>
      </c>
      <c r="H45" s="114">
        <v>310</v>
      </c>
      <c r="I45" s="114">
        <v>295</v>
      </c>
      <c r="J45" s="140">
        <v>307</v>
      </c>
      <c r="K45" s="114">
        <v>-8</v>
      </c>
      <c r="L45" s="116">
        <v>-2.6058631921824102</v>
      </c>
    </row>
    <row r="46" spans="1:12" s="110" customFormat="1" ht="15" customHeight="1" x14ac:dyDescent="0.2">
      <c r="A46" s="123"/>
      <c r="B46" s="124"/>
      <c r="C46" s="260" t="s">
        <v>107</v>
      </c>
      <c r="D46" s="261"/>
      <c r="E46" s="125">
        <v>34.573304157549231</v>
      </c>
      <c r="F46" s="143">
        <v>158</v>
      </c>
      <c r="G46" s="144">
        <v>158</v>
      </c>
      <c r="H46" s="144">
        <v>161</v>
      </c>
      <c r="I46" s="144">
        <v>163</v>
      </c>
      <c r="J46" s="145">
        <v>175</v>
      </c>
      <c r="K46" s="144">
        <v>-17</v>
      </c>
      <c r="L46" s="146">
        <v>-9.7142857142857135</v>
      </c>
    </row>
    <row r="47" spans="1:12" s="110" customFormat="1" ht="39" customHeight="1" x14ac:dyDescent="0.2">
      <c r="A47" s="604" t="s">
        <v>518</v>
      </c>
      <c r="B47" s="607"/>
      <c r="C47" s="607"/>
      <c r="D47" s="608"/>
      <c r="E47" s="113">
        <v>0.21197806942936026</v>
      </c>
      <c r="F47" s="115">
        <v>162</v>
      </c>
      <c r="G47" s="114">
        <v>173</v>
      </c>
      <c r="H47" s="114">
        <v>159</v>
      </c>
      <c r="I47" s="114">
        <v>148</v>
      </c>
      <c r="J47" s="140">
        <v>160</v>
      </c>
      <c r="K47" s="114">
        <v>2</v>
      </c>
      <c r="L47" s="116">
        <v>1.25</v>
      </c>
    </row>
    <row r="48" spans="1:12" s="110" customFormat="1" ht="15" customHeight="1" x14ac:dyDescent="0.2">
      <c r="A48" s="120"/>
      <c r="B48" s="119"/>
      <c r="C48" s="258" t="s">
        <v>106</v>
      </c>
      <c r="E48" s="113">
        <v>35.802469135802468</v>
      </c>
      <c r="F48" s="115">
        <v>58</v>
      </c>
      <c r="G48" s="114">
        <v>64</v>
      </c>
      <c r="H48" s="114">
        <v>58</v>
      </c>
      <c r="I48" s="114">
        <v>54</v>
      </c>
      <c r="J48" s="140">
        <v>61</v>
      </c>
      <c r="K48" s="114">
        <v>-3</v>
      </c>
      <c r="L48" s="116">
        <v>-4.918032786885246</v>
      </c>
    </row>
    <row r="49" spans="1:12" s="110" customFormat="1" ht="15" customHeight="1" x14ac:dyDescent="0.2">
      <c r="A49" s="123"/>
      <c r="B49" s="124"/>
      <c r="C49" s="260" t="s">
        <v>107</v>
      </c>
      <c r="D49" s="261"/>
      <c r="E49" s="125">
        <v>64.197530864197532</v>
      </c>
      <c r="F49" s="143">
        <v>104</v>
      </c>
      <c r="G49" s="144">
        <v>109</v>
      </c>
      <c r="H49" s="144">
        <v>101</v>
      </c>
      <c r="I49" s="144">
        <v>94</v>
      </c>
      <c r="J49" s="145">
        <v>99</v>
      </c>
      <c r="K49" s="144">
        <v>5</v>
      </c>
      <c r="L49" s="146">
        <v>5.0505050505050502</v>
      </c>
    </row>
    <row r="50" spans="1:12" s="110" customFormat="1" ht="24.95" customHeight="1" x14ac:dyDescent="0.2">
      <c r="A50" s="609" t="s">
        <v>192</v>
      </c>
      <c r="B50" s="610"/>
      <c r="C50" s="610"/>
      <c r="D50" s="611"/>
      <c r="E50" s="262">
        <v>13.412192664511993</v>
      </c>
      <c r="F50" s="263">
        <v>10250</v>
      </c>
      <c r="G50" s="264">
        <v>10761</v>
      </c>
      <c r="H50" s="264">
        <v>10828</v>
      </c>
      <c r="I50" s="264">
        <v>10020</v>
      </c>
      <c r="J50" s="265">
        <v>9895</v>
      </c>
      <c r="K50" s="263">
        <v>355</v>
      </c>
      <c r="L50" s="266">
        <v>3.5876705406771094</v>
      </c>
    </row>
    <row r="51" spans="1:12" s="110" customFormat="1" ht="15" customHeight="1" x14ac:dyDescent="0.2">
      <c r="A51" s="120"/>
      <c r="B51" s="119"/>
      <c r="C51" s="258" t="s">
        <v>106</v>
      </c>
      <c r="E51" s="113">
        <v>55.873170731707319</v>
      </c>
      <c r="F51" s="115">
        <v>5727</v>
      </c>
      <c r="G51" s="114">
        <v>5973</v>
      </c>
      <c r="H51" s="114">
        <v>6058</v>
      </c>
      <c r="I51" s="114">
        <v>5633</v>
      </c>
      <c r="J51" s="140">
        <v>5539</v>
      </c>
      <c r="K51" s="114">
        <v>188</v>
      </c>
      <c r="L51" s="116">
        <v>3.3941144610940603</v>
      </c>
    </row>
    <row r="52" spans="1:12" s="110" customFormat="1" ht="15" customHeight="1" x14ac:dyDescent="0.2">
      <c r="A52" s="120"/>
      <c r="B52" s="119"/>
      <c r="C52" s="258" t="s">
        <v>107</v>
      </c>
      <c r="E52" s="113">
        <v>44.126829268292681</v>
      </c>
      <c r="F52" s="115">
        <v>4523</v>
      </c>
      <c r="G52" s="114">
        <v>4788</v>
      </c>
      <c r="H52" s="114">
        <v>4770</v>
      </c>
      <c r="I52" s="114">
        <v>4387</v>
      </c>
      <c r="J52" s="140">
        <v>4356</v>
      </c>
      <c r="K52" s="114">
        <v>167</v>
      </c>
      <c r="L52" s="116">
        <v>3.8337924701561064</v>
      </c>
    </row>
    <row r="53" spans="1:12" s="110" customFormat="1" ht="15" customHeight="1" x14ac:dyDescent="0.2">
      <c r="A53" s="120"/>
      <c r="B53" s="119"/>
      <c r="C53" s="258" t="s">
        <v>187</v>
      </c>
      <c r="D53" s="110" t="s">
        <v>193</v>
      </c>
      <c r="E53" s="113">
        <v>28.448780487804878</v>
      </c>
      <c r="F53" s="115">
        <v>2916</v>
      </c>
      <c r="G53" s="114">
        <v>3398</v>
      </c>
      <c r="H53" s="114">
        <v>3393</v>
      </c>
      <c r="I53" s="114">
        <v>2555</v>
      </c>
      <c r="J53" s="140">
        <v>2640</v>
      </c>
      <c r="K53" s="114">
        <v>276</v>
      </c>
      <c r="L53" s="116">
        <v>10.454545454545455</v>
      </c>
    </row>
    <row r="54" spans="1:12" s="110" customFormat="1" ht="15" customHeight="1" x14ac:dyDescent="0.2">
      <c r="A54" s="120"/>
      <c r="B54" s="119"/>
      <c r="D54" s="267" t="s">
        <v>194</v>
      </c>
      <c r="E54" s="113">
        <v>51.508916323731135</v>
      </c>
      <c r="F54" s="115">
        <v>1502</v>
      </c>
      <c r="G54" s="114">
        <v>1760</v>
      </c>
      <c r="H54" s="114">
        <v>1793</v>
      </c>
      <c r="I54" s="114">
        <v>1339</v>
      </c>
      <c r="J54" s="140">
        <v>1403</v>
      </c>
      <c r="K54" s="114">
        <v>99</v>
      </c>
      <c r="L54" s="116">
        <v>7.0563079116179619</v>
      </c>
    </row>
    <row r="55" spans="1:12" s="110" customFormat="1" ht="15" customHeight="1" x14ac:dyDescent="0.2">
      <c r="A55" s="120"/>
      <c r="B55" s="119"/>
      <c r="D55" s="267" t="s">
        <v>195</v>
      </c>
      <c r="E55" s="113">
        <v>48.491083676268865</v>
      </c>
      <c r="F55" s="115">
        <v>1414</v>
      </c>
      <c r="G55" s="114">
        <v>1638</v>
      </c>
      <c r="H55" s="114">
        <v>1600</v>
      </c>
      <c r="I55" s="114">
        <v>1216</v>
      </c>
      <c r="J55" s="140">
        <v>1237</v>
      </c>
      <c r="K55" s="114">
        <v>177</v>
      </c>
      <c r="L55" s="116">
        <v>14.308811641067098</v>
      </c>
    </row>
    <row r="56" spans="1:12" s="110" customFormat="1" ht="15" customHeight="1" x14ac:dyDescent="0.2">
      <c r="A56" s="120"/>
      <c r="B56" s="119" t="s">
        <v>196</v>
      </c>
      <c r="C56" s="258"/>
      <c r="E56" s="113">
        <v>63.220496447404578</v>
      </c>
      <c r="F56" s="115">
        <v>48315</v>
      </c>
      <c r="G56" s="114">
        <v>48203</v>
      </c>
      <c r="H56" s="114">
        <v>48446</v>
      </c>
      <c r="I56" s="114">
        <v>48087</v>
      </c>
      <c r="J56" s="140">
        <v>47963</v>
      </c>
      <c r="K56" s="114">
        <v>352</v>
      </c>
      <c r="L56" s="116">
        <v>0.733899047182203</v>
      </c>
    </row>
    <row r="57" spans="1:12" s="110" customFormat="1" ht="15" customHeight="1" x14ac:dyDescent="0.2">
      <c r="A57" s="120"/>
      <c r="B57" s="119"/>
      <c r="C57" s="258" t="s">
        <v>106</v>
      </c>
      <c r="E57" s="113">
        <v>48.386629411155958</v>
      </c>
      <c r="F57" s="115">
        <v>23378</v>
      </c>
      <c r="G57" s="114">
        <v>23359</v>
      </c>
      <c r="H57" s="114">
        <v>23541</v>
      </c>
      <c r="I57" s="114">
        <v>23336</v>
      </c>
      <c r="J57" s="140">
        <v>23266</v>
      </c>
      <c r="K57" s="114">
        <v>112</v>
      </c>
      <c r="L57" s="116">
        <v>0.48138915155162038</v>
      </c>
    </row>
    <row r="58" spans="1:12" s="110" customFormat="1" ht="15" customHeight="1" x14ac:dyDescent="0.2">
      <c r="A58" s="120"/>
      <c r="B58" s="119"/>
      <c r="C58" s="258" t="s">
        <v>107</v>
      </c>
      <c r="E58" s="113">
        <v>51.613370588844042</v>
      </c>
      <c r="F58" s="115">
        <v>24937</v>
      </c>
      <c r="G58" s="114">
        <v>24844</v>
      </c>
      <c r="H58" s="114">
        <v>24905</v>
      </c>
      <c r="I58" s="114">
        <v>24751</v>
      </c>
      <c r="J58" s="140">
        <v>24697</v>
      </c>
      <c r="K58" s="114">
        <v>240</v>
      </c>
      <c r="L58" s="116">
        <v>0.97177794873871315</v>
      </c>
    </row>
    <row r="59" spans="1:12" s="110" customFormat="1" ht="15" customHeight="1" x14ac:dyDescent="0.2">
      <c r="A59" s="120"/>
      <c r="B59" s="119"/>
      <c r="C59" s="258" t="s">
        <v>105</v>
      </c>
      <c r="D59" s="110" t="s">
        <v>197</v>
      </c>
      <c r="E59" s="113">
        <v>92.045948463210181</v>
      </c>
      <c r="F59" s="115">
        <v>44472</v>
      </c>
      <c r="G59" s="114">
        <v>44346</v>
      </c>
      <c r="H59" s="114">
        <v>44576</v>
      </c>
      <c r="I59" s="114">
        <v>44278</v>
      </c>
      <c r="J59" s="140">
        <v>44179</v>
      </c>
      <c r="K59" s="114">
        <v>293</v>
      </c>
      <c r="L59" s="116">
        <v>0.66321102786391728</v>
      </c>
    </row>
    <row r="60" spans="1:12" s="110" customFormat="1" ht="15" customHeight="1" x14ac:dyDescent="0.2">
      <c r="A60" s="120"/>
      <c r="B60" s="119"/>
      <c r="C60" s="258"/>
      <c r="D60" s="267" t="s">
        <v>198</v>
      </c>
      <c r="E60" s="113">
        <v>46.714786832164059</v>
      </c>
      <c r="F60" s="115">
        <v>20775</v>
      </c>
      <c r="G60" s="114">
        <v>20732</v>
      </c>
      <c r="H60" s="114">
        <v>20902</v>
      </c>
      <c r="I60" s="114">
        <v>20738</v>
      </c>
      <c r="J60" s="140">
        <v>20679</v>
      </c>
      <c r="K60" s="114">
        <v>96</v>
      </c>
      <c r="L60" s="116">
        <v>0.46423908312781081</v>
      </c>
    </row>
    <row r="61" spans="1:12" s="110" customFormat="1" ht="15" customHeight="1" x14ac:dyDescent="0.2">
      <c r="A61" s="120"/>
      <c r="B61" s="119"/>
      <c r="C61" s="258"/>
      <c r="D61" s="267" t="s">
        <v>199</v>
      </c>
      <c r="E61" s="113">
        <v>53.285213167835941</v>
      </c>
      <c r="F61" s="115">
        <v>23697</v>
      </c>
      <c r="G61" s="114">
        <v>23614</v>
      </c>
      <c r="H61" s="114">
        <v>23674</v>
      </c>
      <c r="I61" s="114">
        <v>23540</v>
      </c>
      <c r="J61" s="140">
        <v>23500</v>
      </c>
      <c r="K61" s="114">
        <v>197</v>
      </c>
      <c r="L61" s="116">
        <v>0.83829787234042552</v>
      </c>
    </row>
    <row r="62" spans="1:12" s="110" customFormat="1" ht="15" customHeight="1" x14ac:dyDescent="0.2">
      <c r="A62" s="120"/>
      <c r="B62" s="119"/>
      <c r="C62" s="258"/>
      <c r="D62" s="258" t="s">
        <v>200</v>
      </c>
      <c r="E62" s="113">
        <v>7.9540515367898168</v>
      </c>
      <c r="F62" s="115">
        <v>3843</v>
      </c>
      <c r="G62" s="114">
        <v>3857</v>
      </c>
      <c r="H62" s="114">
        <v>3870</v>
      </c>
      <c r="I62" s="114">
        <v>3809</v>
      </c>
      <c r="J62" s="140">
        <v>3784</v>
      </c>
      <c r="K62" s="114">
        <v>59</v>
      </c>
      <c r="L62" s="116">
        <v>1.5591966173361522</v>
      </c>
    </row>
    <row r="63" spans="1:12" s="110" customFormat="1" ht="15" customHeight="1" x14ac:dyDescent="0.2">
      <c r="A63" s="120"/>
      <c r="B63" s="119"/>
      <c r="C63" s="258"/>
      <c r="D63" s="267" t="s">
        <v>198</v>
      </c>
      <c r="E63" s="113">
        <v>67.733541504033312</v>
      </c>
      <c r="F63" s="115">
        <v>2603</v>
      </c>
      <c r="G63" s="114">
        <v>2627</v>
      </c>
      <c r="H63" s="114">
        <v>2639</v>
      </c>
      <c r="I63" s="114">
        <v>2598</v>
      </c>
      <c r="J63" s="140">
        <v>2587</v>
      </c>
      <c r="K63" s="114">
        <v>16</v>
      </c>
      <c r="L63" s="116">
        <v>0.61847700038654807</v>
      </c>
    </row>
    <row r="64" spans="1:12" s="110" customFormat="1" ht="15" customHeight="1" x14ac:dyDescent="0.2">
      <c r="A64" s="120"/>
      <c r="B64" s="119"/>
      <c r="C64" s="258"/>
      <c r="D64" s="267" t="s">
        <v>199</v>
      </c>
      <c r="E64" s="113">
        <v>32.266458495966695</v>
      </c>
      <c r="F64" s="115">
        <v>1240</v>
      </c>
      <c r="G64" s="114">
        <v>1230</v>
      </c>
      <c r="H64" s="114">
        <v>1231</v>
      </c>
      <c r="I64" s="114">
        <v>1211</v>
      </c>
      <c r="J64" s="140">
        <v>1197</v>
      </c>
      <c r="K64" s="114">
        <v>43</v>
      </c>
      <c r="L64" s="116">
        <v>3.5923141186299081</v>
      </c>
    </row>
    <row r="65" spans="1:12" s="110" customFormat="1" ht="15" customHeight="1" x14ac:dyDescent="0.2">
      <c r="A65" s="120"/>
      <c r="B65" s="119" t="s">
        <v>201</v>
      </c>
      <c r="C65" s="258"/>
      <c r="E65" s="113">
        <v>16.841788466822816</v>
      </c>
      <c r="F65" s="115">
        <v>12871</v>
      </c>
      <c r="G65" s="114">
        <v>12702</v>
      </c>
      <c r="H65" s="114">
        <v>12518</v>
      </c>
      <c r="I65" s="114">
        <v>12359</v>
      </c>
      <c r="J65" s="140">
        <v>12143</v>
      </c>
      <c r="K65" s="114">
        <v>728</v>
      </c>
      <c r="L65" s="116">
        <v>5.995223585604875</v>
      </c>
    </row>
    <row r="66" spans="1:12" s="110" customFormat="1" ht="15" customHeight="1" x14ac:dyDescent="0.2">
      <c r="A66" s="120"/>
      <c r="B66" s="119"/>
      <c r="C66" s="258" t="s">
        <v>106</v>
      </c>
      <c r="E66" s="113">
        <v>57.78105819283661</v>
      </c>
      <c r="F66" s="115">
        <v>7437</v>
      </c>
      <c r="G66" s="114">
        <v>7356</v>
      </c>
      <c r="H66" s="114">
        <v>7276</v>
      </c>
      <c r="I66" s="114">
        <v>7159</v>
      </c>
      <c r="J66" s="140">
        <v>7039</v>
      </c>
      <c r="K66" s="114">
        <v>398</v>
      </c>
      <c r="L66" s="116">
        <v>5.6542122460576785</v>
      </c>
    </row>
    <row r="67" spans="1:12" s="110" customFormat="1" ht="15" customHeight="1" x14ac:dyDescent="0.2">
      <c r="A67" s="120"/>
      <c r="B67" s="119"/>
      <c r="C67" s="258" t="s">
        <v>107</v>
      </c>
      <c r="E67" s="113">
        <v>42.21894180716339</v>
      </c>
      <c r="F67" s="115">
        <v>5434</v>
      </c>
      <c r="G67" s="114">
        <v>5346</v>
      </c>
      <c r="H67" s="114">
        <v>5242</v>
      </c>
      <c r="I67" s="114">
        <v>5200</v>
      </c>
      <c r="J67" s="140">
        <v>5104</v>
      </c>
      <c r="K67" s="114">
        <v>330</v>
      </c>
      <c r="L67" s="116">
        <v>6.4655172413793105</v>
      </c>
    </row>
    <row r="68" spans="1:12" s="110" customFormat="1" ht="15" customHeight="1" x14ac:dyDescent="0.2">
      <c r="A68" s="120"/>
      <c r="B68" s="119"/>
      <c r="C68" s="258" t="s">
        <v>105</v>
      </c>
      <c r="D68" s="110" t="s">
        <v>202</v>
      </c>
      <c r="E68" s="113">
        <v>21.606712765130915</v>
      </c>
      <c r="F68" s="115">
        <v>2781</v>
      </c>
      <c r="G68" s="114">
        <v>2715</v>
      </c>
      <c r="H68" s="114">
        <v>2604</v>
      </c>
      <c r="I68" s="114">
        <v>2536</v>
      </c>
      <c r="J68" s="140">
        <v>2403</v>
      </c>
      <c r="K68" s="114">
        <v>378</v>
      </c>
      <c r="L68" s="116">
        <v>15.730337078651685</v>
      </c>
    </row>
    <row r="69" spans="1:12" s="110" customFormat="1" ht="15" customHeight="1" x14ac:dyDescent="0.2">
      <c r="A69" s="120"/>
      <c r="B69" s="119"/>
      <c r="C69" s="258"/>
      <c r="D69" s="267" t="s">
        <v>198</v>
      </c>
      <c r="E69" s="113">
        <v>55.555555555555557</v>
      </c>
      <c r="F69" s="115">
        <v>1545</v>
      </c>
      <c r="G69" s="114">
        <v>1519</v>
      </c>
      <c r="H69" s="114">
        <v>1457</v>
      </c>
      <c r="I69" s="114">
        <v>1401</v>
      </c>
      <c r="J69" s="140">
        <v>1331</v>
      </c>
      <c r="K69" s="114">
        <v>214</v>
      </c>
      <c r="L69" s="116">
        <v>16.078136739293765</v>
      </c>
    </row>
    <row r="70" spans="1:12" s="110" customFormat="1" ht="15" customHeight="1" x14ac:dyDescent="0.2">
      <c r="A70" s="120"/>
      <c r="B70" s="119"/>
      <c r="C70" s="258"/>
      <c r="D70" s="267" t="s">
        <v>199</v>
      </c>
      <c r="E70" s="113">
        <v>44.444444444444443</v>
      </c>
      <c r="F70" s="115">
        <v>1236</v>
      </c>
      <c r="G70" s="114">
        <v>1196</v>
      </c>
      <c r="H70" s="114">
        <v>1147</v>
      </c>
      <c r="I70" s="114">
        <v>1135</v>
      </c>
      <c r="J70" s="140">
        <v>1072</v>
      </c>
      <c r="K70" s="114">
        <v>164</v>
      </c>
      <c r="L70" s="116">
        <v>15.298507462686567</v>
      </c>
    </row>
    <row r="71" spans="1:12" s="110" customFormat="1" ht="15" customHeight="1" x14ac:dyDescent="0.2">
      <c r="A71" s="120"/>
      <c r="B71" s="119"/>
      <c r="C71" s="258"/>
      <c r="D71" s="110" t="s">
        <v>203</v>
      </c>
      <c r="E71" s="113">
        <v>71.128894413798463</v>
      </c>
      <c r="F71" s="115">
        <v>9155</v>
      </c>
      <c r="G71" s="114">
        <v>9062</v>
      </c>
      <c r="H71" s="114">
        <v>8998</v>
      </c>
      <c r="I71" s="114">
        <v>8907</v>
      </c>
      <c r="J71" s="140">
        <v>8827</v>
      </c>
      <c r="K71" s="114">
        <v>328</v>
      </c>
      <c r="L71" s="116">
        <v>3.7158717571088706</v>
      </c>
    </row>
    <row r="72" spans="1:12" s="110" customFormat="1" ht="15" customHeight="1" x14ac:dyDescent="0.2">
      <c r="A72" s="120"/>
      <c r="B72" s="119"/>
      <c r="C72" s="258"/>
      <c r="D72" s="267" t="s">
        <v>198</v>
      </c>
      <c r="E72" s="113">
        <v>58.372474057891864</v>
      </c>
      <c r="F72" s="115">
        <v>5344</v>
      </c>
      <c r="G72" s="114">
        <v>5295</v>
      </c>
      <c r="H72" s="114">
        <v>5274</v>
      </c>
      <c r="I72" s="114">
        <v>5216</v>
      </c>
      <c r="J72" s="140">
        <v>5167</v>
      </c>
      <c r="K72" s="114">
        <v>177</v>
      </c>
      <c r="L72" s="116">
        <v>3.4255854461002517</v>
      </c>
    </row>
    <row r="73" spans="1:12" s="110" customFormat="1" ht="15" customHeight="1" x14ac:dyDescent="0.2">
      <c r="A73" s="120"/>
      <c r="B73" s="119"/>
      <c r="C73" s="258"/>
      <c r="D73" s="267" t="s">
        <v>199</v>
      </c>
      <c r="E73" s="113">
        <v>41.627525942108136</v>
      </c>
      <c r="F73" s="115">
        <v>3811</v>
      </c>
      <c r="G73" s="114">
        <v>3767</v>
      </c>
      <c r="H73" s="114">
        <v>3724</v>
      </c>
      <c r="I73" s="114">
        <v>3691</v>
      </c>
      <c r="J73" s="140">
        <v>3660</v>
      </c>
      <c r="K73" s="114">
        <v>151</v>
      </c>
      <c r="L73" s="116">
        <v>4.1256830601092895</v>
      </c>
    </row>
    <row r="74" spans="1:12" s="110" customFormat="1" ht="15" customHeight="1" x14ac:dyDescent="0.2">
      <c r="A74" s="120"/>
      <c r="B74" s="119"/>
      <c r="C74" s="258"/>
      <c r="D74" s="110" t="s">
        <v>204</v>
      </c>
      <c r="E74" s="113">
        <v>7.2643928210706239</v>
      </c>
      <c r="F74" s="115">
        <v>935</v>
      </c>
      <c r="G74" s="114">
        <v>925</v>
      </c>
      <c r="H74" s="114">
        <v>916</v>
      </c>
      <c r="I74" s="114">
        <v>916</v>
      </c>
      <c r="J74" s="140">
        <v>913</v>
      </c>
      <c r="K74" s="114">
        <v>22</v>
      </c>
      <c r="L74" s="116">
        <v>2.4096385542168677</v>
      </c>
    </row>
    <row r="75" spans="1:12" s="110" customFormat="1" ht="15" customHeight="1" x14ac:dyDescent="0.2">
      <c r="A75" s="120"/>
      <c r="B75" s="119"/>
      <c r="C75" s="258"/>
      <c r="D75" s="267" t="s">
        <v>198</v>
      </c>
      <c r="E75" s="113">
        <v>58.609625668449198</v>
      </c>
      <c r="F75" s="115">
        <v>548</v>
      </c>
      <c r="G75" s="114">
        <v>542</v>
      </c>
      <c r="H75" s="114">
        <v>545</v>
      </c>
      <c r="I75" s="114">
        <v>542</v>
      </c>
      <c r="J75" s="140">
        <v>541</v>
      </c>
      <c r="K75" s="114">
        <v>7</v>
      </c>
      <c r="L75" s="116">
        <v>1.2939001848428835</v>
      </c>
    </row>
    <row r="76" spans="1:12" s="110" customFormat="1" ht="15" customHeight="1" x14ac:dyDescent="0.2">
      <c r="A76" s="120"/>
      <c r="B76" s="119"/>
      <c r="C76" s="258"/>
      <c r="D76" s="267" t="s">
        <v>199</v>
      </c>
      <c r="E76" s="113">
        <v>41.390374331550802</v>
      </c>
      <c r="F76" s="115">
        <v>387</v>
      </c>
      <c r="G76" s="114">
        <v>383</v>
      </c>
      <c r="H76" s="114">
        <v>371</v>
      </c>
      <c r="I76" s="114">
        <v>374</v>
      </c>
      <c r="J76" s="140">
        <v>372</v>
      </c>
      <c r="K76" s="114">
        <v>15</v>
      </c>
      <c r="L76" s="116">
        <v>4.032258064516129</v>
      </c>
    </row>
    <row r="77" spans="1:12" s="110" customFormat="1" ht="15" customHeight="1" x14ac:dyDescent="0.2">
      <c r="A77" s="534"/>
      <c r="B77" s="119" t="s">
        <v>205</v>
      </c>
      <c r="C77" s="268"/>
      <c r="D77" s="182"/>
      <c r="E77" s="113">
        <v>6.5255224212606153</v>
      </c>
      <c r="F77" s="115">
        <v>4987</v>
      </c>
      <c r="G77" s="114">
        <v>5045</v>
      </c>
      <c r="H77" s="114">
        <v>5125</v>
      </c>
      <c r="I77" s="114">
        <v>4988</v>
      </c>
      <c r="J77" s="140">
        <v>4991</v>
      </c>
      <c r="K77" s="114">
        <v>-4</v>
      </c>
      <c r="L77" s="116">
        <v>-8.0144259667401324E-2</v>
      </c>
    </row>
    <row r="78" spans="1:12" s="110" customFormat="1" ht="15" customHeight="1" x14ac:dyDescent="0.2">
      <c r="A78" s="120"/>
      <c r="B78" s="119"/>
      <c r="C78" s="268" t="s">
        <v>106</v>
      </c>
      <c r="D78" s="182"/>
      <c r="E78" s="113">
        <v>58.25145377982755</v>
      </c>
      <c r="F78" s="115">
        <v>2905</v>
      </c>
      <c r="G78" s="114">
        <v>2918</v>
      </c>
      <c r="H78" s="114">
        <v>2966</v>
      </c>
      <c r="I78" s="114">
        <v>2882</v>
      </c>
      <c r="J78" s="140">
        <v>2863</v>
      </c>
      <c r="K78" s="114">
        <v>42</v>
      </c>
      <c r="L78" s="116">
        <v>1.4669926650366749</v>
      </c>
    </row>
    <row r="79" spans="1:12" s="110" customFormat="1" ht="15" customHeight="1" x14ac:dyDescent="0.2">
      <c r="A79" s="123"/>
      <c r="B79" s="124"/>
      <c r="C79" s="260" t="s">
        <v>107</v>
      </c>
      <c r="D79" s="261"/>
      <c r="E79" s="125">
        <v>41.74854622017245</v>
      </c>
      <c r="F79" s="143">
        <v>2082</v>
      </c>
      <c r="G79" s="144">
        <v>2127</v>
      </c>
      <c r="H79" s="144">
        <v>2159</v>
      </c>
      <c r="I79" s="144">
        <v>2106</v>
      </c>
      <c r="J79" s="145">
        <v>2128</v>
      </c>
      <c r="K79" s="144">
        <v>-46</v>
      </c>
      <c r="L79" s="146">
        <v>-2.1616541353383458</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76423</v>
      </c>
      <c r="E11" s="114">
        <v>76711</v>
      </c>
      <c r="F11" s="114">
        <v>76917</v>
      </c>
      <c r="G11" s="114">
        <v>75454</v>
      </c>
      <c r="H11" s="140">
        <v>74992</v>
      </c>
      <c r="I11" s="115">
        <v>1431</v>
      </c>
      <c r="J11" s="116">
        <v>1.9082035417111158</v>
      </c>
    </row>
    <row r="12" spans="1:15" s="110" customFormat="1" ht="24.95" customHeight="1" x14ac:dyDescent="0.2">
      <c r="A12" s="193" t="s">
        <v>132</v>
      </c>
      <c r="B12" s="194" t="s">
        <v>133</v>
      </c>
      <c r="C12" s="113">
        <v>9.6829488504769509E-2</v>
      </c>
      <c r="D12" s="115">
        <v>74</v>
      </c>
      <c r="E12" s="114">
        <v>57</v>
      </c>
      <c r="F12" s="114">
        <v>103</v>
      </c>
      <c r="G12" s="114">
        <v>108</v>
      </c>
      <c r="H12" s="140">
        <v>87</v>
      </c>
      <c r="I12" s="115">
        <v>-13</v>
      </c>
      <c r="J12" s="116">
        <v>-14.942528735632184</v>
      </c>
    </row>
    <row r="13" spans="1:15" s="110" customFormat="1" ht="24.95" customHeight="1" x14ac:dyDescent="0.2">
      <c r="A13" s="193" t="s">
        <v>134</v>
      </c>
      <c r="B13" s="199" t="s">
        <v>214</v>
      </c>
      <c r="C13" s="113">
        <v>1.5152506444395013</v>
      </c>
      <c r="D13" s="115">
        <v>1158</v>
      </c>
      <c r="E13" s="114">
        <v>1157</v>
      </c>
      <c r="F13" s="114">
        <v>1170</v>
      </c>
      <c r="G13" s="114">
        <v>1170</v>
      </c>
      <c r="H13" s="140">
        <v>1172</v>
      </c>
      <c r="I13" s="115">
        <v>-14</v>
      </c>
      <c r="J13" s="116">
        <v>-1.1945392491467577</v>
      </c>
    </row>
    <row r="14" spans="1:15" s="287" customFormat="1" ht="24" customHeight="1" x14ac:dyDescent="0.2">
      <c r="A14" s="193" t="s">
        <v>215</v>
      </c>
      <c r="B14" s="199" t="s">
        <v>137</v>
      </c>
      <c r="C14" s="113">
        <v>11.049029742355049</v>
      </c>
      <c r="D14" s="115">
        <v>8444</v>
      </c>
      <c r="E14" s="114">
        <v>8496</v>
      </c>
      <c r="F14" s="114">
        <v>8597</v>
      </c>
      <c r="G14" s="114">
        <v>8529</v>
      </c>
      <c r="H14" s="140">
        <v>8503</v>
      </c>
      <c r="I14" s="115">
        <v>-59</v>
      </c>
      <c r="J14" s="116">
        <v>-0.69387275079383748</v>
      </c>
      <c r="K14" s="110"/>
      <c r="L14" s="110"/>
      <c r="M14" s="110"/>
      <c r="N14" s="110"/>
      <c r="O14" s="110"/>
    </row>
    <row r="15" spans="1:15" s="110" customFormat="1" ht="24.75" customHeight="1" x14ac:dyDescent="0.2">
      <c r="A15" s="193" t="s">
        <v>216</v>
      </c>
      <c r="B15" s="199" t="s">
        <v>217</v>
      </c>
      <c r="C15" s="113">
        <v>0.88324195595566779</v>
      </c>
      <c r="D15" s="115">
        <v>675</v>
      </c>
      <c r="E15" s="114">
        <v>697</v>
      </c>
      <c r="F15" s="114">
        <v>696</v>
      </c>
      <c r="G15" s="114">
        <v>665</v>
      </c>
      <c r="H15" s="140">
        <v>661</v>
      </c>
      <c r="I15" s="115">
        <v>14</v>
      </c>
      <c r="J15" s="116">
        <v>2.118003025718608</v>
      </c>
    </row>
    <row r="16" spans="1:15" s="287" customFormat="1" ht="24.95" customHeight="1" x14ac:dyDescent="0.2">
      <c r="A16" s="193" t="s">
        <v>218</v>
      </c>
      <c r="B16" s="199" t="s">
        <v>141</v>
      </c>
      <c r="C16" s="113">
        <v>9.6031299477905865</v>
      </c>
      <c r="D16" s="115">
        <v>7339</v>
      </c>
      <c r="E16" s="114">
        <v>7368</v>
      </c>
      <c r="F16" s="114">
        <v>7460</v>
      </c>
      <c r="G16" s="114">
        <v>7421</v>
      </c>
      <c r="H16" s="140">
        <v>7426</v>
      </c>
      <c r="I16" s="115">
        <v>-87</v>
      </c>
      <c r="J16" s="116">
        <v>-1.1715593859412874</v>
      </c>
      <c r="K16" s="110"/>
      <c r="L16" s="110"/>
      <c r="M16" s="110"/>
      <c r="N16" s="110"/>
      <c r="O16" s="110"/>
    </row>
    <row r="17" spans="1:15" s="110" customFormat="1" ht="24.95" customHeight="1" x14ac:dyDescent="0.2">
      <c r="A17" s="193" t="s">
        <v>219</v>
      </c>
      <c r="B17" s="199" t="s">
        <v>220</v>
      </c>
      <c r="C17" s="113">
        <v>0.56265783860879581</v>
      </c>
      <c r="D17" s="115">
        <v>430</v>
      </c>
      <c r="E17" s="114">
        <v>431</v>
      </c>
      <c r="F17" s="114">
        <v>441</v>
      </c>
      <c r="G17" s="114">
        <v>443</v>
      </c>
      <c r="H17" s="140">
        <v>416</v>
      </c>
      <c r="I17" s="115">
        <v>14</v>
      </c>
      <c r="J17" s="116">
        <v>3.3653846153846154</v>
      </c>
    </row>
    <row r="18" spans="1:15" s="287" customFormat="1" ht="24.95" customHeight="1" x14ac:dyDescent="0.2">
      <c r="A18" s="201" t="s">
        <v>144</v>
      </c>
      <c r="B18" s="202" t="s">
        <v>145</v>
      </c>
      <c r="C18" s="113">
        <v>2.9271292673671541</v>
      </c>
      <c r="D18" s="115">
        <v>2237</v>
      </c>
      <c r="E18" s="114">
        <v>2260</v>
      </c>
      <c r="F18" s="114">
        <v>2325</v>
      </c>
      <c r="G18" s="114">
        <v>2204</v>
      </c>
      <c r="H18" s="140">
        <v>2181</v>
      </c>
      <c r="I18" s="115">
        <v>56</v>
      </c>
      <c r="J18" s="116">
        <v>2.5676295277395691</v>
      </c>
      <c r="K18" s="110"/>
      <c r="L18" s="110"/>
      <c r="M18" s="110"/>
      <c r="N18" s="110"/>
      <c r="O18" s="110"/>
    </row>
    <row r="19" spans="1:15" s="110" customFormat="1" ht="24.95" customHeight="1" x14ac:dyDescent="0.2">
      <c r="A19" s="193" t="s">
        <v>146</v>
      </c>
      <c r="B19" s="199" t="s">
        <v>147</v>
      </c>
      <c r="C19" s="113">
        <v>14.66050796226267</v>
      </c>
      <c r="D19" s="115">
        <v>11204</v>
      </c>
      <c r="E19" s="114">
        <v>11393</v>
      </c>
      <c r="F19" s="114">
        <v>11424</v>
      </c>
      <c r="G19" s="114">
        <v>11002</v>
      </c>
      <c r="H19" s="140">
        <v>11052</v>
      </c>
      <c r="I19" s="115">
        <v>152</v>
      </c>
      <c r="J19" s="116">
        <v>1.3753166847629388</v>
      </c>
    </row>
    <row r="20" spans="1:15" s="287" customFormat="1" ht="24.95" customHeight="1" x14ac:dyDescent="0.2">
      <c r="A20" s="193" t="s">
        <v>148</v>
      </c>
      <c r="B20" s="199" t="s">
        <v>149</v>
      </c>
      <c r="C20" s="113">
        <v>6.7375004906899756</v>
      </c>
      <c r="D20" s="115">
        <v>5149</v>
      </c>
      <c r="E20" s="114">
        <v>5064</v>
      </c>
      <c r="F20" s="114">
        <v>4995</v>
      </c>
      <c r="G20" s="114">
        <v>4875</v>
      </c>
      <c r="H20" s="140">
        <v>4823</v>
      </c>
      <c r="I20" s="115">
        <v>326</v>
      </c>
      <c r="J20" s="116">
        <v>6.7592784573916651</v>
      </c>
      <c r="K20" s="110"/>
      <c r="L20" s="110"/>
      <c r="M20" s="110"/>
      <c r="N20" s="110"/>
      <c r="O20" s="110"/>
    </row>
    <row r="21" spans="1:15" s="110" customFormat="1" ht="24.95" customHeight="1" x14ac:dyDescent="0.2">
      <c r="A21" s="201" t="s">
        <v>150</v>
      </c>
      <c r="B21" s="202" t="s">
        <v>151</v>
      </c>
      <c r="C21" s="113">
        <v>2.7125341847349618</v>
      </c>
      <c r="D21" s="115">
        <v>2073</v>
      </c>
      <c r="E21" s="114">
        <v>2156</v>
      </c>
      <c r="F21" s="114">
        <v>2270</v>
      </c>
      <c r="G21" s="114">
        <v>2225</v>
      </c>
      <c r="H21" s="140">
        <v>2115</v>
      </c>
      <c r="I21" s="115">
        <v>-42</v>
      </c>
      <c r="J21" s="116">
        <v>-1.9858156028368794</v>
      </c>
    </row>
    <row r="22" spans="1:15" s="110" customFormat="1" ht="24.95" customHeight="1" x14ac:dyDescent="0.2">
      <c r="A22" s="201" t="s">
        <v>152</v>
      </c>
      <c r="B22" s="199" t="s">
        <v>153</v>
      </c>
      <c r="C22" s="113">
        <v>4.9134422883163449</v>
      </c>
      <c r="D22" s="115">
        <v>3755</v>
      </c>
      <c r="E22" s="114">
        <v>3745</v>
      </c>
      <c r="F22" s="114">
        <v>3696</v>
      </c>
      <c r="G22" s="114">
        <v>3558</v>
      </c>
      <c r="H22" s="140">
        <v>3525</v>
      </c>
      <c r="I22" s="115">
        <v>230</v>
      </c>
      <c r="J22" s="116">
        <v>6.5248226950354606</v>
      </c>
    </row>
    <row r="23" spans="1:15" s="110" customFormat="1" ht="24.95" customHeight="1" x14ac:dyDescent="0.2">
      <c r="A23" s="193" t="s">
        <v>154</v>
      </c>
      <c r="B23" s="199" t="s">
        <v>155</v>
      </c>
      <c r="C23" s="113">
        <v>7.9858157884406529</v>
      </c>
      <c r="D23" s="115">
        <v>6103</v>
      </c>
      <c r="E23" s="114">
        <v>6087</v>
      </c>
      <c r="F23" s="114">
        <v>6087</v>
      </c>
      <c r="G23" s="114">
        <v>5996</v>
      </c>
      <c r="H23" s="140">
        <v>5995</v>
      </c>
      <c r="I23" s="115">
        <v>108</v>
      </c>
      <c r="J23" s="116">
        <v>1.8015012510425354</v>
      </c>
    </row>
    <row r="24" spans="1:15" s="110" customFormat="1" ht="24.95" customHeight="1" x14ac:dyDescent="0.2">
      <c r="A24" s="193" t="s">
        <v>156</v>
      </c>
      <c r="B24" s="199" t="s">
        <v>221</v>
      </c>
      <c r="C24" s="113">
        <v>6.050534524946678</v>
      </c>
      <c r="D24" s="115">
        <v>4624</v>
      </c>
      <c r="E24" s="114">
        <v>4618</v>
      </c>
      <c r="F24" s="114">
        <v>4602</v>
      </c>
      <c r="G24" s="114">
        <v>4538</v>
      </c>
      <c r="H24" s="140">
        <v>4570</v>
      </c>
      <c r="I24" s="115">
        <v>54</v>
      </c>
      <c r="J24" s="116">
        <v>1.1816192560175054</v>
      </c>
    </row>
    <row r="25" spans="1:15" s="110" customFormat="1" ht="24.95" customHeight="1" x14ac:dyDescent="0.2">
      <c r="A25" s="193" t="s">
        <v>222</v>
      </c>
      <c r="B25" s="204" t="s">
        <v>159</v>
      </c>
      <c r="C25" s="113">
        <v>3.4767020399617916</v>
      </c>
      <c r="D25" s="115">
        <v>2657</v>
      </c>
      <c r="E25" s="114">
        <v>2606</v>
      </c>
      <c r="F25" s="114">
        <v>2600</v>
      </c>
      <c r="G25" s="114">
        <v>2524</v>
      </c>
      <c r="H25" s="140">
        <v>2535</v>
      </c>
      <c r="I25" s="115">
        <v>122</v>
      </c>
      <c r="J25" s="116">
        <v>4.8126232741617354</v>
      </c>
    </row>
    <row r="26" spans="1:15" s="110" customFormat="1" ht="24.95" customHeight="1" x14ac:dyDescent="0.2">
      <c r="A26" s="201">
        <v>782.78300000000002</v>
      </c>
      <c r="B26" s="203" t="s">
        <v>160</v>
      </c>
      <c r="C26" s="113">
        <v>2.7635659421901781</v>
      </c>
      <c r="D26" s="115">
        <v>2112</v>
      </c>
      <c r="E26" s="114">
        <v>2107</v>
      </c>
      <c r="F26" s="114">
        <v>2359</v>
      </c>
      <c r="G26" s="114">
        <v>2439</v>
      </c>
      <c r="H26" s="140">
        <v>2434</v>
      </c>
      <c r="I26" s="115">
        <v>-322</v>
      </c>
      <c r="J26" s="116">
        <v>-13.229252259654888</v>
      </c>
    </row>
    <row r="27" spans="1:15" s="110" customFormat="1" ht="24.95" customHeight="1" x14ac:dyDescent="0.2">
      <c r="A27" s="193" t="s">
        <v>161</v>
      </c>
      <c r="B27" s="199" t="s">
        <v>223</v>
      </c>
      <c r="C27" s="113">
        <v>11.069965847977704</v>
      </c>
      <c r="D27" s="115">
        <v>8460</v>
      </c>
      <c r="E27" s="114">
        <v>8489</v>
      </c>
      <c r="F27" s="114">
        <v>8437</v>
      </c>
      <c r="G27" s="114">
        <v>8321</v>
      </c>
      <c r="H27" s="140">
        <v>8294</v>
      </c>
      <c r="I27" s="115">
        <v>166</v>
      </c>
      <c r="J27" s="116">
        <v>2.0014468290330361</v>
      </c>
    </row>
    <row r="28" spans="1:15" s="110" customFormat="1" ht="24.95" customHeight="1" x14ac:dyDescent="0.2">
      <c r="A28" s="193" t="s">
        <v>163</v>
      </c>
      <c r="B28" s="199" t="s">
        <v>164</v>
      </c>
      <c r="C28" s="113">
        <v>3.8142967431270689</v>
      </c>
      <c r="D28" s="115">
        <v>2915</v>
      </c>
      <c r="E28" s="114">
        <v>2978</v>
      </c>
      <c r="F28" s="114">
        <v>2936</v>
      </c>
      <c r="G28" s="114">
        <v>2901</v>
      </c>
      <c r="H28" s="140">
        <v>2885</v>
      </c>
      <c r="I28" s="115">
        <v>30</v>
      </c>
      <c r="J28" s="116">
        <v>1.0398613518197575</v>
      </c>
    </row>
    <row r="29" spans="1:15" s="110" customFormat="1" ht="24.95" customHeight="1" x14ac:dyDescent="0.2">
      <c r="A29" s="193">
        <v>86</v>
      </c>
      <c r="B29" s="199" t="s">
        <v>165</v>
      </c>
      <c r="C29" s="113">
        <v>9.6855658636797823</v>
      </c>
      <c r="D29" s="115">
        <v>7402</v>
      </c>
      <c r="E29" s="114">
        <v>7437</v>
      </c>
      <c r="F29" s="114">
        <v>7367</v>
      </c>
      <c r="G29" s="114">
        <v>7212</v>
      </c>
      <c r="H29" s="140">
        <v>7019</v>
      </c>
      <c r="I29" s="115">
        <v>383</v>
      </c>
      <c r="J29" s="116">
        <v>5.4566177518164984</v>
      </c>
    </row>
    <row r="30" spans="1:15" s="110" customFormat="1" ht="24.95" customHeight="1" x14ac:dyDescent="0.2">
      <c r="A30" s="193">
        <v>87.88</v>
      </c>
      <c r="B30" s="204" t="s">
        <v>166</v>
      </c>
      <c r="C30" s="113">
        <v>6.2428849953548013</v>
      </c>
      <c r="D30" s="115">
        <v>4771</v>
      </c>
      <c r="E30" s="114">
        <v>4758</v>
      </c>
      <c r="F30" s="114">
        <v>4679</v>
      </c>
      <c r="G30" s="114">
        <v>4651</v>
      </c>
      <c r="H30" s="140">
        <v>4579</v>
      </c>
      <c r="I30" s="115">
        <v>192</v>
      </c>
      <c r="J30" s="116">
        <v>4.1930552522384801</v>
      </c>
    </row>
    <row r="31" spans="1:15" s="110" customFormat="1" ht="24.95" customHeight="1" x14ac:dyDescent="0.2">
      <c r="A31" s="193" t="s">
        <v>167</v>
      </c>
      <c r="B31" s="199" t="s">
        <v>168</v>
      </c>
      <c r="C31" s="113">
        <v>4.2984441856509168</v>
      </c>
      <c r="D31" s="115">
        <v>3285</v>
      </c>
      <c r="E31" s="114">
        <v>3303</v>
      </c>
      <c r="F31" s="114">
        <v>3270</v>
      </c>
      <c r="G31" s="114">
        <v>3201</v>
      </c>
      <c r="H31" s="140">
        <v>3223</v>
      </c>
      <c r="I31" s="115">
        <v>62</v>
      </c>
      <c r="J31" s="116">
        <v>1.9236735960285449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9.6829488504769509E-2</v>
      </c>
      <c r="D34" s="115">
        <v>74</v>
      </c>
      <c r="E34" s="114">
        <v>57</v>
      </c>
      <c r="F34" s="114">
        <v>103</v>
      </c>
      <c r="G34" s="114">
        <v>108</v>
      </c>
      <c r="H34" s="140">
        <v>87</v>
      </c>
      <c r="I34" s="115">
        <v>-13</v>
      </c>
      <c r="J34" s="116">
        <v>-14.942528735632184</v>
      </c>
    </row>
    <row r="35" spans="1:10" s="110" customFormat="1" ht="24.95" customHeight="1" x14ac:dyDescent="0.2">
      <c r="A35" s="292" t="s">
        <v>171</v>
      </c>
      <c r="B35" s="293" t="s">
        <v>172</v>
      </c>
      <c r="C35" s="113">
        <v>15.491409654161705</v>
      </c>
      <c r="D35" s="115">
        <v>11839</v>
      </c>
      <c r="E35" s="114">
        <v>11913</v>
      </c>
      <c r="F35" s="114">
        <v>12092</v>
      </c>
      <c r="G35" s="114">
        <v>11903</v>
      </c>
      <c r="H35" s="140">
        <v>11856</v>
      </c>
      <c r="I35" s="115">
        <v>-17</v>
      </c>
      <c r="J35" s="116">
        <v>-0.14338731443994601</v>
      </c>
    </row>
    <row r="36" spans="1:10" s="110" customFormat="1" ht="24.95" customHeight="1" x14ac:dyDescent="0.2">
      <c r="A36" s="294" t="s">
        <v>173</v>
      </c>
      <c r="B36" s="295" t="s">
        <v>174</v>
      </c>
      <c r="C36" s="125">
        <v>84.411760857333519</v>
      </c>
      <c r="D36" s="143">
        <v>64510</v>
      </c>
      <c r="E36" s="144">
        <v>64741</v>
      </c>
      <c r="F36" s="144">
        <v>64722</v>
      </c>
      <c r="G36" s="144">
        <v>63443</v>
      </c>
      <c r="H36" s="145">
        <v>63049</v>
      </c>
      <c r="I36" s="143">
        <v>1461</v>
      </c>
      <c r="J36" s="146">
        <v>2.3172453171342924</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2020-09-25T09:03:15Z</dcterms:created>
  <dcterms:modified xsi:type="dcterms:W3CDTF">2020-09-28T08:08:51Z</dcterms:modified>
</cp:coreProperties>
</file>