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K44" i="24"/>
  <c r="I44" i="24"/>
  <c r="H44" i="24"/>
  <c r="D44" i="24"/>
  <c r="C44" i="24"/>
  <c r="M44" i="24" s="1"/>
  <c r="B44" i="24"/>
  <c r="J44" i="24" s="1"/>
  <c r="M43" i="24"/>
  <c r="L43" i="24"/>
  <c r="I43" i="24"/>
  <c r="H43" i="24"/>
  <c r="G43" i="24"/>
  <c r="F43" i="24"/>
  <c r="E43" i="24"/>
  <c r="D43" i="24"/>
  <c r="C43" i="24"/>
  <c r="B43" i="24"/>
  <c r="K43" i="24" s="1"/>
  <c r="L42" i="24"/>
  <c r="K42" i="24"/>
  <c r="I42" i="24"/>
  <c r="H42" i="24"/>
  <c r="D42" i="24"/>
  <c r="C42" i="24"/>
  <c r="M42" i="24" s="1"/>
  <c r="B42" i="24"/>
  <c r="J42" i="24" s="1"/>
  <c r="M41" i="24"/>
  <c r="L41" i="24"/>
  <c r="I41" i="24"/>
  <c r="H41" i="24"/>
  <c r="G41" i="24"/>
  <c r="F41" i="24"/>
  <c r="E41" i="24"/>
  <c r="D41" i="24"/>
  <c r="C41" i="24"/>
  <c r="B41" i="24"/>
  <c r="K41" i="24" s="1"/>
  <c r="L40" i="24"/>
  <c r="K40" i="24"/>
  <c r="I40" i="24"/>
  <c r="H40" i="24"/>
  <c r="D40" i="24"/>
  <c r="C40" i="24"/>
  <c r="M40" i="24" s="1"/>
  <c r="B40" i="24"/>
  <c r="J40" i="24" s="1"/>
  <c r="M36" i="24"/>
  <c r="L36" i="24"/>
  <c r="K36" i="24"/>
  <c r="J36" i="24"/>
  <c r="I36" i="24"/>
  <c r="H36" i="24"/>
  <c r="G36" i="24"/>
  <c r="F36" i="24"/>
  <c r="E36" i="24"/>
  <c r="D36" i="24"/>
  <c r="K57" i="15"/>
  <c r="L57" i="15" s="1"/>
  <c r="C38" i="24"/>
  <c r="C37" i="24"/>
  <c r="E37" i="24" s="1"/>
  <c r="C35" i="24"/>
  <c r="C34" i="24"/>
  <c r="C33" i="24"/>
  <c r="C32" i="24"/>
  <c r="C31" i="24"/>
  <c r="C30" i="24"/>
  <c r="G30" i="24" s="1"/>
  <c r="C29" i="24"/>
  <c r="C28" i="24"/>
  <c r="C27" i="24"/>
  <c r="C26" i="24"/>
  <c r="G26" i="24" s="1"/>
  <c r="C25" i="24"/>
  <c r="C24" i="24"/>
  <c r="G24" i="24" s="1"/>
  <c r="C23" i="24"/>
  <c r="C22" i="24"/>
  <c r="C21" i="24"/>
  <c r="C20" i="24"/>
  <c r="G20" i="24" s="1"/>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D9" i="24" l="1"/>
  <c r="J9" i="24"/>
  <c r="H9" i="24"/>
  <c r="K9" i="24"/>
  <c r="F9" i="24"/>
  <c r="F19" i="24"/>
  <c r="D19" i="24"/>
  <c r="J19" i="24"/>
  <c r="H19" i="24"/>
  <c r="K19" i="24"/>
  <c r="K22" i="24"/>
  <c r="J22" i="24"/>
  <c r="H22" i="24"/>
  <c r="F22" i="24"/>
  <c r="D22" i="24"/>
  <c r="F35" i="24"/>
  <c r="D35" i="24"/>
  <c r="J35" i="24"/>
  <c r="H35" i="24"/>
  <c r="K35" i="24"/>
  <c r="B45" i="24"/>
  <c r="B39" i="24"/>
  <c r="G29" i="24"/>
  <c r="M29" i="24"/>
  <c r="E29" i="24"/>
  <c r="L29" i="24"/>
  <c r="I29" i="24"/>
  <c r="K8" i="24"/>
  <c r="H8" i="24"/>
  <c r="F8" i="24"/>
  <c r="D8" i="24"/>
  <c r="J8" i="24"/>
  <c r="K16" i="24"/>
  <c r="H16" i="24"/>
  <c r="F16" i="24"/>
  <c r="D16" i="24"/>
  <c r="J16" i="24"/>
  <c r="F29" i="24"/>
  <c r="D29" i="24"/>
  <c r="J29" i="24"/>
  <c r="H29" i="24"/>
  <c r="K29" i="24"/>
  <c r="K32" i="24"/>
  <c r="J32" i="24"/>
  <c r="H32" i="24"/>
  <c r="F32" i="24"/>
  <c r="D32" i="24"/>
  <c r="G23" i="24"/>
  <c r="M23" i="24"/>
  <c r="E23" i="24"/>
  <c r="L23" i="24"/>
  <c r="I23" i="24"/>
  <c r="F23" i="24"/>
  <c r="D23" i="24"/>
  <c r="J23" i="24"/>
  <c r="H23" i="24"/>
  <c r="K23" i="24"/>
  <c r="K26" i="24"/>
  <c r="J26" i="24"/>
  <c r="H26" i="24"/>
  <c r="F26" i="24"/>
  <c r="D26" i="24"/>
  <c r="G7" i="24"/>
  <c r="M7" i="24"/>
  <c r="E7" i="24"/>
  <c r="L7" i="24"/>
  <c r="I7" i="24"/>
  <c r="G9" i="24"/>
  <c r="M9" i="24"/>
  <c r="E9" i="24"/>
  <c r="L9" i="24"/>
  <c r="I9" i="24"/>
  <c r="G17" i="24"/>
  <c r="M17" i="24"/>
  <c r="E17" i="24"/>
  <c r="L17" i="24"/>
  <c r="I17" i="24"/>
  <c r="G33" i="24"/>
  <c r="M33" i="24"/>
  <c r="E33" i="24"/>
  <c r="L33" i="24"/>
  <c r="I33" i="24"/>
  <c r="D17" i="24"/>
  <c r="J17" i="24"/>
  <c r="H17" i="24"/>
  <c r="K17" i="24"/>
  <c r="F17" i="24"/>
  <c r="K20" i="24"/>
  <c r="J20" i="24"/>
  <c r="H20" i="24"/>
  <c r="F20" i="24"/>
  <c r="D20" i="24"/>
  <c r="F33" i="24"/>
  <c r="D33" i="24"/>
  <c r="J33" i="24"/>
  <c r="H33" i="24"/>
  <c r="K33" i="24"/>
  <c r="H37" i="24"/>
  <c r="F37" i="24"/>
  <c r="D37" i="24"/>
  <c r="K37" i="24"/>
  <c r="J37" i="24"/>
  <c r="I8" i="24"/>
  <c r="M8" i="24"/>
  <c r="E8" i="24"/>
  <c r="L8" i="24"/>
  <c r="G8" i="24"/>
  <c r="G27" i="24"/>
  <c r="M27" i="24"/>
  <c r="E27" i="24"/>
  <c r="L27" i="24"/>
  <c r="I27" i="24"/>
  <c r="B6" i="24"/>
  <c r="B14" i="24"/>
  <c r="F27" i="24"/>
  <c r="D27" i="24"/>
  <c r="J27" i="24"/>
  <c r="H27" i="24"/>
  <c r="K27" i="24"/>
  <c r="K30" i="24"/>
  <c r="J30" i="24"/>
  <c r="H30" i="24"/>
  <c r="F30" i="24"/>
  <c r="D30" i="24"/>
  <c r="G21" i="24"/>
  <c r="M21" i="24"/>
  <c r="E21" i="24"/>
  <c r="L21" i="24"/>
  <c r="I21" i="24"/>
  <c r="M38" i="24"/>
  <c r="E38" i="24"/>
  <c r="L38" i="24"/>
  <c r="G38" i="24"/>
  <c r="I38" i="24"/>
  <c r="F21" i="24"/>
  <c r="D21" i="24"/>
  <c r="J21" i="24"/>
  <c r="H21" i="24"/>
  <c r="K21" i="24"/>
  <c r="K24" i="24"/>
  <c r="J24" i="24"/>
  <c r="H24" i="24"/>
  <c r="F24" i="24"/>
  <c r="D24" i="24"/>
  <c r="D38" i="24"/>
  <c r="K38" i="24"/>
  <c r="J38" i="24"/>
  <c r="H38" i="24"/>
  <c r="F38" i="24"/>
  <c r="G15" i="24"/>
  <c r="M15" i="24"/>
  <c r="E15" i="24"/>
  <c r="L15" i="24"/>
  <c r="I15" i="24"/>
  <c r="G31" i="24"/>
  <c r="M31" i="24"/>
  <c r="E31" i="24"/>
  <c r="L31" i="24"/>
  <c r="I31" i="24"/>
  <c r="D15" i="24"/>
  <c r="J15" i="24"/>
  <c r="H15" i="24"/>
  <c r="K15" i="24"/>
  <c r="F15" i="24"/>
  <c r="K18" i="24"/>
  <c r="J18" i="24"/>
  <c r="H18" i="24"/>
  <c r="F18" i="24"/>
  <c r="D18" i="24"/>
  <c r="F31" i="24"/>
  <c r="D31" i="24"/>
  <c r="J31" i="24"/>
  <c r="H31" i="24"/>
  <c r="K31" i="24"/>
  <c r="K34" i="24"/>
  <c r="J34" i="24"/>
  <c r="H34" i="24"/>
  <c r="F34" i="24"/>
  <c r="D34" i="24"/>
  <c r="G25" i="24"/>
  <c r="M25" i="24"/>
  <c r="E25" i="24"/>
  <c r="L25" i="24"/>
  <c r="I25" i="24"/>
  <c r="D7" i="24"/>
  <c r="J7" i="24"/>
  <c r="H7" i="24"/>
  <c r="K7" i="24"/>
  <c r="F7" i="24"/>
  <c r="F25" i="24"/>
  <c r="D25" i="24"/>
  <c r="J25" i="24"/>
  <c r="H25" i="24"/>
  <c r="K25" i="24"/>
  <c r="K28" i="24"/>
  <c r="J28" i="24"/>
  <c r="H28" i="24"/>
  <c r="F28" i="24"/>
  <c r="D28" i="24"/>
  <c r="G19" i="24"/>
  <c r="M19" i="24"/>
  <c r="E19" i="24"/>
  <c r="L19" i="24"/>
  <c r="I19" i="24"/>
  <c r="G35" i="24"/>
  <c r="M35" i="24"/>
  <c r="E35" i="24"/>
  <c r="L35" i="24"/>
  <c r="I35" i="24"/>
  <c r="I16" i="24"/>
  <c r="M16" i="24"/>
  <c r="E16" i="24"/>
  <c r="L16" i="24"/>
  <c r="I24" i="24"/>
  <c r="M24" i="24"/>
  <c r="E24" i="24"/>
  <c r="L24" i="24"/>
  <c r="I32" i="24"/>
  <c r="M32" i="24"/>
  <c r="E32" i="24"/>
  <c r="L32" i="24"/>
  <c r="G16" i="24"/>
  <c r="C14" i="24"/>
  <c r="C6" i="24"/>
  <c r="I22" i="24"/>
  <c r="M22" i="24"/>
  <c r="E22" i="24"/>
  <c r="L22" i="24"/>
  <c r="I30" i="24"/>
  <c r="M30" i="24"/>
  <c r="E30" i="24"/>
  <c r="L30" i="24"/>
  <c r="C45" i="24"/>
  <c r="C39"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G32" i="24"/>
  <c r="I20" i="24"/>
  <c r="M20" i="24"/>
  <c r="E20" i="24"/>
  <c r="L20" i="24"/>
  <c r="I28" i="24"/>
  <c r="M28" i="24"/>
  <c r="E28" i="24"/>
  <c r="L28" i="24"/>
  <c r="I37" i="24"/>
  <c r="G37" i="24"/>
  <c r="L37" i="24"/>
  <c r="G22" i="24"/>
  <c r="M37" i="24"/>
  <c r="G28" i="24"/>
  <c r="I18" i="24"/>
  <c r="M18" i="24"/>
  <c r="E18" i="24"/>
  <c r="L18" i="24"/>
  <c r="I26" i="24"/>
  <c r="M26" i="24"/>
  <c r="E26" i="24"/>
  <c r="L26" i="24"/>
  <c r="I34" i="24"/>
  <c r="M34" i="24"/>
  <c r="E34" i="24"/>
  <c r="L34" i="24"/>
  <c r="G18" i="24"/>
  <c r="G34"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J77" i="24" s="1"/>
  <c r="I75" i="24"/>
  <c r="F40" i="24"/>
  <c r="J41" i="24"/>
  <c r="F42" i="24"/>
  <c r="J43" i="24"/>
  <c r="F44" i="24"/>
  <c r="G40" i="24"/>
  <c r="G42" i="24"/>
  <c r="G44" i="24"/>
  <c r="E40" i="24"/>
  <c r="E42" i="24"/>
  <c r="E44" i="24"/>
  <c r="K79" i="24" l="1"/>
  <c r="K78" i="24"/>
  <c r="I6" i="24"/>
  <c r="M6" i="24"/>
  <c r="E6" i="24"/>
  <c r="L6" i="24"/>
  <c r="G6" i="24"/>
  <c r="I14" i="24"/>
  <c r="M14" i="24"/>
  <c r="E14" i="24"/>
  <c r="L14" i="24"/>
  <c r="G14" i="24"/>
  <c r="H39" i="24"/>
  <c r="F39" i="24"/>
  <c r="D39" i="24"/>
  <c r="K39" i="24"/>
  <c r="J39" i="24"/>
  <c r="H45" i="24"/>
  <c r="F45" i="24"/>
  <c r="D45" i="24"/>
  <c r="K45" i="24"/>
  <c r="J45" i="24"/>
  <c r="I77" i="24"/>
  <c r="I39" i="24"/>
  <c r="G39" i="24"/>
  <c r="L39" i="24"/>
  <c r="E39" i="24"/>
  <c r="M39" i="24"/>
  <c r="K14" i="24"/>
  <c r="H14" i="24"/>
  <c r="F14" i="24"/>
  <c r="D14" i="24"/>
  <c r="J14" i="24"/>
  <c r="J79" i="24"/>
  <c r="I45" i="24"/>
  <c r="G45" i="24"/>
  <c r="L45" i="24"/>
  <c r="M45" i="24"/>
  <c r="E45" i="24"/>
  <c r="K6" i="24"/>
  <c r="H6" i="24"/>
  <c r="F6" i="24"/>
  <c r="D6" i="24"/>
  <c r="J6" i="24"/>
  <c r="I78" i="24" l="1"/>
  <c r="I79" i="24"/>
  <c r="J78" i="24"/>
  <c r="I83" i="24" l="1"/>
  <c r="I82" i="24"/>
  <c r="I81" i="24"/>
</calcChain>
</file>

<file path=xl/sharedStrings.xml><?xml version="1.0" encoding="utf-8"?>
<sst xmlns="http://schemas.openxmlformats.org/spreadsheetml/2006/main" count="1723" uniqueCount="521">
  <si>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</si>
  <si>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</si>
  <si>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</si>
  <si>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</si>
  <si>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</si>
  <si>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</si>
  <si>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</si>
  <si>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</si>
  <si>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</si>
  <si>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</si>
  <si>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</si>
  <si>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</si>
  <si>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</si>
  <si>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Ahrweiler (07131)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</si>
  <si>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</si>
  <si>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</si>
  <si>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</si>
  <si>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</si>
  <si>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</si>
  <si>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</si>
  <si>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</si>
  <si>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</si>
  <si>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</si>
  <si>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</si>
  <si>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</si>
  <si>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</si>
  <si>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</si>
  <si>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</si>
  <si>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</si>
  <si>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</si>
  <si>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</si>
  <si>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</si>
  <si>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</si>
  <si>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</si>
  <si>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</si>
  <si>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</si>
  <si>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</si>
  <si>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</si>
  <si>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</si>
  <si>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</si>
  <si>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</si>
  <si>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</si>
  <si>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</si>
  <si>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</si>
  <si>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</si>
  <si>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</si>
  <si>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</si>
  <si>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</si>
  <si>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</si>
  <si>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</si>
  <si>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</si>
  <si>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</si>
  <si>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</si>
  <si>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</si>
  <si>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</si>
  <si>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</si>
  <si>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</si>
  <si>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</si>
  <si>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</si>
  <si>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</si>
  <si>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</si>
  <si>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</si>
  <si>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</si>
  <si>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</si>
  <si>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</si>
  <si>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</si>
  <si>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</si>
  <si>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</si>
  <si>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</si>
  <si>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</si>
  <si>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</si>
  <si>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</si>
  <si>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</si>
  <si>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</si>
  <si>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</si>
  <si>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</si>
  <si>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</si>
  <si>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</si>
  <si>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</si>
  <si>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</si>
  <si>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</si>
  <si>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</si>
  <si>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</si>
  <si>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</si>
  <si>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</si>
  <si>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</si>
  <si>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</si>
  <si>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</si>
  <si>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</si>
  <si>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</si>
  <si>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</si>
  <si>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</si>
  <si>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Ahrweiler (07131);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</si>
  <si>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</si>
  <si>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</si>
  <si>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</si>
  <si>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</si>
  <si>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</si>
  <si>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</si>
  <si>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</si>
  <si>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</si>
  <si>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</si>
  <si>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</si>
  <si>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</si>
  <si>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</si>
  <si>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</si>
  <si>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</si>
  <si>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</si>
  <si>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</si>
  <si>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</si>
  <si>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</si>
  <si>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</si>
  <si>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</si>
  <si>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</si>
  <si>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</si>
  <si>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</si>
  <si>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</si>
  <si>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</si>
  <si>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</si>
  <si>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</si>
  <si>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</si>
  <si>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</si>
  <si>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</si>
  <si>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</si>
  <si>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</si>
  <si>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</si>
  <si>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</si>
  <si>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</si>
  <si>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</si>
  <si>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Rheinland-Pfalz</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</si>
  <si>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</si>
  <si>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</si>
  <si>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</si>
  <si>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</si>
  <si>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</si>
  <si>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</si>
  <si>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</si>
  <si>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</si>
  <si>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</si>
  <si>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</si>
  <si>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</si>
  <si>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</si>
  <si>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</si>
  <si>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</si>
  <si>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</si>
  <si>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</si>
  <si>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</si>
  <si>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</si>
  <si>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</si>
  <si>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</si>
  <si>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</si>
  <si>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</si>
  <si>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</si>
  <si>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</si>
  <si>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</si>
  <si>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</si>
  <si>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</si>
  <si>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</si>
  <si>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</si>
  <si>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</si>
  <si>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</si>
  <si>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</si>
  <si>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</si>
  <si>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</si>
  <si>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</si>
  <si>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</si>
  <si>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</si>
  <si>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</si>
  <si>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</si>
  <si>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</si>
  <si>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</si>
  <si>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</si>
  <si>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</si>
  <si>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</si>
  <si>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</si>
  <si>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</si>
  <si>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</si>
  <si>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</si>
  <si>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</si>
  <si>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</si>
  <si>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</si>
  <si>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</si>
  <si>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</si>
  <si>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Ahrweiler (07131)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</si>
  <si>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</si>
  <si>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</si>
  <si>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</si>
  <si>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</si>
  <si>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</si>
  <si>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</si>
  <si>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</si>
  <si>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</si>
  <si>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</si>
  <si>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</si>
  <si>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</si>
  <si>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</si>
  <si>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</si>
  <si>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</si>
  <si>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</si>
  <si>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</si>
  <si>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</si>
  <si>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</si>
  <si>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</si>
  <si>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</si>
  <si>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</si>
  <si>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</si>
  <si>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</si>
  <si>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</si>
  <si>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</si>
  <si>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</si>
  <si>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</si>
  <si>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</si>
  <si>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</si>
  <si>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</si>
  <si>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</si>
  <si>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</si>
  <si>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</si>
  <si>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</si>
  <si>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</si>
  <si>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</si>
  <si>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</si>
  <si>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</si>
  <si>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</si>
  <si>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</si>
  <si>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</si>
  <si>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</si>
  <si>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</si>
  <si>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</si>
  <si>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</si>
  <si>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</si>
  <si>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</si>
  <si>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</si>
  <si>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</si>
  <si>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</si>
  <si>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</si>
  <si>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</si>
  <si>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</si>
  <si>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</si>
  <si>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</si>
  <si>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</si>
  <si>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</si>
  <si>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</si>
  <si>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</si>
  <si>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</si>
  <si>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</si>
  <si>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</si>
  <si>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</si>
  <si>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</si>
  <si>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</si>
  <si>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</si>
  <si>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</si>
  <si>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</si>
  <si>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</si>
  <si>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</si>
  <si>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</si>
  <si>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</si>
  <si>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</si>
  <si>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</si>
  <si>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</si>
  <si>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</si>
  <si>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</si>
  <si>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</si>
  <si>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</si>
  <si>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</si>
  <si>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</si>
  <si>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</si>
  <si>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</si>
  <si>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</si>
  <si>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</si>
  <si>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</si>
  <si>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</si>
  <si>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</si>
  <si>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</si>
  <si>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</si>
  <si>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</si>
  <si>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</si>
  <si>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</si>
  <si>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</si>
  <si>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</si>
  <si>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</si>
  <si>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</si>
  <si>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</si>
  <si>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</si>
  <si>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</si>
  <si>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</si>
  <si>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</si>
  <si>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</si>
  <si>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</si>
  <si>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</si>
  <si>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</si>
  <si>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</si>
  <si>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</si>
  <si>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</si>
  <si>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</si>
  <si>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</si>
  <si>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</si>
  <si>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</si>
  <si>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</si>
  <si>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</si>
  <si>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</si>
  <si>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</si>
  <si>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</si>
  <si>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</si>
  <si>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</si>
  <si>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</si>
  <si>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</si>
  <si>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</si>
  <si>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</si>
  <si>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</si>
  <si>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</si>
  <si>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</si>
  <si>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</si>
  <si>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</si>
  <si>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</si>
  <si>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</si>
  <si>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</si>
  <si>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</si>
  <si>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</si>
  <si>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</si>
  <si>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</si>
  <si>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</si>
  <si>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</si>
  <si>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</si>
  <si>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</si>
  <si>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</si>
  <si>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</si>
  <si>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</si>
  <si>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</si>
  <si>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</si>
  <si>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</si>
  <si>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</si>
  <si>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</si>
  <si>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</si>
  <si>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</si>
  <si>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</si>
  <si>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</si>
  <si>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</si>
  <si>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</si>
  <si>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</si>
  <si>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</si>
  <si>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</si>
  <si>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</si>
  <si>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</si>
  <si>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</si>
  <si>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</si>
  <si>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</si>
  <si>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</si>
  <si>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</si>
  <si>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</si>
  <si>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</si>
  <si>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</si>
  <si>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</si>
  <si>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</si>
  <si>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</si>
  <si>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</si>
  <si>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</si>
  <si>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</si>
  <si>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</si>
  <si>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</si>
  <si>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</si>
  <si>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</si>
  <si>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</si>
  <si>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</si>
  <si>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</si>
  <si>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</si>
  <si>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</si>
  <si>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</si>
  <si>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</si>
  <si>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</si>
  <si>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</si>
  <si>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</si>
  <si>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</si>
  <si>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</si>
  <si>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Ahrweiler (07131);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</si>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</sst>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49" fontId="16" fillId="0" borderId="0" xfId="9" applyNumberFormat="1" applyFont="1" applyFill="1" applyBorder="1" applyAlignment="1"/>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0" borderId="9" xfId="4" applyFont="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3" fillId="0" borderId="0" xfId="4" applyFont="1" applyAlignment="1">
      <alignment horizontal="left" wrapText="1"/>
    </xf>
    <xf numFmtId="0" fontId="3" fillId="0" borderId="0" xfId="4" applyAlignment="1">
      <alignment horizontal="left" wrapText="1"/>
    </xf>
    <xf numFmtId="0" fontId="15" fillId="0" borderId="0" xfId="21" applyAlignment="1" applyProtection="1">
      <alignment horizontal="left" wrapText="1" indent="2"/>
    </xf>
    <xf numFmtId="0" fontId="15" fillId="0" borderId="0" xfId="21" applyFill="1" applyAlignment="1" applyProtection="1">
      <alignment horizontal="left"/>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{1C100F11-1D94-4FC2-A462-EB78D55AA255}</c15:txfldGUID>
                      <c15:f>Daten_Diagramme!$D$6</c15:f>
                      <c15:dlblFieldTableCache>
                        <c:ptCount val="1"/>
                        <c:pt idx="0">
                          <c:v>2.2</c:v>
                        </c:pt>
                      </c15:dlblFieldTableCache>
                    </c15:dlblFTEntry>
                  </c15:dlblFieldTable>
                  <c15:showDataLabelsRange val="0"/>
                </c:ext>
                <c:ext xmlns:c16="http://schemas.microsoft.com/office/drawing/2014/chart" uri="{C3380CC4-5D6E-409C-BE32-E72D297353CC}">
                  <c16:uniqueId val="{00000000-BF6F-4746-8C03-BE430E37AC12}"/>
                </c:ext>
              </c:extLst>
            </c:dLbl>
            <c:dLbl>
              <c:idx val="1"/>
              <c:tx>
                <c:strRef>
                  <c:f>Daten_Diagramme!$D$7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{688BEA4C-7393-4F4C-8C40-E4068FB33EB0}</c15:txfldGUID>
                      <c15:f>Daten_Diagramme!$D$7</c15:f>
                      <c15:dlblFieldTableCache>
                        <c:ptCount val="1"/>
                        <c:pt idx="0">
                          <c:v>0.7</c:v>
                        </c:pt>
                      </c15:dlblFieldTableCache>
                    </c15:dlblFTEntry>
                  </c15:dlblFieldTable>
                  <c15:showDataLabelsRange val="0"/>
                </c:ext>
                <c:ext xmlns:c16="http://schemas.microsoft.com/office/drawing/2014/chart" uri="{C3380CC4-5D6E-409C-BE32-E72D297353CC}">
                  <c16:uniqueId val="{00000001-BF6F-4746-8C03-BE430E37AC12}"/>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{7F193990-0CAE-41F0-B924-004C2340EDCB}</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BF6F-4746-8C03-BE430E37AC12}"/>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{EC85B39E-B624-4C0A-ABFB-D3F6FDECCCED}</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BF6F-4746-8C03-BE430E37AC12}"/>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2.2034773627130315</c:v>
                </c:pt>
                <c:pt idx="1">
                  <c:v>0.73912918896366064</c:v>
                </c:pt>
                <c:pt idx="2">
                  <c:v>1.1186464311118853</c:v>
                </c:pt>
                <c:pt idx="3">
                  <c:v>1.0875687030768</c:v>
                </c:pt>
              </c:numCache>
            </c:numRef>
          </c:val>
          <c:extLst>
            <c:ext xmlns:c16="http://schemas.microsoft.com/office/drawing/2014/chart" uri="{C3380CC4-5D6E-409C-BE32-E72D297353CC}">
              <c16:uniqueId val="{00000004-BF6F-4746-8C03-BE430E37AC12}"/>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{EBD1DD3B-A4B8-4F4E-A634-A99CA35856AB}</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BF6F-4746-8C03-BE430E37AC12}"/>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{5DC76E1E-3DAB-4E8F-9696-3E8D4D096F54}</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BF6F-4746-8C03-BE430E37AC12}"/>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{E31F7DF5-09FD-4D76-8B7F-2194302C3A22}</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BF6F-4746-8C03-BE430E37AC12}"/>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{88CF6092-5453-42E4-817A-752203A331F7}</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BF6F-4746-8C03-BE430E37AC1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BF6F-4746-8C03-BE430E37AC12}"/>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F6F-4746-8C03-BE430E37AC12}"/>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{520E65A1-733D-480C-B397-4EEAC4BBDFBC}</c15:txfldGUID>
                      <c15:f>Daten_Diagramme!$E$6</c15:f>
                      <c15:dlblFieldTableCache>
                        <c:ptCount val="1"/>
                        <c:pt idx="0">
                          <c:v>-2.0</c:v>
                        </c:pt>
                      </c15:dlblFieldTableCache>
                    </c15:dlblFTEntry>
                  </c15:dlblFieldTable>
                  <c15:showDataLabelsRange val="0"/>
                </c:ext>
                <c:ext xmlns:c16="http://schemas.microsoft.com/office/drawing/2014/chart" uri="{C3380CC4-5D6E-409C-BE32-E72D297353CC}">
                  <c16:uniqueId val="{00000000-193F-4C84-AAC6-414FE1A732E0}"/>
                </c:ext>
              </c:extLst>
            </c:dLbl>
            <c:dLbl>
              <c:idx val="1"/>
              <c:tx>
                <c:strRef>
                  <c:f>Daten_Diagramme!$E$7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{E537BCC2-3DE8-4526-BF5F-7EC0CD7CF8C3}</c15:txfldGUID>
                      <c15:f>Daten_Diagramme!$E$7</c15:f>
                      <c15:dlblFieldTableCache>
                        <c:ptCount val="1"/>
                        <c:pt idx="0">
                          <c:v>-3.3</c:v>
                        </c:pt>
                      </c15:dlblFieldTableCache>
                    </c15:dlblFTEntry>
                  </c15:dlblFieldTable>
                  <c15:showDataLabelsRange val="0"/>
                </c:ext>
                <c:ext xmlns:c16="http://schemas.microsoft.com/office/drawing/2014/chart" uri="{C3380CC4-5D6E-409C-BE32-E72D297353CC}">
                  <c16:uniqueId val="{00000001-193F-4C84-AAC6-414FE1A732E0}"/>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{176C2FC6-2B51-414C-B0D6-CA9976AFE127}</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193F-4C84-AAC6-414FE1A732E0}"/>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{3FCF6F65-D4B1-4E57-A440-CA583D0B6AC2}</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193F-4C84-AAC6-414FE1A732E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-1.9730010384215992</c:v>
                </c:pt>
                <c:pt idx="1">
                  <c:v>-3.2711552602853353</c:v>
                </c:pt>
                <c:pt idx="2">
                  <c:v>-2.7637010795899166</c:v>
                </c:pt>
                <c:pt idx="3">
                  <c:v>-2.8655893304673015</c:v>
                </c:pt>
              </c:numCache>
            </c:numRef>
          </c:val>
          <c:extLst>
            <c:ext xmlns:c16="http://schemas.microsoft.com/office/drawing/2014/chart" uri="{C3380CC4-5D6E-409C-BE32-E72D297353CC}">
              <c16:uniqueId val="{00000004-193F-4C84-AAC6-414FE1A732E0}"/>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{F49F9566-9874-40D2-871D-04C39519E975}</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193F-4C84-AAC6-414FE1A732E0}"/>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{DC6B6ECA-D180-4ED2-80A2-DE83B8F0F1B6}</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193F-4C84-AAC6-414FE1A732E0}"/>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{F4B8B617-5490-4F64-8622-74C7B5798597}</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193F-4C84-AAC6-414FE1A732E0}"/>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{9D37389F-2293-4FF1-88D1-1C9D59EA5297}</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193F-4C84-AAC6-414FE1A732E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193F-4C84-AAC6-414FE1A732E0}"/>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93F-4C84-AAC6-414FE1A732E0}"/>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{E9FDD96A-DA1F-4ABD-89A4-BABC6B7AF8F0}</c15:txfldGUID>
                      <c15:f>Daten_Diagramme!$D$14</c15:f>
                      <c15:dlblFieldTableCache>
                        <c:ptCount val="1"/>
                        <c:pt idx="0">
                          <c:v>2.2</c:v>
                        </c:pt>
                      </c15:dlblFieldTableCache>
                    </c15:dlblFTEntry>
                  </c15:dlblFieldTable>
                  <c15:showDataLabelsRange val="0"/>
                </c:ext>
                <c:ext xmlns:c16="http://schemas.microsoft.com/office/drawing/2014/chart" uri="{C3380CC4-5D6E-409C-BE32-E72D297353CC}">
                  <c16:uniqueId val="{00000000-F655-4419-8FA0-B5F5E1C037F1}"/>
                </c:ext>
              </c:extLst>
            </c:dLbl>
            <c:dLbl>
              <c:idx val="1"/>
              <c:tx>
                <c:strRef>
                  <c:f>Daten_Diagramme!$D$15</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{564FC7B8-3C71-47F4-92A4-1516E1E379BF}</c15:txfldGUID>
                      <c15:f>Daten_Diagramme!$D$15</c15:f>
                      <c15:dlblFieldTableCache>
                        <c:ptCount val="1"/>
                        <c:pt idx="0">
                          <c:v>4.2</c:v>
                        </c:pt>
                      </c15:dlblFieldTableCache>
                    </c15:dlblFTEntry>
                  </c15:dlblFieldTable>
                  <c15:showDataLabelsRange val="0"/>
                </c:ext>
                <c:ext xmlns:c16="http://schemas.microsoft.com/office/drawing/2014/chart" uri="{C3380CC4-5D6E-409C-BE32-E72D297353CC}">
                  <c16:uniqueId val="{00000001-F655-4419-8FA0-B5F5E1C037F1}"/>
                </c:ext>
              </c:extLst>
            </c:dLbl>
            <c:dLbl>
              <c:idx val="2"/>
              <c:tx>
                <c:strRef>
                  <c:f>Daten_Diagramme!$D$16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{F5946260-C00C-4CC4-A70D-53D28FC1ED35}</c15:txfldGUID>
                      <c15:f>Daten_Diagramme!$D$16</c15:f>
                      <c15:dlblFieldTableCache>
                        <c:ptCount val="1"/>
                        <c:pt idx="0">
                          <c:v>0.0</c:v>
                        </c:pt>
                      </c15:dlblFieldTableCache>
                    </c15:dlblFTEntry>
                  </c15:dlblFieldTable>
                  <c15:showDataLabelsRange val="0"/>
                </c:ext>
                <c:ext xmlns:c16="http://schemas.microsoft.com/office/drawing/2014/chart" uri="{C3380CC4-5D6E-409C-BE32-E72D297353CC}">
                  <c16:uniqueId val="{00000002-F655-4419-8FA0-B5F5E1C037F1}"/>
                </c:ext>
              </c:extLst>
            </c:dLbl>
            <c:dLbl>
              <c:idx val="3"/>
              <c:tx>
                <c:strRef>
                  <c:f>Daten_Diagramme!$D$17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{B6781A4C-E3B8-489C-BF06-E981C8572C9E}</c15:txfldGUID>
                      <c15:f>Daten_Diagramme!$D$17</c15:f>
                      <c15:dlblFieldTableCache>
                        <c:ptCount val="1"/>
                        <c:pt idx="0">
                          <c:v>-0.2</c:v>
                        </c:pt>
                      </c15:dlblFieldTableCache>
                    </c15:dlblFTEntry>
                  </c15:dlblFieldTable>
                  <c15:showDataLabelsRange val="0"/>
                </c:ext>
                <c:ext xmlns:c16="http://schemas.microsoft.com/office/drawing/2014/chart" uri="{C3380CC4-5D6E-409C-BE32-E72D297353CC}">
                  <c16:uniqueId val="{00000003-F655-4419-8FA0-B5F5E1C037F1}"/>
                </c:ext>
              </c:extLst>
            </c:dLbl>
            <c:dLbl>
              <c:idx val="4"/>
              <c:tx>
                <c:strRef>
                  <c:f>Daten_Diagramme!$D$18</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{C9F01027-E737-49A9-82F3-046EF0F85299}</c15:txfldGUID>
                      <c15:f>Daten_Diagramme!$D$18</c15:f>
                      <c15:dlblFieldTableCache>
                        <c:ptCount val="1"/>
                        <c:pt idx="0">
                          <c:v>3.8</c:v>
                        </c:pt>
                      </c15:dlblFieldTableCache>
                    </c15:dlblFTEntry>
                  </c15:dlblFieldTable>
                  <c15:showDataLabelsRange val="0"/>
                </c:ext>
                <c:ext xmlns:c16="http://schemas.microsoft.com/office/drawing/2014/chart" uri="{C3380CC4-5D6E-409C-BE32-E72D297353CC}">
                  <c16:uniqueId val="{00000004-F655-4419-8FA0-B5F5E1C037F1}"/>
                </c:ext>
              </c:extLst>
            </c:dLbl>
            <c:dLbl>
              <c:idx val="5"/>
              <c:tx>
                <c:strRef>
                  <c:f>Daten_Diagramme!$D$19</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{6F5CBDDA-A5FC-4AF9-9E08-C8D6CF8AE640}</c15:txfldGUID>
                      <c15:f>Daten_Diagramme!$D$19</c15:f>
                      <c15:dlblFieldTableCache>
                        <c:ptCount val="1"/>
                        <c:pt idx="0">
                          <c:v>-2.6</c:v>
                        </c:pt>
                      </c15:dlblFieldTableCache>
                    </c15:dlblFTEntry>
                  </c15:dlblFieldTable>
                  <c15:showDataLabelsRange val="0"/>
                </c:ext>
                <c:ext xmlns:c16="http://schemas.microsoft.com/office/drawing/2014/chart" uri="{C3380CC4-5D6E-409C-BE32-E72D297353CC}">
                  <c16:uniqueId val="{00000005-F655-4419-8FA0-B5F5E1C037F1}"/>
                </c:ext>
              </c:extLst>
            </c:dLbl>
            <c:dLbl>
              <c:idx val="6"/>
              <c:tx>
                <c:strRef>
                  <c:f>Daten_Diagramme!$D$20</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{803D592D-4220-4262-9108-571D465ADC8F}</c15:txfldGUID>
                      <c15:f>Daten_Diagramme!$D$20</c15:f>
                      <c15:dlblFieldTableCache>
                        <c:ptCount val="1"/>
                        <c:pt idx="0">
                          <c:v>-0.1</c:v>
                        </c:pt>
                      </c15:dlblFieldTableCache>
                    </c15:dlblFTEntry>
                  </c15:dlblFieldTable>
                  <c15:showDataLabelsRange val="0"/>
                </c:ext>
                <c:ext xmlns:c16="http://schemas.microsoft.com/office/drawing/2014/chart" uri="{C3380CC4-5D6E-409C-BE32-E72D297353CC}">
                  <c16:uniqueId val="{00000006-F655-4419-8FA0-B5F5E1C037F1}"/>
                </c:ext>
              </c:extLst>
            </c:dLbl>
            <c:dLbl>
              <c:idx val="7"/>
              <c:tx>
                <c:strRef>
                  <c:f>Daten_Diagramme!$D$21</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{2A5BA225-0962-4882-83C5-FE558643A9FB}</c15:txfldGUID>
                      <c15:f>Daten_Diagramme!$D$21</c15:f>
                      <c15:dlblFieldTableCache>
                        <c:ptCount val="1"/>
                        <c:pt idx="0">
                          <c:v>2.5</c:v>
                        </c:pt>
                      </c15:dlblFieldTableCache>
                    </c15:dlblFTEntry>
                  </c15:dlblFieldTable>
                  <c15:showDataLabelsRange val="0"/>
                </c:ext>
                <c:ext xmlns:c16="http://schemas.microsoft.com/office/drawing/2014/chart" uri="{C3380CC4-5D6E-409C-BE32-E72D297353CC}">
                  <c16:uniqueId val="{00000007-F655-4419-8FA0-B5F5E1C037F1}"/>
                </c:ext>
              </c:extLst>
            </c:dLbl>
            <c:dLbl>
              <c:idx val="8"/>
              <c:tx>
                <c:strRef>
                  <c:f>Daten_Diagramme!$D$22</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{280F4B1B-C941-4ED3-B648-55B5ADA2EF9D}</c15:txfldGUID>
                      <c15:f>Daten_Diagramme!$D$22</c15:f>
                      <c15:dlblFieldTableCache>
                        <c:ptCount val="1"/>
                        <c:pt idx="0">
                          <c:v>3.0</c:v>
                        </c:pt>
                      </c15:dlblFieldTableCache>
                    </c15:dlblFTEntry>
                  </c15:dlblFieldTable>
                  <c15:showDataLabelsRange val="0"/>
                </c:ext>
                <c:ext xmlns:c16="http://schemas.microsoft.com/office/drawing/2014/chart" uri="{C3380CC4-5D6E-409C-BE32-E72D297353CC}">
                  <c16:uniqueId val="{00000008-F655-4419-8FA0-B5F5E1C037F1}"/>
                </c:ext>
              </c:extLst>
            </c:dLbl>
            <c:dLbl>
              <c:idx val="9"/>
              <c:tx>
                <c:strRef>
                  <c:f>Daten_Diagramme!$D$23</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{339AEC26-F0F3-41A1-8942-45748EAB1306}</c15:txfldGUID>
                      <c15:f>Daten_Diagramme!$D$23</c15:f>
                      <c15:dlblFieldTableCache>
                        <c:ptCount val="1"/>
                        <c:pt idx="0">
                          <c:v>-8.5</c:v>
                        </c:pt>
                      </c15:dlblFieldTableCache>
                    </c15:dlblFTEntry>
                  </c15:dlblFieldTable>
                  <c15:showDataLabelsRange val="0"/>
                </c:ext>
                <c:ext xmlns:c16="http://schemas.microsoft.com/office/drawing/2014/chart" uri="{C3380CC4-5D6E-409C-BE32-E72D297353CC}">
                  <c16:uniqueId val="{00000009-F655-4419-8FA0-B5F5E1C037F1}"/>
                </c:ext>
              </c:extLst>
            </c:dLbl>
            <c:dLbl>
              <c:idx val="10"/>
              <c:tx>
                <c:strRef>
                  <c:f>Daten_Diagramme!$D$24</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{BCA49026-8232-4BBC-9195-FDF5B6B52827}</c15:txfldGUID>
                      <c15:f>Daten_Diagramme!$D$24</c15:f>
                      <c15:dlblFieldTableCache>
                        <c:ptCount val="1"/>
                        <c:pt idx="0">
                          <c:v>2.1</c:v>
                        </c:pt>
                      </c15:dlblFieldTableCache>
                    </c15:dlblFTEntry>
                  </c15:dlblFieldTable>
                  <c15:showDataLabelsRange val="0"/>
                </c:ext>
                <c:ext xmlns:c16="http://schemas.microsoft.com/office/drawing/2014/chart" uri="{C3380CC4-5D6E-409C-BE32-E72D297353CC}">
                  <c16:uniqueId val="{0000000A-F655-4419-8FA0-B5F5E1C037F1}"/>
                </c:ext>
              </c:extLst>
            </c:dLbl>
            <c:dLbl>
              <c:idx val="11"/>
              <c:tx>
                <c:strRef>
                  <c:f>Daten_Diagramme!$D$25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{FDED7580-EE67-49FF-A56A-10DA8CBC24F2}</c15:txfldGUID>
                      <c15:f>Daten_Diagramme!$D$25</c15:f>
                      <c15:dlblFieldTableCache>
                        <c:ptCount val="1"/>
                        <c:pt idx="0">
                          <c:v>*</c:v>
                        </c:pt>
                      </c15:dlblFieldTableCache>
                    </c15:dlblFTEntry>
                  </c15:dlblFieldTable>
                  <c15:showDataLabelsRange val="0"/>
                </c:ext>
                <c:ext xmlns:c16="http://schemas.microsoft.com/office/drawing/2014/chart" uri="{C3380CC4-5D6E-409C-BE32-E72D297353CC}">
                  <c16:uniqueId val="{0000000B-F655-4419-8FA0-B5F5E1C037F1}"/>
                </c:ext>
              </c:extLst>
            </c:dLbl>
            <c:dLbl>
              <c:idx val="12"/>
              <c:tx>
                <c:strRef>
                  <c:f>Daten_Diagramme!$D$26</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{C0FDCDCF-151C-4DF7-A7D4-6900F27AC0E4}</c15:txfldGUID>
                      <c15:f>Daten_Diagramme!$D$26</c15:f>
                      <c15:dlblFieldTableCache>
                        <c:ptCount val="1"/>
                        <c:pt idx="0">
                          <c:v>2.2</c:v>
                        </c:pt>
                      </c15:dlblFieldTableCache>
                    </c15:dlblFTEntry>
                  </c15:dlblFieldTable>
                  <c15:showDataLabelsRange val="0"/>
                </c:ext>
                <c:ext xmlns:c16="http://schemas.microsoft.com/office/drawing/2014/chart" uri="{C3380CC4-5D6E-409C-BE32-E72D297353CC}">
                  <c16:uniqueId val="{0000000C-F655-4419-8FA0-B5F5E1C037F1}"/>
                </c:ext>
              </c:extLst>
            </c:dLbl>
            <c:dLbl>
              <c:idx val="13"/>
              <c:tx>
                <c:strRef>
                  <c:f>Daten_Diagramme!$D$27</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{199E4571-F557-484B-9AF3-F5DA955D1C5F}</c15:txfldGUID>
                      <c15:f>Daten_Diagramme!$D$27</c15:f>
                      <c15:dlblFieldTableCache>
                        <c:ptCount val="1"/>
                        <c:pt idx="0">
                          <c:v>4.7</c:v>
                        </c:pt>
                      </c15:dlblFieldTableCache>
                    </c15:dlblFTEntry>
                  </c15:dlblFieldTable>
                  <c15:showDataLabelsRange val="0"/>
                </c:ext>
                <c:ext xmlns:c16="http://schemas.microsoft.com/office/drawing/2014/chart" uri="{C3380CC4-5D6E-409C-BE32-E72D297353CC}">
                  <c16:uniqueId val="{0000000D-F655-4419-8FA0-B5F5E1C037F1}"/>
                </c:ext>
              </c:extLst>
            </c:dLbl>
            <c:dLbl>
              <c:idx val="14"/>
              <c:tx>
                <c:strRef>
                  <c:f>Daten_Diagramme!$D$28</c:f>
                  <c:strCache>
                    <c:ptCount val="1"/>
                    <c:pt idx="0">
                      <c:v>12.6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{AC60F382-BE9B-4004-9DB4-49C8182571F6}</c15:txfldGUID>
                      <c15:f>Daten_Diagramme!$D$28</c15:f>
                      <c15:dlblFieldTableCache>
                        <c:ptCount val="1"/>
                        <c:pt idx="0">
                          <c:v>12.6</c:v>
                        </c:pt>
                      </c15:dlblFieldTableCache>
                    </c15:dlblFTEntry>
                  </c15:dlblFieldTable>
                  <c15:showDataLabelsRange val="0"/>
                </c:ext>
                <c:ext xmlns:c16="http://schemas.microsoft.com/office/drawing/2014/chart" uri="{C3380CC4-5D6E-409C-BE32-E72D297353CC}">
                  <c16:uniqueId val="{0000000E-F655-4419-8FA0-B5F5E1C037F1}"/>
                </c:ext>
              </c:extLst>
            </c:dLbl>
            <c:dLbl>
              <c:idx val="15"/>
              <c:tx>
                <c:strRef>
                  <c:f>Daten_Diagramme!$D$29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{990C3301-00C1-479D-9B36-F1B8904F4D02}</c15:txfldGUID>
                      <c15:f>Daten_Diagramme!$D$29</c15:f>
                      <c15:dlblFieldTableCache>
                        <c:ptCount val="1"/>
                        <c:pt idx="0">
                          <c:v>*</c:v>
                        </c:pt>
                      </c15:dlblFieldTableCache>
                    </c15:dlblFTEntry>
                  </c15:dlblFieldTable>
                  <c15:showDataLabelsRange val="0"/>
                </c:ext>
                <c:ext xmlns:c16="http://schemas.microsoft.com/office/drawing/2014/chart" uri="{C3380CC4-5D6E-409C-BE32-E72D297353CC}">
                  <c16:uniqueId val="{0000000F-F655-4419-8FA0-B5F5E1C037F1}"/>
                </c:ext>
              </c:extLst>
            </c:dLbl>
            <c:dLbl>
              <c:idx val="16"/>
              <c:tx>
                <c:strRef>
                  <c:f>Daten_Diagramme!$D$30</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{E75B32AF-D45F-4BFF-94D7-7228DC1E278D}</c15:txfldGUID>
                      <c15:f>Daten_Diagramme!$D$30</c15:f>
                      <c15:dlblFieldTableCache>
                        <c:ptCount val="1"/>
                        <c:pt idx="0">
                          <c:v>3.9</c:v>
                        </c:pt>
                      </c15:dlblFieldTableCache>
                    </c15:dlblFTEntry>
                  </c15:dlblFieldTable>
                  <c15:showDataLabelsRange val="0"/>
                </c:ext>
                <c:ext xmlns:c16="http://schemas.microsoft.com/office/drawing/2014/chart" uri="{C3380CC4-5D6E-409C-BE32-E72D297353CC}">
                  <c16:uniqueId val="{00000010-F655-4419-8FA0-B5F5E1C037F1}"/>
                </c:ext>
              </c:extLst>
            </c:dLbl>
            <c:dLbl>
              <c:idx val="17"/>
              <c:tx>
                <c:strRef>
                  <c:f>Daten_Diagramme!$D$31</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{23E72764-BF06-4D5C-AFCB-98153618826E}</c15:txfldGUID>
                      <c15:f>Daten_Diagramme!$D$31</c15:f>
                      <c15:dlblFieldTableCache>
                        <c:ptCount val="1"/>
                        <c:pt idx="0">
                          <c:v>-0.1</c:v>
                        </c:pt>
                      </c15:dlblFieldTableCache>
                    </c15:dlblFTEntry>
                  </c15:dlblFieldTable>
                  <c15:showDataLabelsRange val="0"/>
                </c:ext>
                <c:ext xmlns:c16="http://schemas.microsoft.com/office/drawing/2014/chart" uri="{C3380CC4-5D6E-409C-BE32-E72D297353CC}">
                  <c16:uniqueId val="{00000011-F655-4419-8FA0-B5F5E1C037F1}"/>
                </c:ext>
              </c:extLst>
            </c:dLbl>
            <c:dLbl>
              <c:idx val="18"/>
              <c:tx>
                <c:strRef>
                  <c:f>Daten_Diagramme!$D$32</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{1E9CD6D5-C51F-4592-861A-20268FF38B04}</c15:txfldGUID>
                      <c15:f>Daten_Diagramme!$D$32</c15:f>
                      <c15:dlblFieldTableCache>
                        <c:ptCount val="1"/>
                        <c:pt idx="0">
                          <c:v>-0.5</c:v>
                        </c:pt>
                      </c15:dlblFieldTableCache>
                    </c15:dlblFTEntry>
                  </c15:dlblFieldTable>
                  <c15:showDataLabelsRange val="0"/>
                </c:ext>
                <c:ext xmlns:c16="http://schemas.microsoft.com/office/drawing/2014/chart" uri="{C3380CC4-5D6E-409C-BE32-E72D297353CC}">
                  <c16:uniqueId val="{00000012-F655-4419-8FA0-B5F5E1C037F1}"/>
                </c:ext>
              </c:extLst>
            </c:dLbl>
            <c:dLbl>
              <c:idx val="19"/>
              <c:tx>
                <c:strRef>
                  <c:f>Daten_Diagramme!$D$33</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{1184CB8D-7BD4-4652-8E1E-0CFF4D63A44A}</c15:txfldGUID>
                      <c15:f>Daten_Diagramme!$D$33</c15:f>
                      <c15:dlblFieldTableCache>
                        <c:ptCount val="1"/>
                        <c:pt idx="0">
                          <c:v>4.1</c:v>
                        </c:pt>
                      </c15:dlblFieldTableCache>
                    </c15:dlblFTEntry>
                  </c15:dlblFieldTable>
                  <c15:showDataLabelsRange val="0"/>
                </c:ext>
                <c:ext xmlns:c16="http://schemas.microsoft.com/office/drawing/2014/chart" uri="{C3380CC4-5D6E-409C-BE32-E72D297353CC}">
                  <c16:uniqueId val="{00000013-F655-4419-8FA0-B5F5E1C037F1}"/>
                </c:ext>
              </c:extLst>
            </c:dLbl>
            <c:dLbl>
              <c:idx val="20"/>
              <c:tx>
                <c:strRef>
                  <c:f>Daten_Diagramme!$D$34</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{7A362017-F857-4393-92AC-2EFD71CD937E}</c15:txfldGUID>
                      <c15:f>Daten_Diagramme!$D$34</c15:f>
                      <c15:dlblFieldTableCache>
                        <c:ptCount val="1"/>
                        <c:pt idx="0">
                          <c:v>2.5</c:v>
                        </c:pt>
                      </c15:dlblFieldTableCache>
                    </c15:dlblFTEntry>
                  </c15:dlblFieldTable>
                  <c15:showDataLabelsRange val="0"/>
                </c:ext>
                <c:ext xmlns:c16="http://schemas.microsoft.com/office/drawing/2014/chart" uri="{C3380CC4-5D6E-409C-BE32-E72D297353CC}">
                  <c16:uniqueId val="{00000014-F655-4419-8FA0-B5F5E1C037F1}"/>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{AC2F4D3B-DD4A-4E15-9138-DB3A935F175D}</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F655-4419-8FA0-B5F5E1C037F1}"/>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{181B4893-7432-4E12-91EA-FF9403B53104}</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F655-4419-8FA0-B5F5E1C037F1}"/>
                </c:ext>
              </c:extLst>
            </c:dLbl>
            <c:dLbl>
              <c:idx val="23"/>
              <c:tx>
                <c:strRef>
                  <c:f>Daten_Diagramme!$D$37</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{397F3EA0-00B2-4C77-917F-D9F2548D64B7}</c15:txfldGUID>
                      <c15:f>Daten_Diagramme!$D$37</c15:f>
                      <c15:dlblFieldTableCache>
                        <c:ptCount val="1"/>
                        <c:pt idx="0">
                          <c:v>4.2</c:v>
                        </c:pt>
                      </c15:dlblFieldTableCache>
                    </c15:dlblFTEntry>
                  </c15:dlblFieldTable>
                  <c15:showDataLabelsRange val="0"/>
                </c:ext>
                <c:ext xmlns:c16="http://schemas.microsoft.com/office/drawing/2014/chart" uri="{C3380CC4-5D6E-409C-BE32-E72D297353CC}">
                  <c16:uniqueId val="{00000017-F655-4419-8FA0-B5F5E1C037F1}"/>
                </c:ext>
              </c:extLst>
            </c:dLbl>
            <c:dLbl>
              <c:idx val="24"/>
              <c:layout>
                <c:manualLayout>
                  <c:x val="4.7769028871392123E-3"/>
                  <c:y val="-4.6876052205785108E-5"/>
                </c:manualLayout>
              </c:layout>
              <c:tx>
                <c:strRef>
                  <c:f>Daten_Diagramme!$D$38</c:f>
                  <c:strCache>
                    <c:ptCount val="1"/>
                    <c:pt idx="0">
                      <c:v>0.5</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{6AA75DAB-FBA3-454C-91DA-41628686D5C1}</c15:txfldGUID>
                      <c15:f>Daten_Diagramme!$D$38</c15:f>
                      <c15:dlblFieldTableCache>
                        <c:ptCount val="1"/>
                        <c:pt idx="0">
                          <c:v>0.5</c:v>
                        </c:pt>
                      </c15:dlblFieldTableCache>
                    </c15:dlblFTEntry>
                  </c15:dlblFieldTable>
                  <c15:showDataLabelsRange val="0"/>
                </c:ext>
                <c:ext xmlns:c16="http://schemas.microsoft.com/office/drawing/2014/chart" uri="{C3380CC4-5D6E-409C-BE32-E72D297353CC}">
                  <c16:uniqueId val="{00000018-F655-4419-8FA0-B5F5E1C037F1}"/>
                </c:ext>
              </c:extLst>
            </c:dLbl>
            <c:dLbl>
              <c:idx val="25"/>
              <c:tx>
                <c:strRef>
                  <c:f>Daten_Diagramme!$D$39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{ABC3A6AA-B435-46AF-B06B-28654CC745A7}</c15:txfldGUID>
                      <c15:f>Daten_Diagramme!$D$39</c15:f>
                      <c15:dlblFieldTableCache>
                        <c:ptCount val="1"/>
                        <c:pt idx="0">
                          <c:v>2.9</c:v>
                        </c:pt>
                      </c15:dlblFieldTableCache>
                    </c15:dlblFTEntry>
                  </c15:dlblFieldTable>
                  <c15:showDataLabelsRange val="0"/>
                </c:ext>
                <c:ext xmlns:c16="http://schemas.microsoft.com/office/drawing/2014/chart" uri="{C3380CC4-5D6E-409C-BE32-E72D297353CC}">
                  <c16:uniqueId val="{00000019-F655-4419-8FA0-B5F5E1C037F1}"/>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{6C53F274-CAE7-4654-8D95-76B36060E199}</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F655-4419-8FA0-B5F5E1C037F1}"/>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{3C81AD4F-E018-4237-B0FC-E78FC23F3308}</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F655-4419-8FA0-B5F5E1C037F1}"/>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{E537ACF4-9A4B-4EE3-B70C-B0F8249AA018}</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F655-4419-8FA0-B5F5E1C037F1}"/>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{4AA07FE0-54CB-4670-81C4-7DFAE0F0432F}</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F655-4419-8FA0-B5F5E1C037F1}"/>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{2484F97B-4450-4449-8A81-22A398A3840A}</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F655-4419-8FA0-B5F5E1C037F1}"/>
                </c:ext>
              </c:extLst>
            </c:dLbl>
            <c:dLbl>
              <c:idx val="31"/>
              <c:tx>
                <c:strRef>
                  <c:f>Daten_Diagramme!$D$45</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{4DA05559-5E8B-42B9-A4A1-3FE7E640D49C}</c15:txfldGUID>
                      <c15:f>Daten_Diagramme!$D$45</c15:f>
                      <c15:dlblFieldTableCache>
                        <c:ptCount val="1"/>
                        <c:pt idx="0">
                          <c:v>2.9</c:v>
                        </c:pt>
                      </c15:dlblFieldTableCache>
                    </c15:dlblFTEntry>
                  </c15:dlblFieldTable>
                  <c15:showDataLabelsRange val="0"/>
                </c:ext>
                <c:ext xmlns:c16="http://schemas.microsoft.com/office/drawing/2014/chart" uri="{C3380CC4-5D6E-409C-BE32-E72D297353CC}">
                  <c16:uniqueId val="{0000001F-F655-4419-8FA0-B5F5E1C037F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2.2034773627130315</c:v>
                </c:pt>
                <c:pt idx="1">
                  <c:v>4.1775456919060057</c:v>
                </c:pt>
                <c:pt idx="2">
                  <c:v>0</c:v>
                </c:pt>
                <c:pt idx="3">
                  <c:v>-0.24154589371980675</c:v>
                </c:pt>
                <c:pt idx="4">
                  <c:v>3.8008565310492504</c:v>
                </c:pt>
                <c:pt idx="5">
                  <c:v>-2.6268115942028984</c:v>
                </c:pt>
                <c:pt idx="6">
                  <c:v>-5.3821313240043057E-2</c:v>
                </c:pt>
                <c:pt idx="7">
                  <c:v>2.450811183983431</c:v>
                </c:pt>
                <c:pt idx="8">
                  <c:v>3.0107092341887252</c:v>
                </c:pt>
                <c:pt idx="9">
                  <c:v>-8.4523809523809526</c:v>
                </c:pt>
                <c:pt idx="10">
                  <c:v>2.1495745633676666</c:v>
                </c:pt>
                <c:pt idx="11">
                  <c:v>0</c:v>
                </c:pt>
                <c:pt idx="12">
                  <c:v>2.2140221402214024</c:v>
                </c:pt>
                <c:pt idx="13">
                  <c:v>4.7266514806378135</c:v>
                </c:pt>
                <c:pt idx="14">
                  <c:v>12.602965403624383</c:v>
                </c:pt>
                <c:pt idx="15">
                  <c:v>0</c:v>
                </c:pt>
                <c:pt idx="16">
                  <c:v>3.90625</c:v>
                </c:pt>
                <c:pt idx="17">
                  <c:v>-8.0385852090032156E-2</c:v>
                </c:pt>
                <c:pt idx="18">
                  <c:v>-0.47318611987381703</c:v>
                </c:pt>
                <c:pt idx="19">
                  <c:v>4.101694915254237</c:v>
                </c:pt>
                <c:pt idx="20">
                  <c:v>2.5252525252525251</c:v>
                </c:pt>
                <c:pt idx="21">
                  <c:v>0</c:v>
                </c:pt>
                <c:pt idx="23">
                  <c:v>4.1775456919060057</c:v>
                </c:pt>
                <c:pt idx="24">
                  <c:v>0.52951559129241033</c:v>
                </c:pt>
                <c:pt idx="25">
                  <c:v>2.8756231203394718</c:v>
                </c:pt>
              </c:numCache>
            </c:numRef>
          </c:val>
          <c:extLst>
            <c:ext xmlns:c16="http://schemas.microsoft.com/office/drawing/2014/chart" uri="{C3380CC4-5D6E-409C-BE32-E72D297353CC}">
              <c16:uniqueId val="{00000020-F655-4419-8FA0-B5F5E1C037F1}"/>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{F5E829C8-F886-49A3-8DAF-8A56057EB870}</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F655-4419-8FA0-B5F5E1C037F1}"/>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{E6A6FCA2-FC8B-4616-A864-551905978E0F}</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F655-4419-8FA0-B5F5E1C037F1}"/>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{1EB727A2-789A-48D4-821E-91AA87FDC878}</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F655-4419-8FA0-B5F5E1C037F1}"/>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{1C2115A0-DC4C-4938-8E4C-527226970868}</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F655-4419-8FA0-B5F5E1C037F1}"/>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{179F931D-5527-43E3-8690-20A5E62596D1}</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F655-4419-8FA0-B5F5E1C037F1}"/>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{35E80C5A-C9AC-4B69-B1CD-51225EE50BA9}</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F655-4419-8FA0-B5F5E1C037F1}"/>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{68EDECD7-21D5-4602-8344-9573A68E9BE7}</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F655-4419-8FA0-B5F5E1C037F1}"/>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{3DF2BC3B-E696-426F-8926-0C411F31E1FF}</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F655-4419-8FA0-B5F5E1C037F1}"/>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{76B2A51D-866B-42C3-8D0F-19D52A8FE22F}</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F655-4419-8FA0-B5F5E1C037F1}"/>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{55894A58-EC5E-43C9-8A21-E8CD1DC45434}</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F655-4419-8FA0-B5F5E1C037F1}"/>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{CF596F17-C1B7-43A0-84DF-4A3E2E1C7955}</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F655-4419-8FA0-B5F5E1C037F1}"/>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{46A87983-DD49-402F-AF86-A688E4A1384D}</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F655-4419-8FA0-B5F5E1C037F1}"/>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{467ABA1F-E339-4EB7-A58D-F815E98171A0}</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F655-4419-8FA0-B5F5E1C037F1}"/>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{B3C7719F-C3A6-4DAD-B4F9-821801E9D87E}</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F655-4419-8FA0-B5F5E1C037F1}"/>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{7347AADE-3D41-4FCC-BA7C-AD8B09EF4094}</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F655-4419-8FA0-B5F5E1C037F1}"/>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{38DAB65B-2CC7-4107-9012-887BA2B40EBB}</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F655-4419-8FA0-B5F5E1C037F1}"/>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{7056A08C-6AAD-410D-A47C-630D78CB5A91}</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F655-4419-8FA0-B5F5E1C037F1}"/>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{AE980966-4C18-49F3-BC03-B2A778DEC629}</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F655-4419-8FA0-B5F5E1C037F1}"/>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{BAF56BB9-1FCF-4F9F-A817-6FC10E6FB689}</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F655-4419-8FA0-B5F5E1C037F1}"/>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{C9D16F05-3981-4CFA-9632-DEE3D0596D07}</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F655-4419-8FA0-B5F5E1C037F1}"/>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{46ABE18A-219E-489B-B531-D649BB33625F}</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F655-4419-8FA0-B5F5E1C037F1}"/>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{0E18C362-EA06-415A-8417-5EAAD49EB74D}</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F655-4419-8FA0-B5F5E1C037F1}"/>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{B638C10B-361A-4EFF-B4DE-B58763BDEBF6}</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F655-4419-8FA0-B5F5E1C037F1}"/>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{6C1B1585-01F4-49E6-8444-FD254E7A1819}</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F655-4419-8FA0-B5F5E1C037F1}"/>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{7F161D07-502A-4EC1-9992-83CD4767F33B}</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F655-4419-8FA0-B5F5E1C037F1}"/>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{F5DD8FCE-6D98-4168-963A-F91AD0ED920E}</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F655-4419-8FA0-B5F5E1C037F1}"/>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{76E3FE9F-6227-4DEB-A5AD-0ACC9E22CCE9}</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F655-4419-8FA0-B5F5E1C037F1}"/>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{0B400E44-935C-43D1-8AB7-3D1B0856226A}</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F655-4419-8FA0-B5F5E1C037F1}"/>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{326848E4-E1DD-4F18-84E4-45391CD94B55}</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F655-4419-8FA0-B5F5E1C037F1}"/>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{BBE2381A-C69B-4520-B8CE-AA195FEF4E85}</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F655-4419-8FA0-B5F5E1C037F1}"/>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{41B2BE5E-6566-4DE9-ABE5-4F4BD1B44BB3}</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F655-4419-8FA0-B5F5E1C037F1}"/>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{85146E2E-3DFF-4EBE-B1EC-8A2D79298E14}</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F655-4419-8FA0-B5F5E1C037F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F655-4419-8FA0-B5F5E1C037F1}"/>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F655-4419-8FA0-B5F5E1C037F1}"/>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{718887BF-C4D1-4FAC-A2EF-7D8A0BD0D99E}</c15:txfldGUID>
                      <c15:f>Daten_Diagramme!$E$14</c15:f>
                      <c15:dlblFieldTableCache>
                        <c:ptCount val="1"/>
                        <c:pt idx="0">
                          <c:v>-2.0</c:v>
                        </c:pt>
                      </c15:dlblFieldTableCache>
                    </c15:dlblFTEntry>
                  </c15:dlblFieldTable>
                  <c15:showDataLabelsRange val="0"/>
                </c:ext>
                <c:ext xmlns:c16="http://schemas.microsoft.com/office/drawing/2014/chart" uri="{C3380CC4-5D6E-409C-BE32-E72D297353CC}">
                  <c16:uniqueId val="{00000000-C496-4967-B057-0E08BC2A92FB}"/>
                </c:ext>
              </c:extLst>
            </c:dLbl>
            <c:dLbl>
              <c:idx val="1"/>
              <c:tx>
                <c:strRef>
                  <c:f>Daten_Diagramme!$E$15</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{8B201E16-1F33-4736-83C6-9D06E5199F42}</c15:txfldGUID>
                      <c15:f>Daten_Diagramme!$E$15</c15:f>
                      <c15:dlblFieldTableCache>
                        <c:ptCount val="1"/>
                        <c:pt idx="0">
                          <c:v>-6.3</c:v>
                        </c:pt>
                      </c15:dlblFieldTableCache>
                    </c15:dlblFTEntry>
                  </c15:dlblFieldTable>
                  <c15:showDataLabelsRange val="0"/>
                </c:ext>
                <c:ext xmlns:c16="http://schemas.microsoft.com/office/drawing/2014/chart" uri="{C3380CC4-5D6E-409C-BE32-E72D297353CC}">
                  <c16:uniqueId val="{00000001-C496-4967-B057-0E08BC2A92FB}"/>
                </c:ext>
              </c:extLst>
            </c:dLbl>
            <c:dLbl>
              <c:idx val="2"/>
              <c:tx>
                <c:strRef>
                  <c:f>Daten_Diagramme!$E$16</c:f>
                  <c:strCache>
                    <c:ptCount val="1"/>
                    <c:pt idx="0">
                      <c:v>16.7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{B668C11A-99E5-4DD6-8FFE-3AEA50B5D91C}</c15:txfldGUID>
                      <c15:f>Daten_Diagramme!$E$16</c15:f>
                      <c15:dlblFieldTableCache>
                        <c:ptCount val="1"/>
                        <c:pt idx="0">
                          <c:v>16.7</c:v>
                        </c:pt>
                      </c15:dlblFieldTableCache>
                    </c15:dlblFTEntry>
                  </c15:dlblFieldTable>
                  <c15:showDataLabelsRange val="0"/>
                </c:ext>
                <c:ext xmlns:c16="http://schemas.microsoft.com/office/drawing/2014/chart" uri="{C3380CC4-5D6E-409C-BE32-E72D297353CC}">
                  <c16:uniqueId val="{00000002-C496-4967-B057-0E08BC2A92FB}"/>
                </c:ext>
              </c:extLst>
            </c:dLbl>
            <c:dLbl>
              <c:idx val="3"/>
              <c:tx>
                <c:strRef>
                  <c:f>Daten_Diagramme!$E$17</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{9CAA42B1-652C-4F0F-AE13-238AC6F901FB}</c15:txfldGUID>
                      <c15:f>Daten_Diagramme!$E$17</c15:f>
                      <c15:dlblFieldTableCache>
                        <c:ptCount val="1"/>
                        <c:pt idx="0">
                          <c:v>-7.7</c:v>
                        </c:pt>
                      </c15:dlblFieldTableCache>
                    </c15:dlblFTEntry>
                  </c15:dlblFieldTable>
                  <c15:showDataLabelsRange val="0"/>
                </c:ext>
                <c:ext xmlns:c16="http://schemas.microsoft.com/office/drawing/2014/chart" uri="{C3380CC4-5D6E-409C-BE32-E72D297353CC}">
                  <c16:uniqueId val="{00000003-C496-4967-B057-0E08BC2A92FB}"/>
                </c:ext>
              </c:extLst>
            </c:dLbl>
            <c:dLbl>
              <c:idx val="4"/>
              <c:tx>
                <c:strRef>
                  <c:f>Daten_Diagramme!$E$18</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{F7A49688-BA15-4BBC-9D10-5005367085CE}</c15:txfldGUID>
                      <c15:f>Daten_Diagramme!$E$18</c15:f>
                      <c15:dlblFieldTableCache>
                        <c:ptCount val="1"/>
                        <c:pt idx="0">
                          <c:v>-8.1</c:v>
                        </c:pt>
                      </c15:dlblFieldTableCache>
                    </c15:dlblFTEntry>
                  </c15:dlblFieldTable>
                  <c15:showDataLabelsRange val="0"/>
                </c:ext>
                <c:ext xmlns:c16="http://schemas.microsoft.com/office/drawing/2014/chart" uri="{C3380CC4-5D6E-409C-BE32-E72D297353CC}">
                  <c16:uniqueId val="{00000004-C496-4967-B057-0E08BC2A92FB}"/>
                </c:ext>
              </c:extLst>
            </c:dLbl>
            <c:dLbl>
              <c:idx val="5"/>
              <c:tx>
                <c:strRef>
                  <c:f>Daten_Diagramme!$E$19</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{C892096D-FEDC-4FD2-85C2-DAE4AB72E60D}</c15:txfldGUID>
                      <c15:f>Daten_Diagramme!$E$19</c15:f>
                      <c15:dlblFieldTableCache>
                        <c:ptCount val="1"/>
                        <c:pt idx="0">
                          <c:v>-5.2</c:v>
                        </c:pt>
                      </c15:dlblFieldTableCache>
                    </c15:dlblFTEntry>
                  </c15:dlblFieldTable>
                  <c15:showDataLabelsRange val="0"/>
                </c:ext>
                <c:ext xmlns:c16="http://schemas.microsoft.com/office/drawing/2014/chart" uri="{C3380CC4-5D6E-409C-BE32-E72D297353CC}">
                  <c16:uniqueId val="{00000005-C496-4967-B057-0E08BC2A92FB}"/>
                </c:ext>
              </c:extLst>
            </c:dLbl>
            <c:dLbl>
              <c:idx val="6"/>
              <c:tx>
                <c:strRef>
                  <c:f>Daten_Diagramme!$E$20</c:f>
                  <c:strCache>
                    <c:ptCount val="1"/>
                    <c:pt idx="0">
                      <c:v>-13.8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{1E2FB04A-ECF8-4BE3-8047-B44BD427A453}</c15:txfldGUID>
                      <c15:f>Daten_Diagramme!$E$20</c15:f>
                      <c15:dlblFieldTableCache>
                        <c:ptCount val="1"/>
                        <c:pt idx="0">
                          <c:v>-13.8</c:v>
                        </c:pt>
                      </c15:dlblFieldTableCache>
                    </c15:dlblFTEntry>
                  </c15:dlblFieldTable>
                  <c15:showDataLabelsRange val="0"/>
                </c:ext>
                <c:ext xmlns:c16="http://schemas.microsoft.com/office/drawing/2014/chart" uri="{C3380CC4-5D6E-409C-BE32-E72D297353CC}">
                  <c16:uniqueId val="{00000006-C496-4967-B057-0E08BC2A92FB}"/>
                </c:ext>
              </c:extLst>
            </c:dLbl>
            <c:dLbl>
              <c:idx val="7"/>
              <c:tx>
                <c:strRef>
                  <c:f>Daten_Diagramme!$E$21</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{F2F54675-E6C7-49EE-AF3F-EC371BF088EA}</c15:txfldGUID>
                      <c15:f>Daten_Diagramme!$E$21</c15:f>
                      <c15:dlblFieldTableCache>
                        <c:ptCount val="1"/>
                        <c:pt idx="0">
                          <c:v>4.3</c:v>
                        </c:pt>
                      </c15:dlblFieldTableCache>
                    </c15:dlblFTEntry>
                  </c15:dlblFieldTable>
                  <c15:showDataLabelsRange val="0"/>
                </c:ext>
                <c:ext xmlns:c16="http://schemas.microsoft.com/office/drawing/2014/chart" uri="{C3380CC4-5D6E-409C-BE32-E72D297353CC}">
                  <c16:uniqueId val="{00000007-C496-4967-B057-0E08BC2A92FB}"/>
                </c:ext>
              </c:extLst>
            </c:dLbl>
            <c:dLbl>
              <c:idx val="8"/>
              <c:tx>
                <c:strRef>
                  <c:f>Daten_Diagramme!$E$22</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{D1B6D0EC-143E-44E9-9A12-A6E2C4B88F27}</c15:txfldGUID>
                      <c15:f>Daten_Diagramme!$E$22</c15:f>
                      <c15:dlblFieldTableCache>
                        <c:ptCount val="1"/>
                        <c:pt idx="0">
                          <c:v>2.9</c:v>
                        </c:pt>
                      </c15:dlblFieldTableCache>
                    </c15:dlblFTEntry>
                  </c15:dlblFieldTable>
                  <c15:showDataLabelsRange val="0"/>
                </c:ext>
                <c:ext xmlns:c16="http://schemas.microsoft.com/office/drawing/2014/chart" uri="{C3380CC4-5D6E-409C-BE32-E72D297353CC}">
                  <c16:uniqueId val="{00000008-C496-4967-B057-0E08BC2A92FB}"/>
                </c:ext>
              </c:extLst>
            </c:dLbl>
            <c:dLbl>
              <c:idx val="9"/>
              <c:tx>
                <c:strRef>
                  <c:f>Daten_Diagramme!$E$23</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{F7BFFCEC-E035-4D3E-9AA0-3142C1EBB2A2}</c15:txfldGUID>
                      <c15:f>Daten_Diagramme!$E$23</c15:f>
                      <c15:dlblFieldTableCache>
                        <c:ptCount val="1"/>
                        <c:pt idx="0">
                          <c:v>-8.9</c:v>
                        </c:pt>
                      </c15:dlblFieldTableCache>
                    </c15:dlblFTEntry>
                  </c15:dlblFieldTable>
                  <c15:showDataLabelsRange val="0"/>
                </c:ext>
                <c:ext xmlns:c16="http://schemas.microsoft.com/office/drawing/2014/chart" uri="{C3380CC4-5D6E-409C-BE32-E72D297353CC}">
                  <c16:uniqueId val="{00000009-C496-4967-B057-0E08BC2A92FB}"/>
                </c:ext>
              </c:extLst>
            </c:dLbl>
            <c:dLbl>
              <c:idx val="10"/>
              <c:tx>
                <c:strRef>
                  <c:f>Daten_Diagramme!$E$24</c:f>
                  <c:strCache>
                    <c:ptCount val="1"/>
                    <c:pt idx="0">
                      <c:v>-17.0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{BB306672-1996-4DC6-A9D8-D9C06936A450}</c15:txfldGUID>
                      <c15:f>Daten_Diagramme!$E$24</c15:f>
                      <c15:dlblFieldTableCache>
                        <c:ptCount val="1"/>
                        <c:pt idx="0">
                          <c:v>-17.0</c:v>
                        </c:pt>
                      </c15:dlblFieldTableCache>
                    </c15:dlblFTEntry>
                  </c15:dlblFieldTable>
                  <c15:showDataLabelsRange val="0"/>
                </c:ext>
                <c:ext xmlns:c16="http://schemas.microsoft.com/office/drawing/2014/chart" uri="{C3380CC4-5D6E-409C-BE32-E72D297353CC}">
                  <c16:uniqueId val="{0000000A-C496-4967-B057-0E08BC2A92FB}"/>
                </c:ext>
              </c:extLst>
            </c:dLbl>
            <c:dLbl>
              <c:idx val="11"/>
              <c:tx>
                <c:strRef>
                  <c:f>Daten_Diagramme!$E$25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{7217A053-83CD-4464-B137-ECF6E851A1E0}</c15:txfldGUID>
                      <c15:f>Daten_Diagramme!$E$25</c15:f>
                      <c15:dlblFieldTableCache>
                        <c:ptCount val="1"/>
                        <c:pt idx="0">
                          <c:v>*</c:v>
                        </c:pt>
                      </c15:dlblFieldTableCache>
                    </c15:dlblFTEntry>
                  </c15:dlblFieldTable>
                  <c15:showDataLabelsRange val="0"/>
                </c:ext>
                <c:ext xmlns:c16="http://schemas.microsoft.com/office/drawing/2014/chart" uri="{C3380CC4-5D6E-409C-BE32-E72D297353CC}">
                  <c16:uniqueId val="{0000000B-C496-4967-B057-0E08BC2A92FB}"/>
                </c:ext>
              </c:extLst>
            </c:dLbl>
            <c:dLbl>
              <c:idx val="12"/>
              <c:tx>
                <c:strRef>
                  <c:f>Daten_Diagramme!$E$26</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{5A16E33F-4D77-4AAA-8CDB-11408B411F60}</c15:txfldGUID>
                      <c15:f>Daten_Diagramme!$E$26</c15:f>
                      <c15:dlblFieldTableCache>
                        <c:ptCount val="1"/>
                        <c:pt idx="0">
                          <c:v>-6.5</c:v>
                        </c:pt>
                      </c15:dlblFieldTableCache>
                    </c15:dlblFTEntry>
                  </c15:dlblFieldTable>
                  <c15:showDataLabelsRange val="0"/>
                </c:ext>
                <c:ext xmlns:c16="http://schemas.microsoft.com/office/drawing/2014/chart" uri="{C3380CC4-5D6E-409C-BE32-E72D297353CC}">
                  <c16:uniqueId val="{0000000C-C496-4967-B057-0E08BC2A92FB}"/>
                </c:ext>
              </c:extLst>
            </c:dLbl>
            <c:dLbl>
              <c:idx val="13"/>
              <c:tx>
                <c:strRef>
                  <c:f>Daten_Diagramme!$E$27</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{249C94A6-D58F-4A68-BEB5-2E1571FEA43B}</c15:txfldGUID>
                      <c15:f>Daten_Diagramme!$E$27</c15:f>
                      <c15:dlblFieldTableCache>
                        <c:ptCount val="1"/>
                        <c:pt idx="0">
                          <c:v>-0.4</c:v>
                        </c:pt>
                      </c15:dlblFieldTableCache>
                    </c15:dlblFTEntry>
                  </c15:dlblFieldTable>
                  <c15:showDataLabelsRange val="0"/>
                </c:ext>
                <c:ext xmlns:c16="http://schemas.microsoft.com/office/drawing/2014/chart" uri="{C3380CC4-5D6E-409C-BE32-E72D297353CC}">
                  <c16:uniqueId val="{0000000D-C496-4967-B057-0E08BC2A92FB}"/>
                </c:ext>
              </c:extLst>
            </c:dLbl>
            <c:dLbl>
              <c:idx val="14"/>
              <c:tx>
                <c:strRef>
                  <c:f>Daten_Diagramme!$E$28</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{DFC77CB7-A52B-4093-AC44-0685C161CA01}</c15:txfldGUID>
                      <c15:f>Daten_Diagramme!$E$28</c15:f>
                      <c15:dlblFieldTableCache>
                        <c:ptCount val="1"/>
                        <c:pt idx="0">
                          <c:v>1.3</c:v>
                        </c:pt>
                      </c15:dlblFieldTableCache>
                    </c15:dlblFTEntry>
                  </c15:dlblFieldTable>
                  <c15:showDataLabelsRange val="0"/>
                </c:ext>
                <c:ext xmlns:c16="http://schemas.microsoft.com/office/drawing/2014/chart" uri="{C3380CC4-5D6E-409C-BE32-E72D297353CC}">
                  <c16:uniqueId val="{0000000E-C496-4967-B057-0E08BC2A92FB}"/>
                </c:ext>
              </c:extLst>
            </c:dLbl>
            <c:dLbl>
              <c:idx val="15"/>
              <c:tx>
                <c:strRef>
                  <c:f>Daten_Diagramme!$E$29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{31DC0271-04B8-4307-A244-5E222499CFA7}</c15:txfldGUID>
                      <c15:f>Daten_Diagramme!$E$29</c15:f>
                      <c15:dlblFieldTableCache>
                        <c:ptCount val="1"/>
                        <c:pt idx="0">
                          <c:v>*</c:v>
                        </c:pt>
                      </c15:dlblFieldTableCache>
                    </c15:dlblFTEntry>
                  </c15:dlblFieldTable>
                  <c15:showDataLabelsRange val="0"/>
                </c:ext>
                <c:ext xmlns:c16="http://schemas.microsoft.com/office/drawing/2014/chart" uri="{C3380CC4-5D6E-409C-BE32-E72D297353CC}">
                  <c16:uniqueId val="{0000000F-C496-4967-B057-0E08BC2A92FB}"/>
                </c:ext>
              </c:extLst>
            </c:dLbl>
            <c:dLbl>
              <c:idx val="16"/>
              <c:tx>
                <c:strRef>
                  <c:f>Daten_Diagramme!$E$30</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{26510497-86E9-46B8-9327-9F3EF3A32B2B}</c15:txfldGUID>
                      <c15:f>Daten_Diagramme!$E$30</c15:f>
                      <c15:dlblFieldTableCache>
                        <c:ptCount val="1"/>
                        <c:pt idx="0">
                          <c:v>6.2</c:v>
                        </c:pt>
                      </c15:dlblFieldTableCache>
                    </c15:dlblFTEntry>
                  </c15:dlblFieldTable>
                  <c15:showDataLabelsRange val="0"/>
                </c:ext>
                <c:ext xmlns:c16="http://schemas.microsoft.com/office/drawing/2014/chart" uri="{C3380CC4-5D6E-409C-BE32-E72D297353CC}">
                  <c16:uniqueId val="{00000010-C496-4967-B057-0E08BC2A92FB}"/>
                </c:ext>
              </c:extLst>
            </c:dLbl>
            <c:dLbl>
              <c:idx val="17"/>
              <c:tx>
                <c:strRef>
                  <c:f>Daten_Diagramme!$E$31</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{694C0D0D-8200-40DC-B3F2-6D1354178C32}</c15:txfldGUID>
                      <c15:f>Daten_Diagramme!$E$31</c15:f>
                      <c15:dlblFieldTableCache>
                        <c:ptCount val="1"/>
                        <c:pt idx="0">
                          <c:v>1.4</c:v>
                        </c:pt>
                      </c15:dlblFieldTableCache>
                    </c15:dlblFTEntry>
                  </c15:dlblFieldTable>
                  <c15:showDataLabelsRange val="0"/>
                </c:ext>
                <c:ext xmlns:c16="http://schemas.microsoft.com/office/drawing/2014/chart" uri="{C3380CC4-5D6E-409C-BE32-E72D297353CC}">
                  <c16:uniqueId val="{00000011-C496-4967-B057-0E08BC2A92FB}"/>
                </c:ext>
              </c:extLst>
            </c:dLbl>
            <c:dLbl>
              <c:idx val="18"/>
              <c:tx>
                <c:strRef>
                  <c:f>Daten_Diagramme!$E$32</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{DAAC809F-6DF9-4EA5-9275-A6B27143A5BF}</c15:txfldGUID>
                      <c15:f>Daten_Diagramme!$E$32</c15:f>
                      <c15:dlblFieldTableCache>
                        <c:ptCount val="1"/>
                        <c:pt idx="0">
                          <c:v>-4.0</c:v>
                        </c:pt>
                      </c15:dlblFieldTableCache>
                    </c15:dlblFTEntry>
                  </c15:dlblFieldTable>
                  <c15:showDataLabelsRange val="0"/>
                </c:ext>
                <c:ext xmlns:c16="http://schemas.microsoft.com/office/drawing/2014/chart" uri="{C3380CC4-5D6E-409C-BE32-E72D297353CC}">
                  <c16:uniqueId val="{00000012-C496-4967-B057-0E08BC2A92FB}"/>
                </c:ext>
              </c:extLst>
            </c:dLbl>
            <c:dLbl>
              <c:idx val="19"/>
              <c:tx>
                <c:strRef>
                  <c:f>Daten_Diagramme!$E$33</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{80ED300C-F062-404C-8686-032A2FD756DF}</c15:txfldGUID>
                      <c15:f>Daten_Diagramme!$E$33</c15:f>
                      <c15:dlblFieldTableCache>
                        <c:ptCount val="1"/>
                        <c:pt idx="0">
                          <c:v>-0.2</c:v>
                        </c:pt>
                      </c15:dlblFieldTableCache>
                    </c15:dlblFTEntry>
                  </c15:dlblFieldTable>
                  <c15:showDataLabelsRange val="0"/>
                </c:ext>
                <c:ext xmlns:c16="http://schemas.microsoft.com/office/drawing/2014/chart" uri="{C3380CC4-5D6E-409C-BE32-E72D297353CC}">
                  <c16:uniqueId val="{00000013-C496-4967-B057-0E08BC2A92FB}"/>
                </c:ext>
              </c:extLst>
            </c:dLbl>
            <c:dLbl>
              <c:idx val="20"/>
              <c:tx>
                <c:strRef>
                  <c:f>Daten_Diagramme!$E$34</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{8ECA9FE2-62E9-4EBA-96C0-61CEC75AFC5A}</c15:txfldGUID>
                      <c15:f>Daten_Diagramme!$E$34</c15:f>
                      <c15:dlblFieldTableCache>
                        <c:ptCount val="1"/>
                        <c:pt idx="0">
                          <c:v>-4.0</c:v>
                        </c:pt>
                      </c15:dlblFieldTableCache>
                    </c15:dlblFTEntry>
                  </c15:dlblFieldTable>
                  <c15:showDataLabelsRange val="0"/>
                </c:ext>
                <c:ext xmlns:c16="http://schemas.microsoft.com/office/drawing/2014/chart" uri="{C3380CC4-5D6E-409C-BE32-E72D297353CC}">
                  <c16:uniqueId val="{00000014-C496-4967-B057-0E08BC2A92FB}"/>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{2CD2F093-FCAC-41EB-BE49-474F35A9F302}</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C496-4967-B057-0E08BC2A92FB}"/>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{6CB197CF-F6CF-40B2-853E-5B871F18F9D7}</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C496-4967-B057-0E08BC2A92FB}"/>
                </c:ext>
              </c:extLst>
            </c:dLbl>
            <c:dLbl>
              <c:idx val="23"/>
              <c:tx>
                <c:strRef>
                  <c:f>Daten_Diagramme!$E$37</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{4396753E-2E8A-487E-AEFE-0DB1CE8EB328}</c15:txfldGUID>
                      <c15:f>Daten_Diagramme!$E$37</c15:f>
                      <c15:dlblFieldTableCache>
                        <c:ptCount val="1"/>
                        <c:pt idx="0">
                          <c:v>-6.3</c:v>
                        </c:pt>
                      </c15:dlblFieldTableCache>
                    </c15:dlblFTEntry>
                  </c15:dlblFieldTable>
                  <c15:showDataLabelsRange val="0"/>
                </c:ext>
                <c:ext xmlns:c16="http://schemas.microsoft.com/office/drawing/2014/chart" uri="{C3380CC4-5D6E-409C-BE32-E72D297353CC}">
                  <c16:uniqueId val="{00000017-C496-4967-B057-0E08BC2A92FB}"/>
                </c:ext>
              </c:extLst>
            </c:dLbl>
            <c:dLbl>
              <c:idx val="24"/>
              <c:tx>
                <c:strRef>
                  <c:f>Daten_Diagramme!$E$38</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{0B9947A5-AD8E-4DD9-B01F-A6596C66A8FD}</c15:txfldGUID>
                      <c15:f>Daten_Diagramme!$E$38</c15:f>
                      <c15:dlblFieldTableCache>
                        <c:ptCount val="1"/>
                        <c:pt idx="0">
                          <c:v>-2.6</c:v>
                        </c:pt>
                      </c15:dlblFieldTableCache>
                    </c15:dlblFTEntry>
                  </c15:dlblFieldTable>
                  <c15:showDataLabelsRange val="0"/>
                </c:ext>
                <c:ext xmlns:c16="http://schemas.microsoft.com/office/drawing/2014/chart" uri="{C3380CC4-5D6E-409C-BE32-E72D297353CC}">
                  <c16:uniqueId val="{00000018-C496-4967-B057-0E08BC2A92FB}"/>
                </c:ext>
              </c:extLst>
            </c:dLbl>
            <c:dLbl>
              <c:idx val="25"/>
              <c:tx>
                <c:strRef>
                  <c:f>Daten_Diagramme!$E$39</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{6277E717-D13F-4EDC-9B92-1C12BFA92B0E}</c15:txfldGUID>
                      <c15:f>Daten_Diagramme!$E$39</c15:f>
                      <c15:dlblFieldTableCache>
                        <c:ptCount val="1"/>
                        <c:pt idx="0">
                          <c:v>-1.8</c:v>
                        </c:pt>
                      </c15:dlblFieldTableCache>
                    </c15:dlblFTEntry>
                  </c15:dlblFieldTable>
                  <c15:showDataLabelsRange val="0"/>
                </c:ext>
                <c:ext xmlns:c16="http://schemas.microsoft.com/office/drawing/2014/chart" uri="{C3380CC4-5D6E-409C-BE32-E72D297353CC}">
                  <c16:uniqueId val="{00000019-C496-4967-B057-0E08BC2A92FB}"/>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{A40F627E-261E-4D59-B854-6353AE2C4F1B}</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C496-4967-B057-0E08BC2A92FB}"/>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{567F2A54-77C7-4F61-BFD5-B01BB2BA4531}</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C496-4967-B057-0E08BC2A92FB}"/>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{262146F4-F8F6-4F2F-A3FC-0E39EEA162B6}</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C496-4967-B057-0E08BC2A92FB}"/>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{85D2E5E9-3C2E-4A17-825C-0D403CA0DB62}</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C496-4967-B057-0E08BC2A92FB}"/>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{AE5B066B-D024-4A6F-AC78-BF6C972EA969}</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C496-4967-B057-0E08BC2A92FB}"/>
                </c:ext>
              </c:extLst>
            </c:dLbl>
            <c:dLbl>
              <c:idx val="31"/>
              <c:tx>
                <c:strRef>
                  <c:f>Daten_Diagramme!$E$45</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{10638483-4FDE-49AF-A42D-B3CB57107CC6}</c15:txfldGUID>
                      <c15:f>Daten_Diagramme!$E$45</c15:f>
                      <c15:dlblFieldTableCache>
                        <c:ptCount val="1"/>
                        <c:pt idx="0">
                          <c:v>-1.8</c:v>
                        </c:pt>
                      </c15:dlblFieldTableCache>
                    </c15:dlblFTEntry>
                  </c15:dlblFieldTable>
                  <c15:showDataLabelsRange val="0"/>
                </c:ext>
                <c:ext xmlns:c16="http://schemas.microsoft.com/office/drawing/2014/chart" uri="{C3380CC4-5D6E-409C-BE32-E72D297353CC}">
                  <c16:uniqueId val="{0000001F-C496-4967-B057-0E08BC2A92F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-1.9730010384215992</c:v>
                </c:pt>
                <c:pt idx="1">
                  <c:v>-6.3197026022304836</c:v>
                </c:pt>
                <c:pt idx="2">
                  <c:v>16.666666666666668</c:v>
                </c:pt>
                <c:pt idx="3">
                  <c:v>-7.7220077220077217</c:v>
                </c:pt>
                <c:pt idx="4">
                  <c:v>-8.0614203454894433</c:v>
                </c:pt>
                <c:pt idx="5">
                  <c:v>-5.1948051948051948</c:v>
                </c:pt>
                <c:pt idx="6">
                  <c:v>-13.846153846153847</c:v>
                </c:pt>
                <c:pt idx="7">
                  <c:v>4.3227665706051877</c:v>
                </c:pt>
                <c:pt idx="8">
                  <c:v>2.8558268079226163</c:v>
                </c:pt>
                <c:pt idx="9">
                  <c:v>-8.9249492900608516</c:v>
                </c:pt>
                <c:pt idx="10">
                  <c:v>-16.983894582723281</c:v>
                </c:pt>
                <c:pt idx="11">
                  <c:v>0</c:v>
                </c:pt>
                <c:pt idx="12">
                  <c:v>-6.5420560747663554</c:v>
                </c:pt>
                <c:pt idx="13">
                  <c:v>-0.44004400440044006</c:v>
                </c:pt>
                <c:pt idx="14">
                  <c:v>1.2765957446808511</c:v>
                </c:pt>
                <c:pt idx="15">
                  <c:v>0</c:v>
                </c:pt>
                <c:pt idx="16">
                  <c:v>6.1810154525386309</c:v>
                </c:pt>
                <c:pt idx="17">
                  <c:v>1.4150943396226414</c:v>
                </c:pt>
                <c:pt idx="18">
                  <c:v>-3.9509536784741144</c:v>
                </c:pt>
                <c:pt idx="19">
                  <c:v>-0.21929824561403508</c:v>
                </c:pt>
                <c:pt idx="20">
                  <c:v>-3.9753255654557917</c:v>
                </c:pt>
                <c:pt idx="21">
                  <c:v>0</c:v>
                </c:pt>
                <c:pt idx="23">
                  <c:v>-6.3197026022304836</c:v>
                </c:pt>
                <c:pt idx="24">
                  <c:v>-2.5568181818181817</c:v>
                </c:pt>
                <c:pt idx="25">
                  <c:v>-1.7635843660629171</c:v>
                </c:pt>
              </c:numCache>
            </c:numRef>
          </c:val>
          <c:extLst>
            <c:ext xmlns:c16="http://schemas.microsoft.com/office/drawing/2014/chart" uri="{C3380CC4-5D6E-409C-BE32-E72D297353CC}">
              <c16:uniqueId val="{00000020-C496-4967-B057-0E08BC2A92FB}"/>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{9870EF00-9B28-4567-B69A-785DE26656EC}</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C496-4967-B057-0E08BC2A92FB}"/>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{79904BB3-4C40-4FC1-B180-FB4FF3581447}</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C496-4967-B057-0E08BC2A92FB}"/>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{9B06223D-F013-423E-9F1D-50411457CF39}</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C496-4967-B057-0E08BC2A92FB}"/>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{3397C442-0830-46C4-8E2E-4ED2FE337B37}</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C496-4967-B057-0E08BC2A92FB}"/>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{540244B1-1E01-4A5B-B5CB-6A682F16DF22}</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C496-4967-B057-0E08BC2A92FB}"/>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{83AE18D8-3123-427A-B74D-24661BBE410D}</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C496-4967-B057-0E08BC2A92FB}"/>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{776D893E-28F3-4833-A73A-43DE3F51C846}</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C496-4967-B057-0E08BC2A92FB}"/>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{A0433FEF-20CF-4381-AD3D-FFFA71A97D8A}</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C496-4967-B057-0E08BC2A92FB}"/>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{171D6315-6054-4A3A-9586-3B7441B43190}</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C496-4967-B057-0E08BC2A92FB}"/>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{C306F787-DC21-47A3-AF9F-9DD32352C4FB}</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C496-4967-B057-0E08BC2A92FB}"/>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{CC049D0F-D1F5-4C89-A75D-F0987C03885F}</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C496-4967-B057-0E08BC2A92FB}"/>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{4DD776DF-45EA-4580-BEB8-8180A9352E2A}</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C496-4967-B057-0E08BC2A92FB}"/>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{736456E1-B354-4120-9E94-9F0BB5AD8803}</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C496-4967-B057-0E08BC2A92FB}"/>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{28C1780D-8AD3-4A11-BBAB-90FB82E0ADB4}</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C496-4967-B057-0E08BC2A92FB}"/>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{FEC21272-963D-44F3-B25F-C88E6E72E325}</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C496-4967-B057-0E08BC2A92FB}"/>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{9E32CE3D-E6AF-48FC-8F5B-D15549C9EB9A}</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C496-4967-B057-0E08BC2A92FB}"/>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{ACBFB257-2DAC-460F-825D-F2D477EA9CBC}</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C496-4967-B057-0E08BC2A92FB}"/>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{9BA8CC5F-3F4C-4838-8E4A-4BCC2E26D12E}</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C496-4967-B057-0E08BC2A92FB}"/>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{9E6B2A63-FADD-47BA-BA3D-E4143102B706}</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C496-4967-B057-0E08BC2A92FB}"/>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{CE8A2769-844C-40E3-98DC-8C3367B04373}</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C496-4967-B057-0E08BC2A92FB}"/>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{235C55C2-4085-4765-BF66-124594AC3D45}</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C496-4967-B057-0E08BC2A92FB}"/>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{D9459CD4-C641-4E72-9C31-D84D2FAAD675}</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C496-4967-B057-0E08BC2A92FB}"/>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{5F6048C8-5A93-443E-9B0D-8A9ECB427EB0}</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C496-4967-B057-0E08BC2A92FB}"/>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{2FFEE634-0A09-4FE4-A221-DA733BB9F034}</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C496-4967-B057-0E08BC2A92FB}"/>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{40D40C4C-0A63-436C-B055-469057EEED22}</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C496-4967-B057-0E08BC2A92FB}"/>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{107B1824-C642-43F6-B381-D7898A7585EE}</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C496-4967-B057-0E08BC2A92FB}"/>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{1F4C6642-F3FF-4DB2-8DDB-634BC8209C6D}</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C496-4967-B057-0E08BC2A92FB}"/>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{D82C5DF8-E49F-400B-828D-698FB10CEF47}</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C496-4967-B057-0E08BC2A92FB}"/>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{BF66B2F5-A988-467C-9D16-BC8B6476E58C}</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C496-4967-B057-0E08BC2A92FB}"/>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{39F23BD3-D5C7-49DF-B6DB-5ADF3BE4EE93}</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C496-4967-B057-0E08BC2A92FB}"/>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{9A285631-AD55-4430-ABF8-C7D3874E0362}</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C496-4967-B057-0E08BC2A92FB}"/>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{76E0E3D1-6EE5-4D95-8067-62C2A7398F14}</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C496-4967-B057-0E08BC2A92F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C496-4967-B057-0E08BC2A92FB}"/>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C496-4967-B057-0E08BC2A92FB}"/>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{D1F13DB3-2451-45FC-B411-A980D767FFE6}</c15:txfldGUID>
                      <c15:f>Diagramm!$I$46</c15:f>
                      <c15:dlblFieldTableCache>
                        <c:ptCount val="1"/>
                      </c15:dlblFieldTableCache>
                    </c15:dlblFTEntry>
                  </c15:dlblFieldTable>
                  <c15:showDataLabelsRange val="0"/>
                </c:ext>
                <c:ext xmlns:c16="http://schemas.microsoft.com/office/drawing/2014/chart" uri="{C3380CC4-5D6E-409C-BE32-E72D297353CC}">
                  <c16:uniqueId val="{00000000-E0B3-4C74-90EA-D105E98296B9}"/>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{E21DD4E0-B655-4B6E-B355-DDF1AD489F6E}</c15:txfldGUID>
                      <c15:f>Diagramm!$I$47</c15:f>
                      <c15:dlblFieldTableCache>
                        <c:ptCount val="1"/>
                      </c15:dlblFieldTableCache>
                    </c15:dlblFTEntry>
                  </c15:dlblFieldTable>
                  <c15:showDataLabelsRange val="0"/>
                </c:ext>
                <c:ext xmlns:c16="http://schemas.microsoft.com/office/drawing/2014/chart" uri="{C3380CC4-5D6E-409C-BE32-E72D297353CC}">
                  <c16:uniqueId val="{00000001-E0B3-4C74-90EA-D105E98296B9}"/>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{71C749F0-866B-4948-8E20-063495268A79}</c15:txfldGUID>
                      <c15:f>Diagramm!$I$48</c15:f>
                      <c15:dlblFieldTableCache>
                        <c:ptCount val="1"/>
                      </c15:dlblFieldTableCache>
                    </c15:dlblFTEntry>
                  </c15:dlblFieldTable>
                  <c15:showDataLabelsRange val="0"/>
                </c:ext>
                <c:ext xmlns:c16="http://schemas.microsoft.com/office/drawing/2014/chart" uri="{C3380CC4-5D6E-409C-BE32-E72D297353CC}">
                  <c16:uniqueId val="{00000002-E0B3-4C74-90EA-D105E98296B9}"/>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{95B7E315-744A-4D74-85CD-74D9D6FA7CB5}</c15:txfldGUID>
                      <c15:f>Diagramm!$I$49</c15:f>
                      <c15:dlblFieldTableCache>
                        <c:ptCount val="1"/>
                      </c15:dlblFieldTableCache>
                    </c15:dlblFTEntry>
                  </c15:dlblFieldTable>
                  <c15:showDataLabelsRange val="0"/>
                </c:ext>
                <c:ext xmlns:c16="http://schemas.microsoft.com/office/drawing/2014/chart" uri="{C3380CC4-5D6E-409C-BE32-E72D297353CC}">
                  <c16:uniqueId val="{00000003-E0B3-4C74-90EA-D105E98296B9}"/>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{A327A4EA-D747-4474-858A-0CFB5CAD467A}</c15:txfldGUID>
                      <c15:f>Diagramm!$I$50</c15:f>
                      <c15:dlblFieldTableCache>
                        <c:ptCount val="1"/>
                      </c15:dlblFieldTableCache>
                    </c15:dlblFTEntry>
                  </c15:dlblFieldTable>
                  <c15:showDataLabelsRange val="0"/>
                </c:ext>
                <c:ext xmlns:c16="http://schemas.microsoft.com/office/drawing/2014/chart" uri="{C3380CC4-5D6E-409C-BE32-E72D297353CC}">
                  <c16:uniqueId val="{00000004-E0B3-4C74-90EA-D105E98296B9}"/>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{513CE2F7-D023-4A11-953E-F49F0CEFE378}</c15:txfldGUID>
                      <c15:f>Diagramm!$I$51</c15:f>
                      <c15:dlblFieldTableCache>
                        <c:ptCount val="1"/>
                      </c15:dlblFieldTableCache>
                    </c15:dlblFTEntry>
                  </c15:dlblFieldTable>
                  <c15:showDataLabelsRange val="0"/>
                </c:ext>
                <c:ext xmlns:c16="http://schemas.microsoft.com/office/drawing/2014/chart" uri="{C3380CC4-5D6E-409C-BE32-E72D297353CC}">
                  <c16:uniqueId val="{00000005-E0B3-4C74-90EA-D105E98296B9}"/>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{3BF62D43-089C-4DF8-8478-D8846358842C}</c15:txfldGUID>
                      <c15:f>Diagramm!$I$52</c15:f>
                      <c15:dlblFieldTableCache>
                        <c:ptCount val="1"/>
                      </c15:dlblFieldTableCache>
                    </c15:dlblFTEntry>
                  </c15:dlblFieldTable>
                  <c15:showDataLabelsRange val="0"/>
                </c:ext>
                <c:ext xmlns:c16="http://schemas.microsoft.com/office/drawing/2014/chart" uri="{C3380CC4-5D6E-409C-BE32-E72D297353CC}">
                  <c16:uniqueId val="{00000006-E0B3-4C74-90EA-D105E98296B9}"/>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{91A0CE57-1591-4C92-8427-7F421FBCD3C5}</c15:txfldGUID>
                      <c15:f>Diagramm!$I$53</c15:f>
                      <c15:dlblFieldTableCache>
                        <c:ptCount val="1"/>
                      </c15:dlblFieldTableCache>
                    </c15:dlblFTEntry>
                  </c15:dlblFieldTable>
                  <c15:showDataLabelsRange val="0"/>
                </c:ext>
                <c:ext xmlns:c16="http://schemas.microsoft.com/office/drawing/2014/chart" uri="{C3380CC4-5D6E-409C-BE32-E72D297353CC}">
                  <c16:uniqueId val="{00000007-E0B3-4C74-90EA-D105E98296B9}"/>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{37E95A6D-DCBA-4FB5-9FC0-717CDADB693F}</c15:txfldGUID>
                      <c15:f>Diagramm!$I$54</c15:f>
                      <c15:dlblFieldTableCache>
                        <c:ptCount val="1"/>
                      </c15:dlblFieldTableCache>
                    </c15:dlblFTEntry>
                  </c15:dlblFieldTable>
                  <c15:showDataLabelsRange val="0"/>
                </c:ext>
                <c:ext xmlns:c16="http://schemas.microsoft.com/office/drawing/2014/chart" uri="{C3380CC4-5D6E-409C-BE32-E72D297353CC}">
                  <c16:uniqueId val="{00000008-E0B3-4C74-90EA-D105E98296B9}"/>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{FD63C620-1DCF-4ABC-83FE-EB3180DE9A25}</c15:txfldGUID>
                      <c15:f>Diagramm!$I$55</c15:f>
                      <c15:dlblFieldTableCache>
                        <c:ptCount val="1"/>
                      </c15:dlblFieldTableCache>
                    </c15:dlblFTEntry>
                  </c15:dlblFieldTable>
                  <c15:showDataLabelsRange val="0"/>
                </c:ext>
                <c:ext xmlns:c16="http://schemas.microsoft.com/office/drawing/2014/chart" uri="{C3380CC4-5D6E-409C-BE32-E72D297353CC}">
                  <c16:uniqueId val="{00000009-E0B3-4C74-90EA-D105E98296B9}"/>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{7DD04E31-1952-4BEE-BD53-9F80D9C401E9}</c15:txfldGUID>
                      <c15:f>Diagramm!$I$56</c15:f>
                      <c15:dlblFieldTableCache>
                        <c:ptCount val="1"/>
                      </c15:dlblFieldTableCache>
                    </c15:dlblFTEntry>
                  </c15:dlblFieldTable>
                  <c15:showDataLabelsRange val="0"/>
                </c:ext>
                <c:ext xmlns:c16="http://schemas.microsoft.com/office/drawing/2014/chart" uri="{C3380CC4-5D6E-409C-BE32-E72D297353CC}">
                  <c16:uniqueId val="{0000000A-E0B3-4C74-90EA-D105E98296B9}"/>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{67546084-18D6-4B33-B9FF-5E7D6D4748F7}</c15:txfldGUID>
                      <c15:f>Diagramm!$I$57</c15:f>
                      <c15:dlblFieldTableCache>
                        <c:ptCount val="1"/>
                      </c15:dlblFieldTableCache>
                    </c15:dlblFTEntry>
                  </c15:dlblFieldTable>
                  <c15:showDataLabelsRange val="0"/>
                </c:ext>
                <c:ext xmlns:c16="http://schemas.microsoft.com/office/drawing/2014/chart" uri="{C3380CC4-5D6E-409C-BE32-E72D297353CC}">
                  <c16:uniqueId val="{0000000B-E0B3-4C74-90EA-D105E98296B9}"/>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{69FD547A-186A-4E1D-943C-F968CFAD915F}</c15:txfldGUID>
                      <c15:f>Diagramm!$I$58</c15:f>
                      <c15:dlblFieldTableCache>
                        <c:ptCount val="1"/>
                      </c15:dlblFieldTableCache>
                    </c15:dlblFTEntry>
                  </c15:dlblFieldTable>
                  <c15:showDataLabelsRange val="0"/>
                </c:ext>
                <c:ext xmlns:c16="http://schemas.microsoft.com/office/drawing/2014/chart" uri="{C3380CC4-5D6E-409C-BE32-E72D297353CC}">
                  <c16:uniqueId val="{0000000C-E0B3-4C74-90EA-D105E98296B9}"/>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{8FABCFC6-8CB5-45EE-9438-3C22ACF50B4B}</c15:txfldGUID>
                      <c15:f>Diagramm!$I$59</c15:f>
                      <c15:dlblFieldTableCache>
                        <c:ptCount val="1"/>
                      </c15:dlblFieldTableCache>
                    </c15:dlblFTEntry>
                  </c15:dlblFieldTable>
                  <c15:showDataLabelsRange val="0"/>
                </c:ext>
                <c:ext xmlns:c16="http://schemas.microsoft.com/office/drawing/2014/chart" uri="{C3380CC4-5D6E-409C-BE32-E72D297353CC}">
                  <c16:uniqueId val="{0000000D-E0B3-4C74-90EA-D105E98296B9}"/>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{E9CA40CA-1C48-4A32-8F5C-204440057A70}</c15:txfldGUID>
                      <c15:f>Diagramm!$I$60</c15:f>
                      <c15:dlblFieldTableCache>
                        <c:ptCount val="1"/>
                      </c15:dlblFieldTableCache>
                    </c15:dlblFTEntry>
                  </c15:dlblFieldTable>
                  <c15:showDataLabelsRange val="0"/>
                </c:ext>
                <c:ext xmlns:c16="http://schemas.microsoft.com/office/drawing/2014/chart" uri="{C3380CC4-5D6E-409C-BE32-E72D297353CC}">
                  <c16:uniqueId val="{0000000E-E0B3-4C74-90EA-D105E98296B9}"/>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{AD07346B-F19C-41CB-A7C2-B9C389B1DCF7}</c15:txfldGUID>
                      <c15:f>Diagramm!$I$61</c15:f>
                      <c15:dlblFieldTableCache>
                        <c:ptCount val="1"/>
                      </c15:dlblFieldTableCache>
                    </c15:dlblFTEntry>
                  </c15:dlblFieldTable>
                  <c15:showDataLabelsRange val="0"/>
                </c:ext>
                <c:ext xmlns:c16="http://schemas.microsoft.com/office/drawing/2014/chart" uri="{C3380CC4-5D6E-409C-BE32-E72D297353CC}">
                  <c16:uniqueId val="{0000000F-E0B3-4C74-90EA-D105E98296B9}"/>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{710F9A5C-D200-489A-AD1C-3DBB5DD5276E}</c15:txfldGUID>
                      <c15:f>Diagramm!$I$62</c15:f>
                      <c15:dlblFieldTableCache>
                        <c:ptCount val="1"/>
                      </c15:dlblFieldTableCache>
                    </c15:dlblFTEntry>
                  </c15:dlblFieldTable>
                  <c15:showDataLabelsRange val="0"/>
                </c:ext>
                <c:ext xmlns:c16="http://schemas.microsoft.com/office/drawing/2014/chart" uri="{C3380CC4-5D6E-409C-BE32-E72D297353CC}">
                  <c16:uniqueId val="{00000010-E0B3-4C74-90EA-D105E98296B9}"/>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{D7630F02-A5A6-4E6F-92B7-5F3B5C1861E4}</c15:txfldGUID>
                      <c15:f>Diagramm!$I$63</c15:f>
                      <c15:dlblFieldTableCache>
                        <c:ptCount val="1"/>
                      </c15:dlblFieldTableCache>
                    </c15:dlblFTEntry>
                  </c15:dlblFieldTable>
                  <c15:showDataLabelsRange val="0"/>
                </c:ext>
                <c:ext xmlns:c16="http://schemas.microsoft.com/office/drawing/2014/chart" uri="{C3380CC4-5D6E-409C-BE32-E72D297353CC}">
                  <c16:uniqueId val="{00000011-E0B3-4C74-90EA-D105E98296B9}"/>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{3ED84EE4-1178-4233-8421-625E014BDDA2}</c15:txfldGUID>
                      <c15:f>Diagramm!$I$64</c15:f>
                      <c15:dlblFieldTableCache>
                        <c:ptCount val="1"/>
                      </c15:dlblFieldTableCache>
                    </c15:dlblFTEntry>
                  </c15:dlblFieldTable>
                  <c15:showDataLabelsRange val="0"/>
                </c:ext>
                <c:ext xmlns:c16="http://schemas.microsoft.com/office/drawing/2014/chart" uri="{C3380CC4-5D6E-409C-BE32-E72D297353CC}">
                  <c16:uniqueId val="{00000012-E0B3-4C74-90EA-D105E98296B9}"/>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{E9AFED6E-2361-4967-B713-90550F06F597}</c15:txfldGUID>
                      <c15:f>Diagramm!$I$65</c15:f>
                      <c15:dlblFieldTableCache>
                        <c:ptCount val="1"/>
                      </c15:dlblFieldTableCache>
                    </c15:dlblFTEntry>
                  </c15:dlblFieldTable>
                  <c15:showDataLabelsRange val="0"/>
                </c:ext>
                <c:ext xmlns:c16="http://schemas.microsoft.com/office/drawing/2014/chart" uri="{C3380CC4-5D6E-409C-BE32-E72D297353CC}">
                  <c16:uniqueId val="{00000013-E0B3-4C74-90EA-D105E98296B9}"/>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{1F14A9B0-D695-4138-BEE9-937815768EDF}</c15:txfldGUID>
                      <c15:f>Diagramm!$I$66</c15:f>
                      <c15:dlblFieldTableCache>
                        <c:ptCount val="1"/>
                      </c15:dlblFieldTableCache>
                    </c15:dlblFTEntry>
                  </c15:dlblFieldTable>
                  <c15:showDataLabelsRange val="0"/>
                </c:ext>
                <c:ext xmlns:c16="http://schemas.microsoft.com/office/drawing/2014/chart" uri="{C3380CC4-5D6E-409C-BE32-E72D297353CC}">
                  <c16:uniqueId val="{00000014-E0B3-4C74-90EA-D105E98296B9}"/>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{609B515E-78D4-4DBB-AB73-C56CAE88D609}</c15:txfldGUID>
                      <c15:f>Diagramm!$I$67</c15:f>
                      <c15:dlblFieldTableCache>
                        <c:ptCount val="1"/>
                      </c15:dlblFieldTableCache>
                    </c15:dlblFTEntry>
                  </c15:dlblFieldTable>
                  <c15:showDataLabelsRange val="0"/>
                </c:ext>
                <c:ext xmlns:c16="http://schemas.microsoft.com/office/drawing/2014/chart" uri="{C3380CC4-5D6E-409C-BE32-E72D297353CC}">
                  <c16:uniqueId val="{00000015-E0B3-4C74-90EA-D105E98296B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0B3-4C74-90EA-D105E98296B9}"/>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{346EC3F8-01F4-4805-A49E-53AEE153E501}</c15:txfldGUID>
                      <c15:f>Diagramm!$K$46</c15:f>
                      <c15:dlblFieldTableCache>
                        <c:ptCount val="1"/>
                      </c15:dlblFieldTableCache>
                    </c15:dlblFTEntry>
                  </c15:dlblFieldTable>
                  <c15:showDataLabelsRange val="0"/>
                </c:ext>
                <c:ext xmlns:c16="http://schemas.microsoft.com/office/drawing/2014/chart" uri="{C3380CC4-5D6E-409C-BE32-E72D297353CC}">
                  <c16:uniqueId val="{00000017-E0B3-4C74-90EA-D105E98296B9}"/>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{BD150BE8-350D-4C20-90BC-A568E82C0104}</c15:txfldGUID>
                      <c15:f>Diagramm!$K$47</c15:f>
                      <c15:dlblFieldTableCache>
                        <c:ptCount val="1"/>
                      </c15:dlblFieldTableCache>
                    </c15:dlblFTEntry>
                  </c15:dlblFieldTable>
                  <c15:showDataLabelsRange val="0"/>
                </c:ext>
                <c:ext xmlns:c16="http://schemas.microsoft.com/office/drawing/2014/chart" uri="{C3380CC4-5D6E-409C-BE32-E72D297353CC}">
                  <c16:uniqueId val="{00000018-E0B3-4C74-90EA-D105E98296B9}"/>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{137B5076-C83D-4440-A90F-0A2CDD6940B7}</c15:txfldGUID>
                      <c15:f>Diagramm!$K$48</c15:f>
                      <c15:dlblFieldTableCache>
                        <c:ptCount val="1"/>
                      </c15:dlblFieldTableCache>
                    </c15:dlblFTEntry>
                  </c15:dlblFieldTable>
                  <c15:showDataLabelsRange val="0"/>
                </c:ext>
                <c:ext xmlns:c16="http://schemas.microsoft.com/office/drawing/2014/chart" uri="{C3380CC4-5D6E-409C-BE32-E72D297353CC}">
                  <c16:uniqueId val="{00000019-E0B3-4C74-90EA-D105E98296B9}"/>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{ACD753A2-C9DA-4D62-89A7-43EF70C06942}</c15:txfldGUID>
                      <c15:f>Diagramm!$K$49</c15:f>
                      <c15:dlblFieldTableCache>
                        <c:ptCount val="1"/>
                      </c15:dlblFieldTableCache>
                    </c15:dlblFTEntry>
                  </c15:dlblFieldTable>
                  <c15:showDataLabelsRange val="0"/>
                </c:ext>
                <c:ext xmlns:c16="http://schemas.microsoft.com/office/drawing/2014/chart" uri="{C3380CC4-5D6E-409C-BE32-E72D297353CC}">
                  <c16:uniqueId val="{0000001A-E0B3-4C74-90EA-D105E98296B9}"/>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{166ED2F5-3BA6-4224-95AB-9DD26B1DDB6F}</c15:txfldGUID>
                      <c15:f>Diagramm!$K$50</c15:f>
                      <c15:dlblFieldTableCache>
                        <c:ptCount val="1"/>
                      </c15:dlblFieldTableCache>
                    </c15:dlblFTEntry>
                  </c15:dlblFieldTable>
                  <c15:showDataLabelsRange val="0"/>
                </c:ext>
                <c:ext xmlns:c16="http://schemas.microsoft.com/office/drawing/2014/chart" uri="{C3380CC4-5D6E-409C-BE32-E72D297353CC}">
                  <c16:uniqueId val="{0000001B-E0B3-4C74-90EA-D105E98296B9}"/>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{09040C40-5244-4265-82D5-EA665761228A}</c15:txfldGUID>
                      <c15:f>Diagramm!$K$51</c15:f>
                      <c15:dlblFieldTableCache>
                        <c:ptCount val="1"/>
                      </c15:dlblFieldTableCache>
                    </c15:dlblFTEntry>
                  </c15:dlblFieldTable>
                  <c15:showDataLabelsRange val="0"/>
                </c:ext>
                <c:ext xmlns:c16="http://schemas.microsoft.com/office/drawing/2014/chart" uri="{C3380CC4-5D6E-409C-BE32-E72D297353CC}">
                  <c16:uniqueId val="{0000001C-E0B3-4C74-90EA-D105E98296B9}"/>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{28128966-36C9-4B52-BC51-515A8923FA4B}</c15:txfldGUID>
                      <c15:f>Diagramm!$K$52</c15:f>
                      <c15:dlblFieldTableCache>
                        <c:ptCount val="1"/>
                      </c15:dlblFieldTableCache>
                    </c15:dlblFTEntry>
                  </c15:dlblFieldTable>
                  <c15:showDataLabelsRange val="0"/>
                </c:ext>
                <c:ext xmlns:c16="http://schemas.microsoft.com/office/drawing/2014/chart" uri="{C3380CC4-5D6E-409C-BE32-E72D297353CC}">
                  <c16:uniqueId val="{0000001D-E0B3-4C74-90EA-D105E98296B9}"/>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{445232AD-DD5A-40CA-AEF1-F18CF0505A3D}</c15:txfldGUID>
                      <c15:f>Diagramm!$K$53</c15:f>
                      <c15:dlblFieldTableCache>
                        <c:ptCount val="1"/>
                      </c15:dlblFieldTableCache>
                    </c15:dlblFTEntry>
                  </c15:dlblFieldTable>
                  <c15:showDataLabelsRange val="0"/>
                </c:ext>
                <c:ext xmlns:c16="http://schemas.microsoft.com/office/drawing/2014/chart" uri="{C3380CC4-5D6E-409C-BE32-E72D297353CC}">
                  <c16:uniqueId val="{0000001E-E0B3-4C74-90EA-D105E98296B9}"/>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{46188316-1E32-4785-A343-81240373B998}</c15:txfldGUID>
                      <c15:f>Diagramm!$K$54</c15:f>
                      <c15:dlblFieldTableCache>
                        <c:ptCount val="1"/>
                      </c15:dlblFieldTableCache>
                    </c15:dlblFTEntry>
                  </c15:dlblFieldTable>
                  <c15:showDataLabelsRange val="0"/>
                </c:ext>
                <c:ext xmlns:c16="http://schemas.microsoft.com/office/drawing/2014/chart" uri="{C3380CC4-5D6E-409C-BE32-E72D297353CC}">
                  <c16:uniqueId val="{0000001F-E0B3-4C74-90EA-D105E98296B9}"/>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{12289ED6-B225-470D-A995-C7A58F72D866}</c15:txfldGUID>
                      <c15:f>Diagramm!$K$55</c15:f>
                      <c15:dlblFieldTableCache>
                        <c:ptCount val="1"/>
                      </c15:dlblFieldTableCache>
                    </c15:dlblFTEntry>
                  </c15:dlblFieldTable>
                  <c15:showDataLabelsRange val="0"/>
                </c:ext>
                <c:ext xmlns:c16="http://schemas.microsoft.com/office/drawing/2014/chart" uri="{C3380CC4-5D6E-409C-BE32-E72D297353CC}">
                  <c16:uniqueId val="{00000020-E0B3-4C74-90EA-D105E98296B9}"/>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{49929963-E28A-409D-B0D2-3CC033D19485}</c15:txfldGUID>
                      <c15:f>Diagramm!$K$56</c15:f>
                      <c15:dlblFieldTableCache>
                        <c:ptCount val="1"/>
                      </c15:dlblFieldTableCache>
                    </c15:dlblFTEntry>
                  </c15:dlblFieldTable>
                  <c15:showDataLabelsRange val="0"/>
                </c:ext>
                <c:ext xmlns:c16="http://schemas.microsoft.com/office/drawing/2014/chart" uri="{C3380CC4-5D6E-409C-BE32-E72D297353CC}">
                  <c16:uniqueId val="{00000021-E0B3-4C74-90EA-D105E98296B9}"/>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{2886F202-59B9-41C2-A12A-F29EDB11F58D}</c15:txfldGUID>
                      <c15:f>Diagramm!$K$57</c15:f>
                      <c15:dlblFieldTableCache>
                        <c:ptCount val="1"/>
                      </c15:dlblFieldTableCache>
                    </c15:dlblFTEntry>
                  </c15:dlblFieldTable>
                  <c15:showDataLabelsRange val="0"/>
                </c:ext>
                <c:ext xmlns:c16="http://schemas.microsoft.com/office/drawing/2014/chart" uri="{C3380CC4-5D6E-409C-BE32-E72D297353CC}">
                  <c16:uniqueId val="{00000022-E0B3-4C74-90EA-D105E98296B9}"/>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{58C7D49B-0E43-4FD9-8740-E1C077E474D9}</c15:txfldGUID>
                      <c15:f>Diagramm!$K$58</c15:f>
                      <c15:dlblFieldTableCache>
                        <c:ptCount val="1"/>
                      </c15:dlblFieldTableCache>
                    </c15:dlblFTEntry>
                  </c15:dlblFieldTable>
                  <c15:showDataLabelsRange val="0"/>
                </c:ext>
                <c:ext xmlns:c16="http://schemas.microsoft.com/office/drawing/2014/chart" uri="{C3380CC4-5D6E-409C-BE32-E72D297353CC}">
                  <c16:uniqueId val="{00000023-E0B3-4C74-90EA-D105E98296B9}"/>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{CA899507-57E5-4FB2-BF37-B0133AEB29E1}</c15:txfldGUID>
                      <c15:f>Diagramm!$K$59</c15:f>
                      <c15:dlblFieldTableCache>
                        <c:ptCount val="1"/>
                      </c15:dlblFieldTableCache>
                    </c15:dlblFTEntry>
                  </c15:dlblFieldTable>
                  <c15:showDataLabelsRange val="0"/>
                </c:ext>
                <c:ext xmlns:c16="http://schemas.microsoft.com/office/drawing/2014/chart" uri="{C3380CC4-5D6E-409C-BE32-E72D297353CC}">
                  <c16:uniqueId val="{00000024-E0B3-4C74-90EA-D105E98296B9}"/>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{6B995888-56C2-4A56-93BF-EBF86C66F9AE}</c15:txfldGUID>
                      <c15:f>Diagramm!$K$60</c15:f>
                      <c15:dlblFieldTableCache>
                        <c:ptCount val="1"/>
                      </c15:dlblFieldTableCache>
                    </c15:dlblFTEntry>
                  </c15:dlblFieldTable>
                  <c15:showDataLabelsRange val="0"/>
                </c:ext>
                <c:ext xmlns:c16="http://schemas.microsoft.com/office/drawing/2014/chart" uri="{C3380CC4-5D6E-409C-BE32-E72D297353CC}">
                  <c16:uniqueId val="{00000025-E0B3-4C74-90EA-D105E98296B9}"/>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{5AAD4EDC-2180-4114-8F61-5819A469F9F0}</c15:txfldGUID>
                      <c15:f>Diagramm!$K$61</c15:f>
                      <c15:dlblFieldTableCache>
                        <c:ptCount val="1"/>
                      </c15:dlblFieldTableCache>
                    </c15:dlblFTEntry>
                  </c15:dlblFieldTable>
                  <c15:showDataLabelsRange val="0"/>
                </c:ext>
                <c:ext xmlns:c16="http://schemas.microsoft.com/office/drawing/2014/chart" uri="{C3380CC4-5D6E-409C-BE32-E72D297353CC}">
                  <c16:uniqueId val="{00000026-E0B3-4C74-90EA-D105E98296B9}"/>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{471375F7-56C1-4148-AFB0-F5237B2C1423}</c15:txfldGUID>
                      <c15:f>Diagramm!$K$62</c15:f>
                      <c15:dlblFieldTableCache>
                        <c:ptCount val="1"/>
                      </c15:dlblFieldTableCache>
                    </c15:dlblFTEntry>
                  </c15:dlblFieldTable>
                  <c15:showDataLabelsRange val="0"/>
                </c:ext>
                <c:ext xmlns:c16="http://schemas.microsoft.com/office/drawing/2014/chart" uri="{C3380CC4-5D6E-409C-BE32-E72D297353CC}">
                  <c16:uniqueId val="{00000027-E0B3-4C74-90EA-D105E98296B9}"/>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{BC2AD897-8F9D-4626-8EC3-4BF97044BC29}</c15:txfldGUID>
                      <c15:f>Diagramm!$K$63</c15:f>
                      <c15:dlblFieldTableCache>
                        <c:ptCount val="1"/>
                      </c15:dlblFieldTableCache>
                    </c15:dlblFTEntry>
                  </c15:dlblFieldTable>
                  <c15:showDataLabelsRange val="0"/>
                </c:ext>
                <c:ext xmlns:c16="http://schemas.microsoft.com/office/drawing/2014/chart" uri="{C3380CC4-5D6E-409C-BE32-E72D297353CC}">
                  <c16:uniqueId val="{00000028-E0B3-4C74-90EA-D105E98296B9}"/>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{DEEEEC10-841E-4BBB-AFDE-18EA5535B6B9}</c15:txfldGUID>
                      <c15:f>Diagramm!$K$64</c15:f>
                      <c15:dlblFieldTableCache>
                        <c:ptCount val="1"/>
                      </c15:dlblFieldTableCache>
                    </c15:dlblFTEntry>
                  </c15:dlblFieldTable>
                  <c15:showDataLabelsRange val="0"/>
                </c:ext>
                <c:ext xmlns:c16="http://schemas.microsoft.com/office/drawing/2014/chart" uri="{C3380CC4-5D6E-409C-BE32-E72D297353CC}">
                  <c16:uniqueId val="{00000029-E0B3-4C74-90EA-D105E98296B9}"/>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{E2A80437-1A78-4A99-AAD4-135375894DA1}</c15:txfldGUID>
                      <c15:f>Diagramm!$K$65</c15:f>
                      <c15:dlblFieldTableCache>
                        <c:ptCount val="1"/>
                      </c15:dlblFieldTableCache>
                    </c15:dlblFTEntry>
                  </c15:dlblFieldTable>
                  <c15:showDataLabelsRange val="0"/>
                </c:ext>
                <c:ext xmlns:c16="http://schemas.microsoft.com/office/drawing/2014/chart" uri="{C3380CC4-5D6E-409C-BE32-E72D297353CC}">
                  <c16:uniqueId val="{0000002A-E0B3-4C74-90EA-D105E98296B9}"/>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{8ED9C5D1-3778-49E5-A96A-5ED3EFC4AF07}</c15:txfldGUID>
                      <c15:f>Diagramm!$K$66</c15:f>
                      <c15:dlblFieldTableCache>
                        <c:ptCount val="1"/>
                      </c15:dlblFieldTableCache>
                    </c15:dlblFTEntry>
                  </c15:dlblFieldTable>
                  <c15:showDataLabelsRange val="0"/>
                </c:ext>
                <c:ext xmlns:c16="http://schemas.microsoft.com/office/drawing/2014/chart" uri="{C3380CC4-5D6E-409C-BE32-E72D297353CC}">
                  <c16:uniqueId val="{0000002B-E0B3-4C74-90EA-D105E98296B9}"/>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{DFD1C323-9F1A-40E3-8203-930CADB56E00}</c15:txfldGUID>
                      <c15:f>Diagramm!$K$67</c15:f>
                      <c15:dlblFieldTableCache>
                        <c:ptCount val="1"/>
                      </c15:dlblFieldTableCache>
                    </c15:dlblFTEntry>
                  </c15:dlblFieldTable>
                  <c15:showDataLabelsRange val="0"/>
                </c:ext>
                <c:ext xmlns:c16="http://schemas.microsoft.com/office/drawing/2014/chart" uri="{C3380CC4-5D6E-409C-BE32-E72D297353CC}">
                  <c16:uniqueId val="{0000002C-E0B3-4C74-90EA-D105E98296B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0B3-4C74-90EA-D105E98296B9}"/>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{54BEE275-1F0A-41AE-B85E-EB5C9E6DFC19}</c15:txfldGUID>
                      <c15:f>Diagramm!$J$46</c15:f>
                      <c15:dlblFieldTableCache>
                        <c:ptCount val="1"/>
                      </c15:dlblFieldTableCache>
                    </c15:dlblFTEntry>
                  </c15:dlblFieldTable>
                  <c15:showDataLabelsRange val="0"/>
                </c:ext>
                <c:ext xmlns:c16="http://schemas.microsoft.com/office/drawing/2014/chart" uri="{C3380CC4-5D6E-409C-BE32-E72D297353CC}">
                  <c16:uniqueId val="{0000002E-E0B3-4C74-90EA-D105E98296B9}"/>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{A8042FFF-E5AC-4A9B-B5D4-854B1927CD40}</c15:txfldGUID>
                      <c15:f>Diagramm!$J$47</c15:f>
                      <c15:dlblFieldTableCache>
                        <c:ptCount val="1"/>
                      </c15:dlblFieldTableCache>
                    </c15:dlblFTEntry>
                  </c15:dlblFieldTable>
                  <c15:showDataLabelsRange val="0"/>
                </c:ext>
                <c:ext xmlns:c16="http://schemas.microsoft.com/office/drawing/2014/chart" uri="{C3380CC4-5D6E-409C-BE32-E72D297353CC}">
                  <c16:uniqueId val="{0000002F-E0B3-4C74-90EA-D105E98296B9}"/>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{F74C4AB2-11CF-45B3-917A-6C340E319020}</c15:txfldGUID>
                      <c15:f>Diagramm!$J$48</c15:f>
                      <c15:dlblFieldTableCache>
                        <c:ptCount val="1"/>
                      </c15:dlblFieldTableCache>
                    </c15:dlblFTEntry>
                  </c15:dlblFieldTable>
                  <c15:showDataLabelsRange val="0"/>
                </c:ext>
                <c:ext xmlns:c16="http://schemas.microsoft.com/office/drawing/2014/chart" uri="{C3380CC4-5D6E-409C-BE32-E72D297353CC}">
                  <c16:uniqueId val="{00000030-E0B3-4C74-90EA-D105E98296B9}"/>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{7F1716E7-7FD5-44F9-A283-76AFD31971C0}</c15:txfldGUID>
                      <c15:f>Diagramm!$J$49</c15:f>
                      <c15:dlblFieldTableCache>
                        <c:ptCount val="1"/>
                      </c15:dlblFieldTableCache>
                    </c15:dlblFTEntry>
                  </c15:dlblFieldTable>
                  <c15:showDataLabelsRange val="0"/>
                </c:ext>
                <c:ext xmlns:c16="http://schemas.microsoft.com/office/drawing/2014/chart" uri="{C3380CC4-5D6E-409C-BE32-E72D297353CC}">
                  <c16:uniqueId val="{00000031-E0B3-4C74-90EA-D105E98296B9}"/>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{226066FE-FD24-4636-962E-4CFC65D9D93D}</c15:txfldGUID>
                      <c15:f>Diagramm!$J$50</c15:f>
                      <c15:dlblFieldTableCache>
                        <c:ptCount val="1"/>
                      </c15:dlblFieldTableCache>
                    </c15:dlblFTEntry>
                  </c15:dlblFieldTable>
                  <c15:showDataLabelsRange val="0"/>
                </c:ext>
                <c:ext xmlns:c16="http://schemas.microsoft.com/office/drawing/2014/chart" uri="{C3380CC4-5D6E-409C-BE32-E72D297353CC}">
                  <c16:uniqueId val="{00000032-E0B3-4C74-90EA-D105E98296B9}"/>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{7DFCD697-1B09-4854-8680-5B34C109B55F}</c15:txfldGUID>
                      <c15:f>Diagramm!$J$51</c15:f>
                      <c15:dlblFieldTableCache>
                        <c:ptCount val="1"/>
                      </c15:dlblFieldTableCache>
                    </c15:dlblFTEntry>
                  </c15:dlblFieldTable>
                  <c15:showDataLabelsRange val="0"/>
                </c:ext>
                <c:ext xmlns:c16="http://schemas.microsoft.com/office/drawing/2014/chart" uri="{C3380CC4-5D6E-409C-BE32-E72D297353CC}">
                  <c16:uniqueId val="{00000033-E0B3-4C74-90EA-D105E98296B9}"/>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{66D3CD66-2CD5-4641-A628-94E26BAF9C6E}</c15:txfldGUID>
                      <c15:f>Diagramm!$J$52</c15:f>
                      <c15:dlblFieldTableCache>
                        <c:ptCount val="1"/>
                      </c15:dlblFieldTableCache>
                    </c15:dlblFTEntry>
                  </c15:dlblFieldTable>
                  <c15:showDataLabelsRange val="0"/>
                </c:ext>
                <c:ext xmlns:c16="http://schemas.microsoft.com/office/drawing/2014/chart" uri="{C3380CC4-5D6E-409C-BE32-E72D297353CC}">
                  <c16:uniqueId val="{00000034-E0B3-4C74-90EA-D105E98296B9}"/>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{FD618A9C-BF64-4401-9E49-B2F03450C090}</c15:txfldGUID>
                      <c15:f>Diagramm!$J$53</c15:f>
                      <c15:dlblFieldTableCache>
                        <c:ptCount val="1"/>
                      </c15:dlblFieldTableCache>
                    </c15:dlblFTEntry>
                  </c15:dlblFieldTable>
                  <c15:showDataLabelsRange val="0"/>
                </c:ext>
                <c:ext xmlns:c16="http://schemas.microsoft.com/office/drawing/2014/chart" uri="{C3380CC4-5D6E-409C-BE32-E72D297353CC}">
                  <c16:uniqueId val="{00000035-E0B3-4C74-90EA-D105E98296B9}"/>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{6F29EF93-1D94-47E6-AA8E-1F35C45A270D}</c15:txfldGUID>
                      <c15:f>Diagramm!$J$54</c15:f>
                      <c15:dlblFieldTableCache>
                        <c:ptCount val="1"/>
                      </c15:dlblFieldTableCache>
                    </c15:dlblFTEntry>
                  </c15:dlblFieldTable>
                  <c15:showDataLabelsRange val="0"/>
                </c:ext>
                <c:ext xmlns:c16="http://schemas.microsoft.com/office/drawing/2014/chart" uri="{C3380CC4-5D6E-409C-BE32-E72D297353CC}">
                  <c16:uniqueId val="{00000036-E0B3-4C74-90EA-D105E98296B9}"/>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{BC81AD53-7262-4947-AACC-6A2D06CE8811}</c15:txfldGUID>
                      <c15:f>Diagramm!$J$55</c15:f>
                      <c15:dlblFieldTableCache>
                        <c:ptCount val="1"/>
                      </c15:dlblFieldTableCache>
                    </c15:dlblFTEntry>
                  </c15:dlblFieldTable>
                  <c15:showDataLabelsRange val="0"/>
                </c:ext>
                <c:ext xmlns:c16="http://schemas.microsoft.com/office/drawing/2014/chart" uri="{C3380CC4-5D6E-409C-BE32-E72D297353CC}">
                  <c16:uniqueId val="{00000037-E0B3-4C74-90EA-D105E98296B9}"/>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{0B2C0588-FFAA-4D4C-807F-CB03358C6BD1}</c15:txfldGUID>
                      <c15:f>Diagramm!$J$56</c15:f>
                      <c15:dlblFieldTableCache>
                        <c:ptCount val="1"/>
                      </c15:dlblFieldTableCache>
                    </c15:dlblFTEntry>
                  </c15:dlblFieldTable>
                  <c15:showDataLabelsRange val="0"/>
                </c:ext>
                <c:ext xmlns:c16="http://schemas.microsoft.com/office/drawing/2014/chart" uri="{C3380CC4-5D6E-409C-BE32-E72D297353CC}">
                  <c16:uniqueId val="{00000038-E0B3-4C74-90EA-D105E98296B9}"/>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{9577C6D7-5581-4EB1-9CD6-82236B3DB8E3}</c15:txfldGUID>
                      <c15:f>Diagramm!$J$57</c15:f>
                      <c15:dlblFieldTableCache>
                        <c:ptCount val="1"/>
                      </c15:dlblFieldTableCache>
                    </c15:dlblFTEntry>
                  </c15:dlblFieldTable>
                  <c15:showDataLabelsRange val="0"/>
                </c:ext>
                <c:ext xmlns:c16="http://schemas.microsoft.com/office/drawing/2014/chart" uri="{C3380CC4-5D6E-409C-BE32-E72D297353CC}">
                  <c16:uniqueId val="{00000039-E0B3-4C74-90EA-D105E98296B9}"/>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{0C3A029F-8EC4-4BB9-8033-B3FA2E7CC4B8}</c15:txfldGUID>
                      <c15:f>Diagramm!$J$58</c15:f>
                      <c15:dlblFieldTableCache>
                        <c:ptCount val="1"/>
                      </c15:dlblFieldTableCache>
                    </c15:dlblFTEntry>
                  </c15:dlblFieldTable>
                  <c15:showDataLabelsRange val="0"/>
                </c:ext>
                <c:ext xmlns:c16="http://schemas.microsoft.com/office/drawing/2014/chart" uri="{C3380CC4-5D6E-409C-BE32-E72D297353CC}">
                  <c16:uniqueId val="{0000003A-E0B3-4C74-90EA-D105E98296B9}"/>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{E68DD61C-565C-4D36-9FD0-4C906763950A}</c15:txfldGUID>
                      <c15:f>Diagramm!$J$59</c15:f>
                      <c15:dlblFieldTableCache>
                        <c:ptCount val="1"/>
                      </c15:dlblFieldTableCache>
                    </c15:dlblFTEntry>
                  </c15:dlblFieldTable>
                  <c15:showDataLabelsRange val="0"/>
                </c:ext>
                <c:ext xmlns:c16="http://schemas.microsoft.com/office/drawing/2014/chart" uri="{C3380CC4-5D6E-409C-BE32-E72D297353CC}">
                  <c16:uniqueId val="{0000003B-E0B3-4C74-90EA-D105E98296B9}"/>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{2BC39B40-3F04-484C-AEB5-39FF5F9F9AA4}</c15:txfldGUID>
                      <c15:f>Diagramm!$J$60</c15:f>
                      <c15:dlblFieldTableCache>
                        <c:ptCount val="1"/>
                      </c15:dlblFieldTableCache>
                    </c15:dlblFTEntry>
                  </c15:dlblFieldTable>
                  <c15:showDataLabelsRange val="0"/>
                </c:ext>
                <c:ext xmlns:c16="http://schemas.microsoft.com/office/drawing/2014/chart" uri="{C3380CC4-5D6E-409C-BE32-E72D297353CC}">
                  <c16:uniqueId val="{0000003C-E0B3-4C74-90EA-D105E98296B9}"/>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{75369E73-B43F-4CC2-B2A8-D79AA68A0B72}</c15:txfldGUID>
                      <c15:f>Diagramm!$J$61</c15:f>
                      <c15:dlblFieldTableCache>
                        <c:ptCount val="1"/>
                      </c15:dlblFieldTableCache>
                    </c15:dlblFTEntry>
                  </c15:dlblFieldTable>
                  <c15:showDataLabelsRange val="0"/>
                </c:ext>
                <c:ext xmlns:c16="http://schemas.microsoft.com/office/drawing/2014/chart" uri="{C3380CC4-5D6E-409C-BE32-E72D297353CC}">
                  <c16:uniqueId val="{0000003D-E0B3-4C74-90EA-D105E98296B9}"/>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{B9E567DC-2C48-4864-AEF0-B2951D46F981}</c15:txfldGUID>
                      <c15:f>Diagramm!$J$62</c15:f>
                      <c15:dlblFieldTableCache>
                        <c:ptCount val="1"/>
                      </c15:dlblFieldTableCache>
                    </c15:dlblFTEntry>
                  </c15:dlblFieldTable>
                  <c15:showDataLabelsRange val="0"/>
                </c:ext>
                <c:ext xmlns:c16="http://schemas.microsoft.com/office/drawing/2014/chart" uri="{C3380CC4-5D6E-409C-BE32-E72D297353CC}">
                  <c16:uniqueId val="{0000003E-E0B3-4C74-90EA-D105E98296B9}"/>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{DAD51917-5686-4133-B42D-F375431A27B0}</c15:txfldGUID>
                      <c15:f>Diagramm!$J$63</c15:f>
                      <c15:dlblFieldTableCache>
                        <c:ptCount val="1"/>
                      </c15:dlblFieldTableCache>
                    </c15:dlblFTEntry>
                  </c15:dlblFieldTable>
                  <c15:showDataLabelsRange val="0"/>
                </c:ext>
                <c:ext xmlns:c16="http://schemas.microsoft.com/office/drawing/2014/chart" uri="{C3380CC4-5D6E-409C-BE32-E72D297353CC}">
                  <c16:uniqueId val="{0000003F-E0B3-4C74-90EA-D105E98296B9}"/>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{5098212C-9FCB-4F70-8682-87D0ACB8AB0C}</c15:txfldGUID>
                      <c15:f>Diagramm!$J$64</c15:f>
                      <c15:dlblFieldTableCache>
                        <c:ptCount val="1"/>
                      </c15:dlblFieldTableCache>
                    </c15:dlblFTEntry>
                  </c15:dlblFieldTable>
                  <c15:showDataLabelsRange val="0"/>
                </c:ext>
                <c:ext xmlns:c16="http://schemas.microsoft.com/office/drawing/2014/chart" uri="{C3380CC4-5D6E-409C-BE32-E72D297353CC}">
                  <c16:uniqueId val="{00000040-E0B3-4C74-90EA-D105E98296B9}"/>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{B44D0FC4-2AED-4FE2-9E8E-E861D158BDE6}</c15:txfldGUID>
                      <c15:f>Diagramm!$J$65</c15:f>
                      <c15:dlblFieldTableCache>
                        <c:ptCount val="1"/>
                      </c15:dlblFieldTableCache>
                    </c15:dlblFTEntry>
                  </c15:dlblFieldTable>
                  <c15:showDataLabelsRange val="0"/>
                </c:ext>
                <c:ext xmlns:c16="http://schemas.microsoft.com/office/drawing/2014/chart" uri="{C3380CC4-5D6E-409C-BE32-E72D297353CC}">
                  <c16:uniqueId val="{00000041-E0B3-4C74-90EA-D105E98296B9}"/>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{41187FD6-C963-43CA-A896-9FCD1CDEAF16}</c15:txfldGUID>
                      <c15:f>Diagramm!$J$66</c15:f>
                      <c15:dlblFieldTableCache>
                        <c:ptCount val="1"/>
                      </c15:dlblFieldTableCache>
                    </c15:dlblFTEntry>
                  </c15:dlblFieldTable>
                  <c15:showDataLabelsRange val="0"/>
                </c:ext>
                <c:ext xmlns:c16="http://schemas.microsoft.com/office/drawing/2014/chart" uri="{C3380CC4-5D6E-409C-BE32-E72D297353CC}">
                  <c16:uniqueId val="{00000042-E0B3-4C74-90EA-D105E98296B9}"/>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{272285DB-A241-469F-AA05-92E514C1B508}</c15:txfldGUID>
                      <c15:f>Diagramm!$J$67</c15:f>
                      <c15:dlblFieldTableCache>
                        <c:ptCount val="1"/>
                      </c15:dlblFieldTableCache>
                    </c15:dlblFTEntry>
                  </c15:dlblFieldTable>
                  <c15:showDataLabelsRange val="0"/>
                </c:ext>
                <c:ext xmlns:c16="http://schemas.microsoft.com/office/drawing/2014/chart" uri="{C3380CC4-5D6E-409C-BE32-E72D297353CC}">
                  <c16:uniqueId val="{00000043-E0B3-4C74-90EA-D105E98296B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0B3-4C74-90EA-D105E98296B9}"/>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0F4-4BE4-BD3E-197308F0C5E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0F4-4BE4-BD3E-197308F0C5E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0F4-4BE4-BD3E-197308F0C5E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0F4-4BE4-BD3E-197308F0C5E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0F4-4BE4-BD3E-197308F0C5E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0F4-4BE4-BD3E-197308F0C5E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0F4-4BE4-BD3E-197308F0C5E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0F4-4BE4-BD3E-197308F0C5E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0F4-4BE4-BD3E-197308F0C5E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0F4-4BE4-BD3E-197308F0C5E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0F4-4BE4-BD3E-197308F0C5E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0F4-4BE4-BD3E-197308F0C5E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0F4-4BE4-BD3E-197308F0C5E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0F4-4BE4-BD3E-197308F0C5E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0F4-4BE4-BD3E-197308F0C5E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0F4-4BE4-BD3E-197308F0C5E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0F4-4BE4-BD3E-197308F0C5E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0F4-4BE4-BD3E-197308F0C5E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00F4-4BE4-BD3E-197308F0C5E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0F4-4BE4-BD3E-197308F0C5E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00F4-4BE4-BD3E-197308F0C5E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0F4-4BE4-BD3E-197308F0C5E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0F4-4BE4-BD3E-197308F0C5EA}"/>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00F4-4BE4-BD3E-197308F0C5E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00F4-4BE4-BD3E-197308F0C5E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00F4-4BE4-BD3E-197308F0C5E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00F4-4BE4-BD3E-197308F0C5E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00F4-4BE4-BD3E-197308F0C5E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00F4-4BE4-BD3E-197308F0C5E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00F4-4BE4-BD3E-197308F0C5E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00F4-4BE4-BD3E-197308F0C5E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00F4-4BE4-BD3E-197308F0C5E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00F4-4BE4-BD3E-197308F0C5E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00F4-4BE4-BD3E-197308F0C5E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00F4-4BE4-BD3E-197308F0C5E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00F4-4BE4-BD3E-197308F0C5E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00F4-4BE4-BD3E-197308F0C5E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00F4-4BE4-BD3E-197308F0C5E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00F4-4BE4-BD3E-197308F0C5E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00F4-4BE4-BD3E-197308F0C5E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00F4-4BE4-BD3E-197308F0C5E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00F4-4BE4-BD3E-197308F0C5E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00F4-4BE4-BD3E-197308F0C5E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00F4-4BE4-BD3E-197308F0C5E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00F4-4BE4-BD3E-197308F0C5E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0F4-4BE4-BD3E-197308F0C5EA}"/>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00F4-4BE4-BD3E-197308F0C5E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00F4-4BE4-BD3E-197308F0C5E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00F4-4BE4-BD3E-197308F0C5E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00F4-4BE4-BD3E-197308F0C5E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00F4-4BE4-BD3E-197308F0C5E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00F4-4BE4-BD3E-197308F0C5E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00F4-4BE4-BD3E-197308F0C5E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00F4-4BE4-BD3E-197308F0C5E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00F4-4BE4-BD3E-197308F0C5E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00F4-4BE4-BD3E-197308F0C5E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00F4-4BE4-BD3E-197308F0C5E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00F4-4BE4-BD3E-197308F0C5E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00F4-4BE4-BD3E-197308F0C5E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00F4-4BE4-BD3E-197308F0C5E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00F4-4BE4-BD3E-197308F0C5E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00F4-4BE4-BD3E-197308F0C5E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00F4-4BE4-BD3E-197308F0C5E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00F4-4BE4-BD3E-197308F0C5E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00F4-4BE4-BD3E-197308F0C5E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00F4-4BE4-BD3E-197308F0C5E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00F4-4BE4-BD3E-197308F0C5E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00F4-4BE4-BD3E-197308F0C5E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0F4-4BE4-BD3E-197308F0C5EA}"/>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101.52679242815574</c:v>
                </c:pt>
                <c:pt idx="2">
                  <c:v>103.96246771504234</c:v>
                </c:pt>
                <c:pt idx="3">
                  <c:v>102.08258410435806</c:v>
                </c:pt>
                <c:pt idx="4">
                  <c:v>102.62856769215681</c:v>
                </c:pt>
                <c:pt idx="5">
                  <c:v>104.43979468401609</c:v>
                </c:pt>
                <c:pt idx="6">
                  <c:v>106.73815673325268</c:v>
                </c:pt>
                <c:pt idx="7">
                  <c:v>105.19828685389218</c:v>
                </c:pt>
                <c:pt idx="8">
                  <c:v>105.51541504560763</c:v>
                </c:pt>
                <c:pt idx="9">
                  <c:v>106.95393467813123</c:v>
                </c:pt>
                <c:pt idx="10">
                  <c:v>108.91228299604407</c:v>
                </c:pt>
                <c:pt idx="11">
                  <c:v>107.32991140026809</c:v>
                </c:pt>
                <c:pt idx="12">
                  <c:v>108.26167979860726</c:v>
                </c:pt>
                <c:pt idx="13">
                  <c:v>109.63154281230587</c:v>
                </c:pt>
                <c:pt idx="14">
                  <c:v>112.40069310491386</c:v>
                </c:pt>
                <c:pt idx="15">
                  <c:v>110.90005557916763</c:v>
                </c:pt>
                <c:pt idx="16">
                  <c:v>111.30218720371398</c:v>
                </c:pt>
                <c:pt idx="17">
                  <c:v>112.49877398894957</c:v>
                </c:pt>
                <c:pt idx="18">
                  <c:v>115.03579952267302</c:v>
                </c:pt>
                <c:pt idx="19">
                  <c:v>113.81305783502795</c:v>
                </c:pt>
                <c:pt idx="20">
                  <c:v>113.95037107267794</c:v>
                </c:pt>
                <c:pt idx="21">
                  <c:v>114.41135122764574</c:v>
                </c:pt>
                <c:pt idx="22">
                  <c:v>117.3799326511263</c:v>
                </c:pt>
                <c:pt idx="23">
                  <c:v>115.60793801288129</c:v>
                </c:pt>
                <c:pt idx="24">
                  <c:v>116.4612417039919</c:v>
                </c:pt>
              </c:numCache>
            </c:numRef>
          </c:val>
          <c:smooth val="0"/>
          <c:extLst>
            <c:ext xmlns:c16="http://schemas.microsoft.com/office/drawing/2014/chart" uri="{C3380CC4-5D6E-409C-BE32-E72D297353CC}">
              <c16:uniqueId val="{00000000-3D9A-4546-9006-21F268EE66C8}"/>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108.4715937657114</c:v>
                </c:pt>
                <c:pt idx="2">
                  <c:v>111.18652589240826</c:v>
                </c:pt>
                <c:pt idx="3">
                  <c:v>103.84615384615385</c:v>
                </c:pt>
                <c:pt idx="4">
                  <c:v>101.53343388637506</c:v>
                </c:pt>
                <c:pt idx="5">
                  <c:v>112.14177978883862</c:v>
                </c:pt>
                <c:pt idx="6">
                  <c:v>115.46003016591251</c:v>
                </c:pt>
                <c:pt idx="7">
                  <c:v>106.61136249371543</c:v>
                </c:pt>
                <c:pt idx="8">
                  <c:v>107.59175465057818</c:v>
                </c:pt>
                <c:pt idx="9">
                  <c:v>117.64705882352942</c:v>
                </c:pt>
                <c:pt idx="10">
                  <c:v>121.82001005530417</c:v>
                </c:pt>
                <c:pt idx="11">
                  <c:v>113.49924585218703</c:v>
                </c:pt>
                <c:pt idx="12">
                  <c:v>113.49924585218703</c:v>
                </c:pt>
                <c:pt idx="13">
                  <c:v>122.52388134741076</c:v>
                </c:pt>
                <c:pt idx="14">
                  <c:v>126.49572649572649</c:v>
                </c:pt>
                <c:pt idx="15">
                  <c:v>119.18049270990447</c:v>
                </c:pt>
                <c:pt idx="16">
                  <c:v>119.70839617898442</c:v>
                </c:pt>
                <c:pt idx="17">
                  <c:v>130.21618903971844</c:v>
                </c:pt>
                <c:pt idx="18">
                  <c:v>133.43388637506283</c:v>
                </c:pt>
                <c:pt idx="19">
                  <c:v>126.87280040221216</c:v>
                </c:pt>
                <c:pt idx="20">
                  <c:v>119.65811965811966</c:v>
                </c:pt>
                <c:pt idx="21">
                  <c:v>129.26093514328809</c:v>
                </c:pt>
                <c:pt idx="22">
                  <c:v>133.66013071895424</c:v>
                </c:pt>
                <c:pt idx="23">
                  <c:v>127.02362996480643</c:v>
                </c:pt>
                <c:pt idx="24">
                  <c:v>121.31724484665661</c:v>
                </c:pt>
              </c:numCache>
            </c:numRef>
          </c:val>
          <c:smooth val="0"/>
          <c:extLst>
            <c:ext xmlns:c16="http://schemas.microsoft.com/office/drawing/2014/chart" uri="{C3380CC4-5D6E-409C-BE32-E72D297353CC}">
              <c16:uniqueId val="{00000001-3D9A-4546-9006-21F268EE66C8}"/>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104.47107628485826</c:v>
                </c:pt>
                <c:pt idx="2">
                  <c:v>104.27517861258355</c:v>
                </c:pt>
                <c:pt idx="3">
                  <c:v>100.69140354920489</c:v>
                </c:pt>
                <c:pt idx="4">
                  <c:v>98.697856648997458</c:v>
                </c:pt>
                <c:pt idx="5">
                  <c:v>103.81424291311363</c:v>
                </c:pt>
                <c:pt idx="6">
                  <c:v>102.27010831988939</c:v>
                </c:pt>
                <c:pt idx="7">
                  <c:v>98.697856648997458</c:v>
                </c:pt>
                <c:pt idx="8">
                  <c:v>97.971882922332327</c:v>
                </c:pt>
                <c:pt idx="9">
                  <c:v>101.34823692094952</c:v>
                </c:pt>
                <c:pt idx="10">
                  <c:v>99.550587693016823</c:v>
                </c:pt>
                <c:pt idx="11">
                  <c:v>96.946300991011753</c:v>
                </c:pt>
                <c:pt idx="12">
                  <c:v>97.822078820004606</c:v>
                </c:pt>
                <c:pt idx="13">
                  <c:v>102.38534224475686</c:v>
                </c:pt>
                <c:pt idx="14">
                  <c:v>101.01405853883382</c:v>
                </c:pt>
                <c:pt idx="15">
                  <c:v>97.464853652915423</c:v>
                </c:pt>
                <c:pt idx="16">
                  <c:v>99.654298225397554</c:v>
                </c:pt>
                <c:pt idx="17">
                  <c:v>105.00115233924868</c:v>
                </c:pt>
                <c:pt idx="18">
                  <c:v>102.1318276100484</c:v>
                </c:pt>
                <c:pt idx="19">
                  <c:v>96.761926711223794</c:v>
                </c:pt>
                <c:pt idx="20">
                  <c:v>89.4100023046785</c:v>
                </c:pt>
                <c:pt idx="21">
                  <c:v>93.742797879695786</c:v>
                </c:pt>
                <c:pt idx="22">
                  <c:v>90.919566720442504</c:v>
                </c:pt>
                <c:pt idx="23">
                  <c:v>88.234616271030191</c:v>
                </c:pt>
                <c:pt idx="24">
                  <c:v>85.803180456326345</c:v>
                </c:pt>
              </c:numCache>
            </c:numRef>
          </c:val>
          <c:smooth val="0"/>
          <c:extLst>
            <c:ext xmlns:c16="http://schemas.microsoft.com/office/drawing/2014/chart" uri="{C3380CC4-5D6E-409C-BE32-E72D297353CC}">
              <c16:uniqueId val="{00000002-3D9A-4546-9006-21F268EE66C8}"/>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3D9A-4546-9006-21F268EE66C8}"/>
                </c:ext>
              </c:extLst>
            </c:dLbl>
            <c:dLbl>
              <c:idx val="1"/>
              <c:delete val="1"/>
              <c:extLst>
                <c:ext xmlns:c15="http://schemas.microsoft.com/office/drawing/2012/chart" uri="{CE6537A1-D6FC-4f65-9D91-7224C49458BB}"/>
                <c:ext xmlns:c16="http://schemas.microsoft.com/office/drawing/2014/chart" uri="{C3380CC4-5D6E-409C-BE32-E72D297353CC}">
                  <c16:uniqueId val="{00000004-3D9A-4546-9006-21F268EE66C8}"/>
                </c:ext>
              </c:extLst>
            </c:dLbl>
            <c:dLbl>
              <c:idx val="2"/>
              <c:delete val="1"/>
              <c:extLst>
                <c:ext xmlns:c15="http://schemas.microsoft.com/office/drawing/2012/chart" uri="{CE6537A1-D6FC-4f65-9D91-7224C49458BB}"/>
                <c:ext xmlns:c16="http://schemas.microsoft.com/office/drawing/2014/chart" uri="{C3380CC4-5D6E-409C-BE32-E72D297353CC}">
                  <c16:uniqueId val="{00000005-3D9A-4546-9006-21F268EE66C8}"/>
                </c:ext>
              </c:extLst>
            </c:dLbl>
            <c:dLbl>
              <c:idx val="3"/>
              <c:delete val="1"/>
              <c:extLst>
                <c:ext xmlns:c15="http://schemas.microsoft.com/office/drawing/2012/chart" uri="{CE6537A1-D6FC-4f65-9D91-7224C49458BB}"/>
                <c:ext xmlns:c16="http://schemas.microsoft.com/office/drawing/2014/chart" uri="{C3380CC4-5D6E-409C-BE32-E72D297353CC}">
                  <c16:uniqueId val="{00000006-3D9A-4546-9006-21F268EE66C8}"/>
                </c:ext>
              </c:extLst>
            </c:dLbl>
            <c:dLbl>
              <c:idx val="4"/>
              <c:delete val="1"/>
              <c:extLst>
                <c:ext xmlns:c15="http://schemas.microsoft.com/office/drawing/2012/chart" uri="{CE6537A1-D6FC-4f65-9D91-7224C49458BB}"/>
                <c:ext xmlns:c16="http://schemas.microsoft.com/office/drawing/2014/chart" uri="{C3380CC4-5D6E-409C-BE32-E72D297353CC}">
                  <c16:uniqueId val="{00000007-3D9A-4546-9006-21F268EE66C8}"/>
                </c:ext>
              </c:extLst>
            </c:dLbl>
            <c:dLbl>
              <c:idx val="5"/>
              <c:delete val="1"/>
              <c:extLst>
                <c:ext xmlns:c15="http://schemas.microsoft.com/office/drawing/2012/chart" uri="{CE6537A1-D6FC-4f65-9D91-7224C49458BB}"/>
                <c:ext xmlns:c16="http://schemas.microsoft.com/office/drawing/2014/chart" uri="{C3380CC4-5D6E-409C-BE32-E72D297353CC}">
                  <c16:uniqueId val="{00000008-3D9A-4546-9006-21F268EE66C8}"/>
                </c:ext>
              </c:extLst>
            </c:dLbl>
            <c:dLbl>
              <c:idx val="6"/>
              <c:delete val="1"/>
              <c:extLst>
                <c:ext xmlns:c15="http://schemas.microsoft.com/office/drawing/2012/chart" uri="{CE6537A1-D6FC-4f65-9D91-7224C49458BB}"/>
                <c:ext xmlns:c16="http://schemas.microsoft.com/office/drawing/2014/chart" uri="{C3380CC4-5D6E-409C-BE32-E72D297353CC}">
                  <c16:uniqueId val="{00000009-3D9A-4546-9006-21F268EE66C8}"/>
                </c:ext>
              </c:extLst>
            </c:dLbl>
            <c:dLbl>
              <c:idx val="7"/>
              <c:delete val="1"/>
              <c:extLst>
                <c:ext xmlns:c15="http://schemas.microsoft.com/office/drawing/2012/chart" uri="{CE6537A1-D6FC-4f65-9D91-7224C49458BB}"/>
                <c:ext xmlns:c16="http://schemas.microsoft.com/office/drawing/2014/chart" uri="{C3380CC4-5D6E-409C-BE32-E72D297353CC}">
                  <c16:uniqueId val="{0000000A-3D9A-4546-9006-21F268EE66C8}"/>
                </c:ext>
              </c:extLst>
            </c:dLbl>
            <c:dLbl>
              <c:idx val="8"/>
              <c:delete val="1"/>
              <c:extLst>
                <c:ext xmlns:c15="http://schemas.microsoft.com/office/drawing/2012/chart" uri="{CE6537A1-D6FC-4f65-9D91-7224C49458BB}"/>
                <c:ext xmlns:c16="http://schemas.microsoft.com/office/drawing/2014/chart" uri="{C3380CC4-5D6E-409C-BE32-E72D297353CC}">
                  <c16:uniqueId val="{0000000B-3D9A-4546-9006-21F268EE66C8}"/>
                </c:ext>
              </c:extLst>
            </c:dLbl>
            <c:dLbl>
              <c:idx val="9"/>
              <c:delete val="1"/>
              <c:extLst>
                <c:ext xmlns:c15="http://schemas.microsoft.com/office/drawing/2012/chart" uri="{CE6537A1-D6FC-4f65-9D91-7224C49458BB}"/>
                <c:ext xmlns:c16="http://schemas.microsoft.com/office/drawing/2014/chart" uri="{C3380CC4-5D6E-409C-BE32-E72D297353CC}">
                  <c16:uniqueId val="{0000000C-3D9A-4546-9006-21F268EE66C8}"/>
                </c:ext>
              </c:extLst>
            </c:dLbl>
            <c:dLbl>
              <c:idx val="10"/>
              <c:delete val="1"/>
              <c:extLst>
                <c:ext xmlns:c15="http://schemas.microsoft.com/office/drawing/2012/chart" uri="{CE6537A1-D6FC-4f65-9D91-7224C49458BB}"/>
                <c:ext xmlns:c16="http://schemas.microsoft.com/office/drawing/2014/chart" uri="{C3380CC4-5D6E-409C-BE32-E72D297353CC}">
                  <c16:uniqueId val="{0000000D-3D9A-4546-9006-21F268EE66C8}"/>
                </c:ext>
              </c:extLst>
            </c:dLbl>
            <c:dLbl>
              <c:idx val="11"/>
              <c:delete val="1"/>
              <c:extLst>
                <c:ext xmlns:c15="http://schemas.microsoft.com/office/drawing/2012/chart" uri="{CE6537A1-D6FC-4f65-9D91-7224C49458BB}"/>
                <c:ext xmlns:c16="http://schemas.microsoft.com/office/drawing/2014/chart" uri="{C3380CC4-5D6E-409C-BE32-E72D297353CC}">
                  <c16:uniqueId val="{0000000E-3D9A-4546-9006-21F268EE66C8}"/>
                </c:ext>
              </c:extLst>
            </c:dLbl>
            <c:dLbl>
              <c:idx val="12"/>
              <c:delete val="1"/>
              <c:extLst>
                <c:ext xmlns:c15="http://schemas.microsoft.com/office/drawing/2012/chart" uri="{CE6537A1-D6FC-4f65-9D91-7224C49458BB}"/>
                <c:ext xmlns:c16="http://schemas.microsoft.com/office/drawing/2014/chart" uri="{C3380CC4-5D6E-409C-BE32-E72D297353CC}">
                  <c16:uniqueId val="{0000000F-3D9A-4546-9006-21F268EE66C8}"/>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D9A-4546-9006-21F268EE66C8}"/>
                </c:ext>
              </c:extLst>
            </c:dLbl>
            <c:dLbl>
              <c:idx val="14"/>
              <c:delete val="1"/>
              <c:extLst>
                <c:ext xmlns:c15="http://schemas.microsoft.com/office/drawing/2012/chart" uri="{CE6537A1-D6FC-4f65-9D91-7224C49458BB}"/>
                <c:ext xmlns:c16="http://schemas.microsoft.com/office/drawing/2014/chart" uri="{C3380CC4-5D6E-409C-BE32-E72D297353CC}">
                  <c16:uniqueId val="{00000011-3D9A-4546-9006-21F268EE66C8}"/>
                </c:ext>
              </c:extLst>
            </c:dLbl>
            <c:dLbl>
              <c:idx val="15"/>
              <c:delete val="1"/>
              <c:extLst>
                <c:ext xmlns:c15="http://schemas.microsoft.com/office/drawing/2012/chart" uri="{CE6537A1-D6FC-4f65-9D91-7224C49458BB}"/>
                <c:ext xmlns:c16="http://schemas.microsoft.com/office/drawing/2014/chart" uri="{C3380CC4-5D6E-409C-BE32-E72D297353CC}">
                  <c16:uniqueId val="{00000012-3D9A-4546-9006-21F268EE66C8}"/>
                </c:ext>
              </c:extLst>
            </c:dLbl>
            <c:dLbl>
              <c:idx val="16"/>
              <c:delete val="1"/>
              <c:extLst>
                <c:ext xmlns:c15="http://schemas.microsoft.com/office/drawing/2012/chart" uri="{CE6537A1-D6FC-4f65-9D91-7224C49458BB}"/>
                <c:ext xmlns:c16="http://schemas.microsoft.com/office/drawing/2014/chart" uri="{C3380CC4-5D6E-409C-BE32-E72D297353CC}">
                  <c16:uniqueId val="{00000013-3D9A-4546-9006-21F268EE66C8}"/>
                </c:ext>
              </c:extLst>
            </c:dLbl>
            <c:dLbl>
              <c:idx val="17"/>
              <c:delete val="1"/>
              <c:extLst>
                <c:ext xmlns:c15="http://schemas.microsoft.com/office/drawing/2012/chart" uri="{CE6537A1-D6FC-4f65-9D91-7224C49458BB}"/>
                <c:ext xmlns:c16="http://schemas.microsoft.com/office/drawing/2014/chart" uri="{C3380CC4-5D6E-409C-BE32-E72D297353CC}">
                  <c16:uniqueId val="{00000014-3D9A-4546-9006-21F268EE66C8}"/>
                </c:ext>
              </c:extLst>
            </c:dLbl>
            <c:dLbl>
              <c:idx val="18"/>
              <c:delete val="1"/>
              <c:extLst>
                <c:ext xmlns:c15="http://schemas.microsoft.com/office/drawing/2012/chart" uri="{CE6537A1-D6FC-4f65-9D91-7224C49458BB}"/>
                <c:ext xmlns:c16="http://schemas.microsoft.com/office/drawing/2014/chart" uri="{C3380CC4-5D6E-409C-BE32-E72D297353CC}">
                  <c16:uniqueId val="{00000015-3D9A-4546-9006-21F268EE66C8}"/>
                </c:ext>
              </c:extLst>
            </c:dLbl>
            <c:dLbl>
              <c:idx val="19"/>
              <c:delete val="1"/>
              <c:extLst>
                <c:ext xmlns:c15="http://schemas.microsoft.com/office/drawing/2012/chart" uri="{CE6537A1-D6FC-4f65-9D91-7224C49458BB}"/>
                <c:ext xmlns:c16="http://schemas.microsoft.com/office/drawing/2014/chart" uri="{C3380CC4-5D6E-409C-BE32-E72D297353CC}">
                  <c16:uniqueId val="{00000016-3D9A-4546-9006-21F268EE66C8}"/>
                </c:ext>
              </c:extLst>
            </c:dLbl>
            <c:dLbl>
              <c:idx val="20"/>
              <c:delete val="1"/>
              <c:extLst>
                <c:ext xmlns:c15="http://schemas.microsoft.com/office/drawing/2012/chart" uri="{CE6537A1-D6FC-4f65-9D91-7224C49458BB}"/>
                <c:ext xmlns:c16="http://schemas.microsoft.com/office/drawing/2014/chart" uri="{C3380CC4-5D6E-409C-BE32-E72D297353CC}">
                  <c16:uniqueId val="{00000017-3D9A-4546-9006-21F268EE66C8}"/>
                </c:ext>
              </c:extLst>
            </c:dLbl>
            <c:dLbl>
              <c:idx val="21"/>
              <c:delete val="1"/>
              <c:extLst>
                <c:ext xmlns:c15="http://schemas.microsoft.com/office/drawing/2012/chart" uri="{CE6537A1-D6FC-4f65-9D91-7224C49458BB}"/>
                <c:ext xmlns:c16="http://schemas.microsoft.com/office/drawing/2014/chart" uri="{C3380CC4-5D6E-409C-BE32-E72D297353CC}">
                  <c16:uniqueId val="{00000018-3D9A-4546-9006-21F268EE66C8}"/>
                </c:ext>
              </c:extLst>
            </c:dLbl>
            <c:dLbl>
              <c:idx val="22"/>
              <c:delete val="1"/>
              <c:extLst>
                <c:ext xmlns:c15="http://schemas.microsoft.com/office/drawing/2012/chart" uri="{CE6537A1-D6FC-4f65-9D91-7224C49458BB}"/>
                <c:ext xmlns:c16="http://schemas.microsoft.com/office/drawing/2014/chart" uri="{C3380CC4-5D6E-409C-BE32-E72D297353CC}">
                  <c16:uniqueId val="{00000019-3D9A-4546-9006-21F268EE66C8}"/>
                </c:ext>
              </c:extLst>
            </c:dLbl>
            <c:dLbl>
              <c:idx val="23"/>
              <c:delete val="1"/>
              <c:extLst>
                <c:ext xmlns:c15="http://schemas.microsoft.com/office/drawing/2012/chart" uri="{CE6537A1-D6FC-4f65-9D91-7224C49458BB}"/>
                <c:ext xmlns:c16="http://schemas.microsoft.com/office/drawing/2014/chart" uri="{C3380CC4-5D6E-409C-BE32-E72D297353CC}">
                  <c16:uniqueId val="{0000001A-3D9A-4546-9006-21F268EE66C8}"/>
                </c:ext>
              </c:extLst>
            </c:dLbl>
            <c:dLbl>
              <c:idx val="24"/>
              <c:delete val="1"/>
              <c:extLst>
                <c:ext xmlns:c15="http://schemas.microsoft.com/office/drawing/2012/chart" uri="{CE6537A1-D6FC-4f65-9D91-7224C49458BB}"/>
                <c:ext xmlns:c16="http://schemas.microsoft.com/office/drawing/2014/chart" uri="{C3380CC4-5D6E-409C-BE32-E72D297353CC}">
                  <c16:uniqueId val="{0000001B-3D9A-4546-9006-21F268EE66C8}"/>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3D9A-4546-9006-21F268EE66C8}"/>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Ahrweiler (07131)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69" t="s">
        <v>226</v>
      </c>
      <c r="B3" s="569"/>
      <c r="C3" s="569"/>
      <c r="D3" s="569"/>
      <c r="E3" s="569"/>
      <c r="F3" s="569"/>
      <c r="G3" s="569"/>
      <c r="H3" s="569"/>
      <c r="I3" s="569"/>
      <c r="J3" s="569"/>
      <c r="K3" s="569"/>
    </row>
    <row r="4" spans="1:255" s="94" customFormat="1" ht="12" customHeight="1" x14ac:dyDescent="0.2">
      <c r="A4" s="570" t="s">
        <v>92</v>
      </c>
      <c r="B4" s="570"/>
      <c r="C4" s="570"/>
      <c r="D4" s="570"/>
      <c r="E4" s="570"/>
      <c r="F4" s="570"/>
      <c r="G4" s="570"/>
      <c r="H4" s="570"/>
      <c r="I4" s="570"/>
      <c r="J4" s="570"/>
      <c r="K4" s="570"/>
    </row>
    <row r="5" spans="1:255" s="94" customFormat="1" ht="12" customHeight="1" x14ac:dyDescent="0.2">
      <c r="A5" s="571" t="s">
        <v>57</v>
      </c>
      <c r="B5" s="571"/>
      <c r="C5" s="571"/>
      <c r="D5" s="571"/>
      <c r="E5" s="571"/>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6" t="s">
        <v>227</v>
      </c>
      <c r="B7" s="575"/>
      <c r="C7" s="575"/>
      <c r="D7" s="580" t="s">
        <v>94</v>
      </c>
      <c r="E7" s="583" t="s">
        <v>179</v>
      </c>
      <c r="F7" s="584"/>
      <c r="G7" s="584"/>
      <c r="H7" s="584"/>
      <c r="I7" s="585"/>
      <c r="J7" s="586" t="s">
        <v>180</v>
      </c>
      <c r="K7" s="587"/>
      <c r="L7" s="96"/>
      <c r="M7" s="96"/>
      <c r="N7" s="96"/>
    </row>
    <row r="8" spans="1:255" ht="21.75" customHeight="1" x14ac:dyDescent="0.2">
      <c r="A8" s="576"/>
      <c r="B8" s="577"/>
      <c r="C8" s="577"/>
      <c r="D8" s="581"/>
      <c r="E8" s="590" t="s">
        <v>97</v>
      </c>
      <c r="F8" s="590" t="s">
        <v>98</v>
      </c>
      <c r="G8" s="590" t="s">
        <v>99</v>
      </c>
      <c r="H8" s="590" t="s">
        <v>100</v>
      </c>
      <c r="I8" s="590" t="s">
        <v>101</v>
      </c>
      <c r="J8" s="588"/>
      <c r="K8" s="589"/>
    </row>
    <row r="9" spans="1:255" ht="12" customHeight="1" x14ac:dyDescent="0.2">
      <c r="A9" s="576"/>
      <c r="B9" s="577"/>
      <c r="C9" s="577"/>
      <c r="D9" s="581"/>
      <c r="E9" s="591"/>
      <c r="F9" s="591"/>
      <c r="G9" s="591"/>
      <c r="H9" s="591"/>
      <c r="I9" s="591"/>
      <c r="J9" s="98" t="s">
        <v>102</v>
      </c>
      <c r="K9" s="99" t="s">
        <v>103</v>
      </c>
    </row>
    <row r="10" spans="1:255" ht="12" customHeight="1" x14ac:dyDescent="0.2">
      <c r="A10" s="578"/>
      <c r="B10" s="579"/>
      <c r="C10" s="579"/>
      <c r="D10" s="582"/>
      <c r="E10" s="100">
        <v>1</v>
      </c>
      <c r="F10" s="100">
        <v>2</v>
      </c>
      <c r="G10" s="100">
        <v>3</v>
      </c>
      <c r="H10" s="100">
        <v>4</v>
      </c>
      <c r="I10" s="100">
        <v>5</v>
      </c>
      <c r="J10" s="100">
        <v>6</v>
      </c>
      <c r="K10" s="100">
        <v>7</v>
      </c>
    </row>
    <row r="11" spans="1:255" ht="12" customHeight="1" x14ac:dyDescent="0.2">
      <c r="A11" s="297" t="s">
        <v>104</v>
      </c>
      <c r="B11" s="298"/>
      <c r="C11" s="299"/>
      <c r="D11" s="262">
        <v>100</v>
      </c>
      <c r="E11" s="237">
        <v>35622</v>
      </c>
      <c r="F11" s="238">
        <v>35361</v>
      </c>
      <c r="G11" s="238">
        <v>35903</v>
      </c>
      <c r="H11" s="238">
        <v>34995</v>
      </c>
      <c r="I11" s="265">
        <v>34854</v>
      </c>
      <c r="J11" s="263">
        <v>768</v>
      </c>
      <c r="K11" s="266">
        <v>2.2034773627130315</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15.316377519510414</v>
      </c>
      <c r="E13" s="115">
        <v>5456</v>
      </c>
      <c r="F13" s="114">
        <v>5370</v>
      </c>
      <c r="G13" s="114">
        <v>5665</v>
      </c>
      <c r="H13" s="114">
        <v>5664</v>
      </c>
      <c r="I13" s="140">
        <v>5389</v>
      </c>
      <c r="J13" s="115">
        <v>67</v>
      </c>
      <c r="K13" s="116">
        <v>1.2432733345704212</v>
      </c>
    </row>
    <row r="14" spans="1:255" ht="14.1" customHeight="1" x14ac:dyDescent="0.2">
      <c r="A14" s="306" t="s">
        <v>230</v>
      </c>
      <c r="B14" s="307"/>
      <c r="C14" s="308"/>
      <c r="D14" s="113">
        <v>64.637022065015998</v>
      </c>
      <c r="E14" s="115">
        <v>23025</v>
      </c>
      <c r="F14" s="114">
        <v>22978</v>
      </c>
      <c r="G14" s="114">
        <v>23220</v>
      </c>
      <c r="H14" s="114">
        <v>22452</v>
      </c>
      <c r="I14" s="140">
        <v>22601</v>
      </c>
      <c r="J14" s="115">
        <v>424</v>
      </c>
      <c r="K14" s="116">
        <v>1.8760231848148312</v>
      </c>
    </row>
    <row r="15" spans="1:255" ht="14.1" customHeight="1" x14ac:dyDescent="0.2">
      <c r="A15" s="306" t="s">
        <v>231</v>
      </c>
      <c r="B15" s="307"/>
      <c r="C15" s="308"/>
      <c r="D15" s="113">
        <v>10.726517320756836</v>
      </c>
      <c r="E15" s="115">
        <v>3821</v>
      </c>
      <c r="F15" s="114">
        <v>3764</v>
      </c>
      <c r="G15" s="114">
        <v>3774</v>
      </c>
      <c r="H15" s="114">
        <v>3723</v>
      </c>
      <c r="I15" s="140">
        <v>3711</v>
      </c>
      <c r="J15" s="115">
        <v>110</v>
      </c>
      <c r="K15" s="116">
        <v>2.9641606036108867</v>
      </c>
    </row>
    <row r="16" spans="1:255" ht="14.1" customHeight="1" x14ac:dyDescent="0.2">
      <c r="A16" s="306" t="s">
        <v>232</v>
      </c>
      <c r="B16" s="307"/>
      <c r="C16" s="308"/>
      <c r="D16" s="113">
        <v>9.3200830947167486</v>
      </c>
      <c r="E16" s="115">
        <v>3320</v>
      </c>
      <c r="F16" s="114">
        <v>3249</v>
      </c>
      <c r="G16" s="114">
        <v>3244</v>
      </c>
      <c r="H16" s="114">
        <v>3156</v>
      </c>
      <c r="I16" s="140">
        <v>3153</v>
      </c>
      <c r="J16" s="115">
        <v>167</v>
      </c>
      <c r="K16" s="116">
        <v>5.2965429749444972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1.0611419909044972</v>
      </c>
      <c r="E18" s="115">
        <v>378</v>
      </c>
      <c r="F18" s="114">
        <v>342</v>
      </c>
      <c r="G18" s="114">
        <v>500</v>
      </c>
      <c r="H18" s="114">
        <v>481</v>
      </c>
      <c r="I18" s="140">
        <v>370</v>
      </c>
      <c r="J18" s="115">
        <v>8</v>
      </c>
      <c r="K18" s="116">
        <v>2.1621621621621623</v>
      </c>
    </row>
    <row r="19" spans="1:255" ht="14.1" customHeight="1" x14ac:dyDescent="0.2">
      <c r="A19" s="306" t="s">
        <v>235</v>
      </c>
      <c r="B19" s="307" t="s">
        <v>236</v>
      </c>
      <c r="C19" s="308"/>
      <c r="D19" s="113">
        <v>0.52776374150805683</v>
      </c>
      <c r="E19" s="115">
        <v>188</v>
      </c>
      <c r="F19" s="114">
        <v>168</v>
      </c>
      <c r="G19" s="114">
        <v>322</v>
      </c>
      <c r="H19" s="114">
        <v>309</v>
      </c>
      <c r="I19" s="140">
        <v>193</v>
      </c>
      <c r="J19" s="115">
        <v>-5</v>
      </c>
      <c r="K19" s="116">
        <v>-2.5906735751295336</v>
      </c>
    </row>
    <row r="20" spans="1:255" ht="14.1" customHeight="1" x14ac:dyDescent="0.2">
      <c r="A20" s="306">
        <v>12</v>
      </c>
      <c r="B20" s="307" t="s">
        <v>237</v>
      </c>
      <c r="C20" s="308"/>
      <c r="D20" s="113">
        <v>1.2801077985514571</v>
      </c>
      <c r="E20" s="115">
        <v>456</v>
      </c>
      <c r="F20" s="114">
        <v>450</v>
      </c>
      <c r="G20" s="114">
        <v>500</v>
      </c>
      <c r="H20" s="114">
        <v>487</v>
      </c>
      <c r="I20" s="140">
        <v>447</v>
      </c>
      <c r="J20" s="115">
        <v>9</v>
      </c>
      <c r="K20" s="116">
        <v>2.0134228187919465</v>
      </c>
    </row>
    <row r="21" spans="1:255" ht="14.1" customHeight="1" x14ac:dyDescent="0.2">
      <c r="A21" s="306">
        <v>21</v>
      </c>
      <c r="B21" s="307" t="s">
        <v>238</v>
      </c>
      <c r="C21" s="308"/>
      <c r="D21" s="113">
        <v>0.37055752063331648</v>
      </c>
      <c r="E21" s="115">
        <v>132</v>
      </c>
      <c r="F21" s="114">
        <v>118</v>
      </c>
      <c r="G21" s="114">
        <v>124</v>
      </c>
      <c r="H21" s="114">
        <v>154</v>
      </c>
      <c r="I21" s="140">
        <v>151</v>
      </c>
      <c r="J21" s="115">
        <v>-19</v>
      </c>
      <c r="K21" s="116">
        <v>-12.582781456953642</v>
      </c>
    </row>
    <row r="22" spans="1:255" ht="14.1" customHeight="1" x14ac:dyDescent="0.2">
      <c r="A22" s="306">
        <v>22</v>
      </c>
      <c r="B22" s="307" t="s">
        <v>239</v>
      </c>
      <c r="C22" s="308"/>
      <c r="D22" s="113">
        <v>1.7629554769524451</v>
      </c>
      <c r="E22" s="115">
        <v>628</v>
      </c>
      <c r="F22" s="114">
        <v>628</v>
      </c>
      <c r="G22" s="114">
        <v>634</v>
      </c>
      <c r="H22" s="114">
        <v>615</v>
      </c>
      <c r="I22" s="140">
        <v>623</v>
      </c>
      <c r="J22" s="115">
        <v>5</v>
      </c>
      <c r="K22" s="116">
        <v>0.8025682182985554</v>
      </c>
    </row>
    <row r="23" spans="1:255" ht="14.1" customHeight="1" x14ac:dyDescent="0.2">
      <c r="A23" s="306">
        <v>23</v>
      </c>
      <c r="B23" s="307" t="s">
        <v>240</v>
      </c>
      <c r="C23" s="308"/>
      <c r="D23" s="113">
        <v>0.76638032676435908</v>
      </c>
      <c r="E23" s="115">
        <v>273</v>
      </c>
      <c r="F23" s="114">
        <v>282</v>
      </c>
      <c r="G23" s="114">
        <v>275</v>
      </c>
      <c r="H23" s="114">
        <v>254</v>
      </c>
      <c r="I23" s="140">
        <v>260</v>
      </c>
      <c r="J23" s="115">
        <v>13</v>
      </c>
      <c r="K23" s="116">
        <v>5</v>
      </c>
    </row>
    <row r="24" spans="1:255" ht="14.1" customHeight="1" x14ac:dyDescent="0.2">
      <c r="A24" s="306">
        <v>24</v>
      </c>
      <c r="B24" s="307" t="s">
        <v>241</v>
      </c>
      <c r="C24" s="308"/>
      <c r="D24" s="113">
        <v>2.7090000561450789</v>
      </c>
      <c r="E24" s="115">
        <v>965</v>
      </c>
      <c r="F24" s="114">
        <v>992</v>
      </c>
      <c r="G24" s="114">
        <v>1003</v>
      </c>
      <c r="H24" s="114">
        <v>1006</v>
      </c>
      <c r="I24" s="140">
        <v>1021</v>
      </c>
      <c r="J24" s="115">
        <v>-56</v>
      </c>
      <c r="K24" s="116">
        <v>-5.4848188050930462</v>
      </c>
    </row>
    <row r="25" spans="1:255" ht="14.1" customHeight="1" x14ac:dyDescent="0.2">
      <c r="A25" s="306">
        <v>25</v>
      </c>
      <c r="B25" s="307" t="s">
        <v>242</v>
      </c>
      <c r="C25" s="308"/>
      <c r="D25" s="113">
        <v>5.474145191173994</v>
      </c>
      <c r="E25" s="115">
        <v>1950</v>
      </c>
      <c r="F25" s="114">
        <v>1955</v>
      </c>
      <c r="G25" s="114">
        <v>1991</v>
      </c>
      <c r="H25" s="114">
        <v>1948</v>
      </c>
      <c r="I25" s="140">
        <v>1969</v>
      </c>
      <c r="J25" s="115">
        <v>-19</v>
      </c>
      <c r="K25" s="116">
        <v>-0.96495683087861861</v>
      </c>
    </row>
    <row r="26" spans="1:255" ht="14.1" customHeight="1" x14ac:dyDescent="0.2">
      <c r="A26" s="306">
        <v>26</v>
      </c>
      <c r="B26" s="307" t="s">
        <v>243</v>
      </c>
      <c r="C26" s="308"/>
      <c r="D26" s="113">
        <v>2.3159845039582279</v>
      </c>
      <c r="E26" s="115">
        <v>825</v>
      </c>
      <c r="F26" s="114">
        <v>805</v>
      </c>
      <c r="G26" s="114">
        <v>820</v>
      </c>
      <c r="H26" s="114">
        <v>780</v>
      </c>
      <c r="I26" s="140">
        <v>793</v>
      </c>
      <c r="J26" s="115">
        <v>32</v>
      </c>
      <c r="K26" s="116">
        <v>4.0353089533417403</v>
      </c>
    </row>
    <row r="27" spans="1:255" ht="14.1" customHeight="1" x14ac:dyDescent="0.2">
      <c r="A27" s="306">
        <v>27</v>
      </c>
      <c r="B27" s="307" t="s">
        <v>244</v>
      </c>
      <c r="C27" s="308"/>
      <c r="D27" s="113">
        <v>2.4619617090562014</v>
      </c>
      <c r="E27" s="115">
        <v>877</v>
      </c>
      <c r="F27" s="114">
        <v>878</v>
      </c>
      <c r="G27" s="114">
        <v>876</v>
      </c>
      <c r="H27" s="114">
        <v>859</v>
      </c>
      <c r="I27" s="140">
        <v>848</v>
      </c>
      <c r="J27" s="115">
        <v>29</v>
      </c>
      <c r="K27" s="116">
        <v>3.4198113207547172</v>
      </c>
    </row>
    <row r="28" spans="1:255" ht="14.1" customHeight="1" x14ac:dyDescent="0.2">
      <c r="A28" s="306">
        <v>28</v>
      </c>
      <c r="B28" s="307" t="s">
        <v>245</v>
      </c>
      <c r="C28" s="308"/>
      <c r="D28" s="113">
        <v>0.15439896693054853</v>
      </c>
      <c r="E28" s="115">
        <v>55</v>
      </c>
      <c r="F28" s="114">
        <v>56</v>
      </c>
      <c r="G28" s="114">
        <v>57</v>
      </c>
      <c r="H28" s="114">
        <v>57</v>
      </c>
      <c r="I28" s="140">
        <v>57</v>
      </c>
      <c r="J28" s="115">
        <v>-2</v>
      </c>
      <c r="K28" s="116">
        <v>-3.5087719298245612</v>
      </c>
    </row>
    <row r="29" spans="1:255" ht="14.1" customHeight="1" x14ac:dyDescent="0.2">
      <c r="A29" s="306">
        <v>29</v>
      </c>
      <c r="B29" s="307" t="s">
        <v>246</v>
      </c>
      <c r="C29" s="308"/>
      <c r="D29" s="113">
        <v>4.1154342821851664</v>
      </c>
      <c r="E29" s="115">
        <v>1466</v>
      </c>
      <c r="F29" s="114">
        <v>1504</v>
      </c>
      <c r="G29" s="114">
        <v>1567</v>
      </c>
      <c r="H29" s="114">
        <v>1475</v>
      </c>
      <c r="I29" s="140">
        <v>1432</v>
      </c>
      <c r="J29" s="115">
        <v>34</v>
      </c>
      <c r="K29" s="116">
        <v>2.3743016759776538</v>
      </c>
    </row>
    <row r="30" spans="1:255" ht="14.1" customHeight="1" x14ac:dyDescent="0.2">
      <c r="A30" s="306" t="s">
        <v>247</v>
      </c>
      <c r="B30" s="307" t="s">
        <v>248</v>
      </c>
      <c r="C30" s="308"/>
      <c r="D30" s="113">
        <v>1.0302621975183874</v>
      </c>
      <c r="E30" s="115">
        <v>367</v>
      </c>
      <c r="F30" s="114">
        <v>374</v>
      </c>
      <c r="G30" s="114">
        <v>382</v>
      </c>
      <c r="H30" s="114">
        <v>361</v>
      </c>
      <c r="I30" s="140">
        <v>359</v>
      </c>
      <c r="J30" s="115">
        <v>8</v>
      </c>
      <c r="K30" s="116">
        <v>2.2284122562674096</v>
      </c>
    </row>
    <row r="31" spans="1:255" ht="14.1" customHeight="1" x14ac:dyDescent="0.2">
      <c r="A31" s="306" t="s">
        <v>249</v>
      </c>
      <c r="B31" s="307" t="s">
        <v>250</v>
      </c>
      <c r="C31" s="308"/>
      <c r="D31" s="113">
        <v>2.5461793273819548</v>
      </c>
      <c r="E31" s="115">
        <v>907</v>
      </c>
      <c r="F31" s="114">
        <v>939</v>
      </c>
      <c r="G31" s="114">
        <v>994</v>
      </c>
      <c r="H31" s="114">
        <v>955</v>
      </c>
      <c r="I31" s="140">
        <v>912</v>
      </c>
      <c r="J31" s="115">
        <v>-5</v>
      </c>
      <c r="K31" s="116">
        <v>-0.54824561403508776</v>
      </c>
    </row>
    <row r="32" spans="1:255" ht="14.1" customHeight="1" x14ac:dyDescent="0.2">
      <c r="A32" s="306">
        <v>31</v>
      </c>
      <c r="B32" s="307" t="s">
        <v>251</v>
      </c>
      <c r="C32" s="308"/>
      <c r="D32" s="113">
        <v>0.59513783616865978</v>
      </c>
      <c r="E32" s="115">
        <v>212</v>
      </c>
      <c r="F32" s="114">
        <v>209</v>
      </c>
      <c r="G32" s="114">
        <v>207</v>
      </c>
      <c r="H32" s="114">
        <v>195</v>
      </c>
      <c r="I32" s="140">
        <v>194</v>
      </c>
      <c r="J32" s="115">
        <v>18</v>
      </c>
      <c r="K32" s="116">
        <v>9.2783505154639183</v>
      </c>
    </row>
    <row r="33" spans="1:11" ht="14.1" customHeight="1" x14ac:dyDescent="0.2">
      <c r="A33" s="306">
        <v>32</v>
      </c>
      <c r="B33" s="307" t="s">
        <v>252</v>
      </c>
      <c r="C33" s="308"/>
      <c r="D33" s="113">
        <v>3.1637751951041491</v>
      </c>
      <c r="E33" s="115">
        <v>1127</v>
      </c>
      <c r="F33" s="114">
        <v>1099</v>
      </c>
      <c r="G33" s="114">
        <v>1134</v>
      </c>
      <c r="H33" s="114">
        <v>1117</v>
      </c>
      <c r="I33" s="140">
        <v>1124</v>
      </c>
      <c r="J33" s="115">
        <v>3</v>
      </c>
      <c r="K33" s="116">
        <v>0.2669039145907473</v>
      </c>
    </row>
    <row r="34" spans="1:11" ht="14.1" customHeight="1" x14ac:dyDescent="0.2">
      <c r="A34" s="306">
        <v>33</v>
      </c>
      <c r="B34" s="307" t="s">
        <v>253</v>
      </c>
      <c r="C34" s="308"/>
      <c r="D34" s="113">
        <v>1.5608331929706361</v>
      </c>
      <c r="E34" s="115">
        <v>556</v>
      </c>
      <c r="F34" s="114">
        <v>548</v>
      </c>
      <c r="G34" s="114">
        <v>576</v>
      </c>
      <c r="H34" s="114">
        <v>562</v>
      </c>
      <c r="I34" s="140">
        <v>544</v>
      </c>
      <c r="J34" s="115">
        <v>12</v>
      </c>
      <c r="K34" s="116">
        <v>2.2058823529411766</v>
      </c>
    </row>
    <row r="35" spans="1:11" ht="14.1" customHeight="1" x14ac:dyDescent="0.2">
      <c r="A35" s="306">
        <v>34</v>
      </c>
      <c r="B35" s="307" t="s">
        <v>254</v>
      </c>
      <c r="C35" s="308"/>
      <c r="D35" s="113">
        <v>2.5181067879400372</v>
      </c>
      <c r="E35" s="115">
        <v>897</v>
      </c>
      <c r="F35" s="114">
        <v>879</v>
      </c>
      <c r="G35" s="114">
        <v>895</v>
      </c>
      <c r="H35" s="114">
        <v>867</v>
      </c>
      <c r="I35" s="140">
        <v>848</v>
      </c>
      <c r="J35" s="115">
        <v>49</v>
      </c>
      <c r="K35" s="116">
        <v>5.7783018867924527</v>
      </c>
    </row>
    <row r="36" spans="1:11" ht="14.1" customHeight="1" x14ac:dyDescent="0.2">
      <c r="A36" s="306">
        <v>41</v>
      </c>
      <c r="B36" s="307" t="s">
        <v>255</v>
      </c>
      <c r="C36" s="308"/>
      <c r="D36" s="113">
        <v>0.52214923361967325</v>
      </c>
      <c r="E36" s="115">
        <v>186</v>
      </c>
      <c r="F36" s="114">
        <v>189</v>
      </c>
      <c r="G36" s="114">
        <v>185</v>
      </c>
      <c r="H36" s="114">
        <v>181</v>
      </c>
      <c r="I36" s="140">
        <v>187</v>
      </c>
      <c r="J36" s="115">
        <v>-1</v>
      </c>
      <c r="K36" s="116">
        <v>-0.53475935828877008</v>
      </c>
    </row>
    <row r="37" spans="1:11" ht="14.1" customHeight="1" x14ac:dyDescent="0.2">
      <c r="A37" s="306">
        <v>42</v>
      </c>
      <c r="B37" s="307" t="s">
        <v>256</v>
      </c>
      <c r="C37" s="308"/>
      <c r="D37" s="113">
        <v>6.4566840716411208E-2</v>
      </c>
      <c r="E37" s="115">
        <v>23</v>
      </c>
      <c r="F37" s="114">
        <v>25</v>
      </c>
      <c r="G37" s="114" t="s">
        <v>513</v>
      </c>
      <c r="H37" s="114">
        <v>26</v>
      </c>
      <c r="I37" s="140">
        <v>26</v>
      </c>
      <c r="J37" s="115">
        <v>-3</v>
      </c>
      <c r="K37" s="116">
        <v>-11.538461538461538</v>
      </c>
    </row>
    <row r="38" spans="1:11" ht="14.1" customHeight="1" x14ac:dyDescent="0.2">
      <c r="A38" s="306">
        <v>43</v>
      </c>
      <c r="B38" s="307" t="s">
        <v>257</v>
      </c>
      <c r="C38" s="308"/>
      <c r="D38" s="113">
        <v>1.4485430352029645</v>
      </c>
      <c r="E38" s="115">
        <v>516</v>
      </c>
      <c r="F38" s="114">
        <v>441</v>
      </c>
      <c r="G38" s="114">
        <v>450</v>
      </c>
      <c r="H38" s="114">
        <v>413</v>
      </c>
      <c r="I38" s="140">
        <v>406</v>
      </c>
      <c r="J38" s="115">
        <v>110</v>
      </c>
      <c r="K38" s="116">
        <v>27.093596059113299</v>
      </c>
    </row>
    <row r="39" spans="1:11" ht="14.1" customHeight="1" x14ac:dyDescent="0.2">
      <c r="A39" s="306">
        <v>51</v>
      </c>
      <c r="B39" s="307" t="s">
        <v>258</v>
      </c>
      <c r="C39" s="308"/>
      <c r="D39" s="113">
        <v>4.2866767727808659</v>
      </c>
      <c r="E39" s="115">
        <v>1527</v>
      </c>
      <c r="F39" s="114">
        <v>1505</v>
      </c>
      <c r="G39" s="114">
        <v>1516</v>
      </c>
      <c r="H39" s="114">
        <v>1512</v>
      </c>
      <c r="I39" s="140">
        <v>1505</v>
      </c>
      <c r="J39" s="115">
        <v>22</v>
      </c>
      <c r="K39" s="116">
        <v>1.4617940199335548</v>
      </c>
    </row>
    <row r="40" spans="1:11" ht="14.1" customHeight="1" x14ac:dyDescent="0.2">
      <c r="A40" s="306" t="s">
        <v>259</v>
      </c>
      <c r="B40" s="307" t="s">
        <v>260</v>
      </c>
      <c r="C40" s="308"/>
      <c r="D40" s="113">
        <v>3.6718881590028634</v>
      </c>
      <c r="E40" s="115">
        <v>1308</v>
      </c>
      <c r="F40" s="114">
        <v>1295</v>
      </c>
      <c r="G40" s="114">
        <v>1304</v>
      </c>
      <c r="H40" s="114">
        <v>1315</v>
      </c>
      <c r="I40" s="140">
        <v>1304</v>
      </c>
      <c r="J40" s="115">
        <v>4</v>
      </c>
      <c r="K40" s="116">
        <v>0.30674846625766872</v>
      </c>
    </row>
    <row r="41" spans="1:11" ht="14.1" customHeight="1" x14ac:dyDescent="0.2">
      <c r="A41" s="306"/>
      <c r="B41" s="307" t="s">
        <v>261</v>
      </c>
      <c r="C41" s="308"/>
      <c r="D41" s="113">
        <v>3.1216663859412721</v>
      </c>
      <c r="E41" s="115">
        <v>1112</v>
      </c>
      <c r="F41" s="114">
        <v>1094</v>
      </c>
      <c r="G41" s="114">
        <v>1104</v>
      </c>
      <c r="H41" s="114">
        <v>1124</v>
      </c>
      <c r="I41" s="140">
        <v>1120</v>
      </c>
      <c r="J41" s="115">
        <v>-8</v>
      </c>
      <c r="K41" s="116">
        <v>-0.7142857142857143</v>
      </c>
    </row>
    <row r="42" spans="1:11" ht="14.1" customHeight="1" x14ac:dyDescent="0.2">
      <c r="A42" s="306">
        <v>52</v>
      </c>
      <c r="B42" s="307" t="s">
        <v>262</v>
      </c>
      <c r="C42" s="308"/>
      <c r="D42" s="113">
        <v>3.8768176969288644</v>
      </c>
      <c r="E42" s="115">
        <v>1381</v>
      </c>
      <c r="F42" s="114">
        <v>1361</v>
      </c>
      <c r="G42" s="114">
        <v>1369</v>
      </c>
      <c r="H42" s="114">
        <v>1301</v>
      </c>
      <c r="I42" s="140">
        <v>1452</v>
      </c>
      <c r="J42" s="115">
        <v>-71</v>
      </c>
      <c r="K42" s="116">
        <v>-4.889807162534435</v>
      </c>
    </row>
    <row r="43" spans="1:11" ht="14.1" customHeight="1" x14ac:dyDescent="0.2">
      <c r="A43" s="306" t="s">
        <v>263</v>
      </c>
      <c r="B43" s="307" t="s">
        <v>264</v>
      </c>
      <c r="C43" s="308"/>
      <c r="D43" s="113">
        <v>3.1132446241086971</v>
      </c>
      <c r="E43" s="115">
        <v>1109</v>
      </c>
      <c r="F43" s="114">
        <v>1095</v>
      </c>
      <c r="G43" s="114">
        <v>1098</v>
      </c>
      <c r="H43" s="114">
        <v>1053</v>
      </c>
      <c r="I43" s="140">
        <v>1208</v>
      </c>
      <c r="J43" s="115">
        <v>-99</v>
      </c>
      <c r="K43" s="116">
        <v>-8.1953642384105958</v>
      </c>
    </row>
    <row r="44" spans="1:11" ht="14.1" customHeight="1" x14ac:dyDescent="0.2">
      <c r="A44" s="306">
        <v>53</v>
      </c>
      <c r="B44" s="307" t="s">
        <v>265</v>
      </c>
      <c r="C44" s="308"/>
      <c r="D44" s="113">
        <v>0.71023524788052328</v>
      </c>
      <c r="E44" s="115">
        <v>253</v>
      </c>
      <c r="F44" s="114">
        <v>247</v>
      </c>
      <c r="G44" s="114">
        <v>245</v>
      </c>
      <c r="H44" s="114">
        <v>243</v>
      </c>
      <c r="I44" s="140">
        <v>237</v>
      </c>
      <c r="J44" s="115">
        <v>16</v>
      </c>
      <c r="K44" s="116">
        <v>6.7510548523206753</v>
      </c>
    </row>
    <row r="45" spans="1:11" ht="14.1" customHeight="1" x14ac:dyDescent="0.2">
      <c r="A45" s="306" t="s">
        <v>266</v>
      </c>
      <c r="B45" s="307" t="s">
        <v>267</v>
      </c>
      <c r="C45" s="308"/>
      <c r="D45" s="113">
        <v>0.49688394812194714</v>
      </c>
      <c r="E45" s="115">
        <v>177</v>
      </c>
      <c r="F45" s="114">
        <v>178</v>
      </c>
      <c r="G45" s="114">
        <v>180</v>
      </c>
      <c r="H45" s="114">
        <v>182</v>
      </c>
      <c r="I45" s="140">
        <v>177</v>
      </c>
      <c r="J45" s="115">
        <v>0</v>
      </c>
      <c r="K45" s="116">
        <v>0</v>
      </c>
    </row>
    <row r="46" spans="1:11" ht="14.1" customHeight="1" x14ac:dyDescent="0.2">
      <c r="A46" s="306">
        <v>54</v>
      </c>
      <c r="B46" s="307" t="s">
        <v>268</v>
      </c>
      <c r="C46" s="308"/>
      <c r="D46" s="113">
        <v>2.3384425355117622</v>
      </c>
      <c r="E46" s="115">
        <v>833</v>
      </c>
      <c r="F46" s="114">
        <v>816</v>
      </c>
      <c r="G46" s="114">
        <v>828</v>
      </c>
      <c r="H46" s="114">
        <v>843</v>
      </c>
      <c r="I46" s="140">
        <v>841</v>
      </c>
      <c r="J46" s="115">
        <v>-8</v>
      </c>
      <c r="K46" s="116">
        <v>-0.95124851367419738</v>
      </c>
    </row>
    <row r="47" spans="1:11" ht="14.1" customHeight="1" x14ac:dyDescent="0.2">
      <c r="A47" s="306">
        <v>61</v>
      </c>
      <c r="B47" s="307" t="s">
        <v>269</v>
      </c>
      <c r="C47" s="308"/>
      <c r="D47" s="113">
        <v>3.0093762281736005</v>
      </c>
      <c r="E47" s="115">
        <v>1072</v>
      </c>
      <c r="F47" s="114">
        <v>1031</v>
      </c>
      <c r="G47" s="114">
        <v>1041</v>
      </c>
      <c r="H47" s="114">
        <v>988</v>
      </c>
      <c r="I47" s="140">
        <v>971</v>
      </c>
      <c r="J47" s="115">
        <v>101</v>
      </c>
      <c r="K47" s="116">
        <v>10.401647785787848</v>
      </c>
    </row>
    <row r="48" spans="1:11" ht="14.1" customHeight="1" x14ac:dyDescent="0.2">
      <c r="A48" s="306">
        <v>62</v>
      </c>
      <c r="B48" s="307" t="s">
        <v>270</v>
      </c>
      <c r="C48" s="308"/>
      <c r="D48" s="113">
        <v>6.5830104991297516</v>
      </c>
      <c r="E48" s="115">
        <v>2345</v>
      </c>
      <c r="F48" s="114">
        <v>2323</v>
      </c>
      <c r="G48" s="114">
        <v>2333</v>
      </c>
      <c r="H48" s="114">
        <v>2296</v>
      </c>
      <c r="I48" s="140">
        <v>2303</v>
      </c>
      <c r="J48" s="115">
        <v>42</v>
      </c>
      <c r="K48" s="116">
        <v>1.8237082066869301</v>
      </c>
    </row>
    <row r="49" spans="1:11" ht="14.1" customHeight="1" x14ac:dyDescent="0.2">
      <c r="A49" s="306">
        <v>63</v>
      </c>
      <c r="B49" s="307" t="s">
        <v>271</v>
      </c>
      <c r="C49" s="308"/>
      <c r="D49" s="113">
        <v>4.7274156420189772</v>
      </c>
      <c r="E49" s="115">
        <v>1684</v>
      </c>
      <c r="F49" s="114">
        <v>1724</v>
      </c>
      <c r="G49" s="114">
        <v>1864</v>
      </c>
      <c r="H49" s="114">
        <v>1778</v>
      </c>
      <c r="I49" s="140">
        <v>1633</v>
      </c>
      <c r="J49" s="115">
        <v>51</v>
      </c>
      <c r="K49" s="116">
        <v>3.1230863441518677</v>
      </c>
    </row>
    <row r="50" spans="1:11" ht="14.1" customHeight="1" x14ac:dyDescent="0.2">
      <c r="A50" s="306" t="s">
        <v>272</v>
      </c>
      <c r="B50" s="307" t="s">
        <v>273</v>
      </c>
      <c r="C50" s="308"/>
      <c r="D50" s="113">
        <v>1.6562798270731571</v>
      </c>
      <c r="E50" s="115">
        <v>590</v>
      </c>
      <c r="F50" s="114">
        <v>612</v>
      </c>
      <c r="G50" s="114">
        <v>648</v>
      </c>
      <c r="H50" s="114">
        <v>601</v>
      </c>
      <c r="I50" s="140">
        <v>574</v>
      </c>
      <c r="J50" s="115">
        <v>16</v>
      </c>
      <c r="K50" s="116">
        <v>2.7874564459930316</v>
      </c>
    </row>
    <row r="51" spans="1:11" ht="14.1" customHeight="1" x14ac:dyDescent="0.2">
      <c r="A51" s="306" t="s">
        <v>274</v>
      </c>
      <c r="B51" s="307" t="s">
        <v>275</v>
      </c>
      <c r="C51" s="308"/>
      <c r="D51" s="113">
        <v>2.624782437819325</v>
      </c>
      <c r="E51" s="115">
        <v>935</v>
      </c>
      <c r="F51" s="114">
        <v>952</v>
      </c>
      <c r="G51" s="114">
        <v>1043</v>
      </c>
      <c r="H51" s="114">
        <v>1021</v>
      </c>
      <c r="I51" s="140">
        <v>913</v>
      </c>
      <c r="J51" s="115">
        <v>22</v>
      </c>
      <c r="K51" s="116">
        <v>2.4096385542168677</v>
      </c>
    </row>
    <row r="52" spans="1:11" ht="14.1" customHeight="1" x14ac:dyDescent="0.2">
      <c r="A52" s="306">
        <v>71</v>
      </c>
      <c r="B52" s="307" t="s">
        <v>276</v>
      </c>
      <c r="C52" s="308"/>
      <c r="D52" s="113">
        <v>10.967941159957329</v>
      </c>
      <c r="E52" s="115">
        <v>3907</v>
      </c>
      <c r="F52" s="114">
        <v>3841</v>
      </c>
      <c r="G52" s="114">
        <v>3829</v>
      </c>
      <c r="H52" s="114">
        <v>3735</v>
      </c>
      <c r="I52" s="140">
        <v>3748</v>
      </c>
      <c r="J52" s="115">
        <v>159</v>
      </c>
      <c r="K52" s="116">
        <v>4.2422625400213443</v>
      </c>
    </row>
    <row r="53" spans="1:11" ht="14.1" customHeight="1" x14ac:dyDescent="0.2">
      <c r="A53" s="306" t="s">
        <v>277</v>
      </c>
      <c r="B53" s="307" t="s">
        <v>278</v>
      </c>
      <c r="C53" s="308"/>
      <c r="D53" s="113">
        <v>2.9223513559036549</v>
      </c>
      <c r="E53" s="115">
        <v>1041</v>
      </c>
      <c r="F53" s="114">
        <v>1008</v>
      </c>
      <c r="G53" s="114">
        <v>1006</v>
      </c>
      <c r="H53" s="114">
        <v>970</v>
      </c>
      <c r="I53" s="140">
        <v>957</v>
      </c>
      <c r="J53" s="115">
        <v>84</v>
      </c>
      <c r="K53" s="116">
        <v>8.7774294670846391</v>
      </c>
    </row>
    <row r="54" spans="1:11" ht="14.1" customHeight="1" x14ac:dyDescent="0.2">
      <c r="A54" s="306" t="s">
        <v>279</v>
      </c>
      <c r="B54" s="307" t="s">
        <v>280</v>
      </c>
      <c r="C54" s="308"/>
      <c r="D54" s="113">
        <v>7.0181348604794787</v>
      </c>
      <c r="E54" s="115">
        <v>2500</v>
      </c>
      <c r="F54" s="114">
        <v>2472</v>
      </c>
      <c r="G54" s="114">
        <v>2455</v>
      </c>
      <c r="H54" s="114">
        <v>2408</v>
      </c>
      <c r="I54" s="140">
        <v>2443</v>
      </c>
      <c r="J54" s="115">
        <v>57</v>
      </c>
      <c r="K54" s="116">
        <v>2.3331968890708144</v>
      </c>
    </row>
    <row r="55" spans="1:11" ht="14.1" customHeight="1" x14ac:dyDescent="0.2">
      <c r="A55" s="306">
        <v>72</v>
      </c>
      <c r="B55" s="307" t="s">
        <v>281</v>
      </c>
      <c r="C55" s="308"/>
      <c r="D55" s="113">
        <v>4.4607265173207571</v>
      </c>
      <c r="E55" s="115">
        <v>1589</v>
      </c>
      <c r="F55" s="114">
        <v>1604</v>
      </c>
      <c r="G55" s="114">
        <v>1577</v>
      </c>
      <c r="H55" s="114">
        <v>1568</v>
      </c>
      <c r="I55" s="140">
        <v>1571</v>
      </c>
      <c r="J55" s="115">
        <v>18</v>
      </c>
      <c r="K55" s="116">
        <v>1.1457670273711011</v>
      </c>
    </row>
    <row r="56" spans="1:11" ht="14.1" customHeight="1" x14ac:dyDescent="0.2">
      <c r="A56" s="306" t="s">
        <v>282</v>
      </c>
      <c r="B56" s="307" t="s">
        <v>283</v>
      </c>
      <c r="C56" s="308"/>
      <c r="D56" s="113">
        <v>2.6388187075402842</v>
      </c>
      <c r="E56" s="115">
        <v>940</v>
      </c>
      <c r="F56" s="114">
        <v>942</v>
      </c>
      <c r="G56" s="114">
        <v>908</v>
      </c>
      <c r="H56" s="114">
        <v>918</v>
      </c>
      <c r="I56" s="140">
        <v>919</v>
      </c>
      <c r="J56" s="115">
        <v>21</v>
      </c>
      <c r="K56" s="116">
        <v>2.2850924918389555</v>
      </c>
    </row>
    <row r="57" spans="1:11" ht="14.1" customHeight="1" x14ac:dyDescent="0.2">
      <c r="A57" s="306" t="s">
        <v>284</v>
      </c>
      <c r="B57" s="307" t="s">
        <v>285</v>
      </c>
      <c r="C57" s="308"/>
      <c r="D57" s="113">
        <v>1.1032508000673742</v>
      </c>
      <c r="E57" s="115">
        <v>393</v>
      </c>
      <c r="F57" s="114">
        <v>398</v>
      </c>
      <c r="G57" s="114">
        <v>403</v>
      </c>
      <c r="H57" s="114">
        <v>395</v>
      </c>
      <c r="I57" s="140">
        <v>397</v>
      </c>
      <c r="J57" s="115">
        <v>-4</v>
      </c>
      <c r="K57" s="116">
        <v>-1.0075566750629723</v>
      </c>
    </row>
    <row r="58" spans="1:11" ht="14.1" customHeight="1" x14ac:dyDescent="0.2">
      <c r="A58" s="306">
        <v>73</v>
      </c>
      <c r="B58" s="307" t="s">
        <v>286</v>
      </c>
      <c r="C58" s="308"/>
      <c r="D58" s="113">
        <v>3.0767503228342035</v>
      </c>
      <c r="E58" s="115">
        <v>1096</v>
      </c>
      <c r="F58" s="114">
        <v>1087</v>
      </c>
      <c r="G58" s="114">
        <v>1080</v>
      </c>
      <c r="H58" s="114">
        <v>1054</v>
      </c>
      <c r="I58" s="140">
        <v>1067</v>
      </c>
      <c r="J58" s="115">
        <v>29</v>
      </c>
      <c r="K58" s="116">
        <v>2.7179006560449861</v>
      </c>
    </row>
    <row r="59" spans="1:11" ht="14.1" customHeight="1" x14ac:dyDescent="0.2">
      <c r="A59" s="306" t="s">
        <v>287</v>
      </c>
      <c r="B59" s="307" t="s">
        <v>288</v>
      </c>
      <c r="C59" s="308"/>
      <c r="D59" s="113">
        <v>2.6051316602099828</v>
      </c>
      <c r="E59" s="115">
        <v>928</v>
      </c>
      <c r="F59" s="114">
        <v>922</v>
      </c>
      <c r="G59" s="114">
        <v>917</v>
      </c>
      <c r="H59" s="114">
        <v>895</v>
      </c>
      <c r="I59" s="140">
        <v>907</v>
      </c>
      <c r="J59" s="115">
        <v>21</v>
      </c>
      <c r="K59" s="116">
        <v>2.3153252480705624</v>
      </c>
    </row>
    <row r="60" spans="1:11" ht="14.1" customHeight="1" x14ac:dyDescent="0.2">
      <c r="A60" s="306">
        <v>81</v>
      </c>
      <c r="B60" s="307" t="s">
        <v>289</v>
      </c>
      <c r="C60" s="308"/>
      <c r="D60" s="113">
        <v>9.8310033125596537</v>
      </c>
      <c r="E60" s="115">
        <v>3502</v>
      </c>
      <c r="F60" s="114">
        <v>3504</v>
      </c>
      <c r="G60" s="114">
        <v>3516</v>
      </c>
      <c r="H60" s="114">
        <v>3456</v>
      </c>
      <c r="I60" s="140">
        <v>3451</v>
      </c>
      <c r="J60" s="115">
        <v>51</v>
      </c>
      <c r="K60" s="116">
        <v>1.4778325123152709</v>
      </c>
    </row>
    <row r="61" spans="1:11" ht="14.1" customHeight="1" x14ac:dyDescent="0.2">
      <c r="A61" s="306" t="s">
        <v>290</v>
      </c>
      <c r="B61" s="307" t="s">
        <v>291</v>
      </c>
      <c r="C61" s="308"/>
      <c r="D61" s="113">
        <v>2.532143057660996</v>
      </c>
      <c r="E61" s="115">
        <v>902</v>
      </c>
      <c r="F61" s="114">
        <v>896</v>
      </c>
      <c r="G61" s="114">
        <v>904</v>
      </c>
      <c r="H61" s="114">
        <v>857</v>
      </c>
      <c r="I61" s="140">
        <v>875</v>
      </c>
      <c r="J61" s="115">
        <v>27</v>
      </c>
      <c r="K61" s="116">
        <v>3.0857142857142859</v>
      </c>
    </row>
    <row r="62" spans="1:11" ht="14.1" customHeight="1" x14ac:dyDescent="0.2">
      <c r="A62" s="306" t="s">
        <v>292</v>
      </c>
      <c r="B62" s="307" t="s">
        <v>293</v>
      </c>
      <c r="C62" s="308"/>
      <c r="D62" s="113">
        <v>4.0564819493571385</v>
      </c>
      <c r="E62" s="115">
        <v>1445</v>
      </c>
      <c r="F62" s="114">
        <v>1456</v>
      </c>
      <c r="G62" s="114">
        <v>1470</v>
      </c>
      <c r="H62" s="114">
        <v>1449</v>
      </c>
      <c r="I62" s="140">
        <v>1443</v>
      </c>
      <c r="J62" s="115">
        <v>2</v>
      </c>
      <c r="K62" s="116">
        <v>0.13860013860013859</v>
      </c>
    </row>
    <row r="63" spans="1:11" ht="14.1" customHeight="1" x14ac:dyDescent="0.2">
      <c r="A63" s="306"/>
      <c r="B63" s="307" t="s">
        <v>294</v>
      </c>
      <c r="C63" s="308"/>
      <c r="D63" s="113">
        <v>3.4669586210768628</v>
      </c>
      <c r="E63" s="115">
        <v>1235</v>
      </c>
      <c r="F63" s="114">
        <v>1254</v>
      </c>
      <c r="G63" s="114">
        <v>1273</v>
      </c>
      <c r="H63" s="114">
        <v>1249</v>
      </c>
      <c r="I63" s="140">
        <v>1241</v>
      </c>
      <c r="J63" s="115">
        <v>-6</v>
      </c>
      <c r="K63" s="116">
        <v>-0.48348106365834004</v>
      </c>
    </row>
    <row r="64" spans="1:11" ht="14.1" customHeight="1" x14ac:dyDescent="0.2">
      <c r="A64" s="306" t="s">
        <v>295</v>
      </c>
      <c r="B64" s="307" t="s">
        <v>296</v>
      </c>
      <c r="C64" s="308"/>
      <c r="D64" s="113">
        <v>1.0471057211835382</v>
      </c>
      <c r="E64" s="115">
        <v>373</v>
      </c>
      <c r="F64" s="114">
        <v>370</v>
      </c>
      <c r="G64" s="114">
        <v>366</v>
      </c>
      <c r="H64" s="114">
        <v>380</v>
      </c>
      <c r="I64" s="140">
        <v>368</v>
      </c>
      <c r="J64" s="115">
        <v>5</v>
      </c>
      <c r="K64" s="116">
        <v>1.3586956521739131</v>
      </c>
    </row>
    <row r="65" spans="1:11" ht="14.1" customHeight="1" x14ac:dyDescent="0.2">
      <c r="A65" s="306" t="s">
        <v>297</v>
      </c>
      <c r="B65" s="307" t="s">
        <v>298</v>
      </c>
      <c r="C65" s="308"/>
      <c r="D65" s="113">
        <v>1.223962719667621</v>
      </c>
      <c r="E65" s="115">
        <v>436</v>
      </c>
      <c r="F65" s="114">
        <v>436</v>
      </c>
      <c r="G65" s="114">
        <v>425</v>
      </c>
      <c r="H65" s="114">
        <v>426</v>
      </c>
      <c r="I65" s="140">
        <v>427</v>
      </c>
      <c r="J65" s="115">
        <v>9</v>
      </c>
      <c r="K65" s="116">
        <v>2.1077283372365341</v>
      </c>
    </row>
    <row r="66" spans="1:11" ht="14.1" customHeight="1" x14ac:dyDescent="0.2">
      <c r="A66" s="306">
        <v>82</v>
      </c>
      <c r="B66" s="307" t="s">
        <v>299</v>
      </c>
      <c r="C66" s="308"/>
      <c r="D66" s="113">
        <v>3.9413845376452752</v>
      </c>
      <c r="E66" s="115">
        <v>1404</v>
      </c>
      <c r="F66" s="114">
        <v>1424</v>
      </c>
      <c r="G66" s="114">
        <v>1423</v>
      </c>
      <c r="H66" s="114">
        <v>1370</v>
      </c>
      <c r="I66" s="140">
        <v>1375</v>
      </c>
      <c r="J66" s="115">
        <v>29</v>
      </c>
      <c r="K66" s="116">
        <v>2.1090909090909089</v>
      </c>
    </row>
    <row r="67" spans="1:11" ht="14.1" customHeight="1" x14ac:dyDescent="0.2">
      <c r="A67" s="306" t="s">
        <v>300</v>
      </c>
      <c r="B67" s="307" t="s">
        <v>301</v>
      </c>
      <c r="C67" s="308"/>
      <c r="D67" s="113">
        <v>2.7847959126382573</v>
      </c>
      <c r="E67" s="115">
        <v>992</v>
      </c>
      <c r="F67" s="114">
        <v>1006</v>
      </c>
      <c r="G67" s="114">
        <v>1013</v>
      </c>
      <c r="H67" s="114">
        <v>972</v>
      </c>
      <c r="I67" s="140">
        <v>974</v>
      </c>
      <c r="J67" s="115">
        <v>18</v>
      </c>
      <c r="K67" s="116">
        <v>1.8480492813141685</v>
      </c>
    </row>
    <row r="68" spans="1:11" ht="14.1" customHeight="1" x14ac:dyDescent="0.2">
      <c r="A68" s="306" t="s">
        <v>302</v>
      </c>
      <c r="B68" s="307" t="s">
        <v>303</v>
      </c>
      <c r="C68" s="308"/>
      <c r="D68" s="113">
        <v>0.63163213744315305</v>
      </c>
      <c r="E68" s="115">
        <v>225</v>
      </c>
      <c r="F68" s="114">
        <v>229</v>
      </c>
      <c r="G68" s="114">
        <v>214</v>
      </c>
      <c r="H68" s="114">
        <v>211</v>
      </c>
      <c r="I68" s="140">
        <v>206</v>
      </c>
      <c r="J68" s="115">
        <v>19</v>
      </c>
      <c r="K68" s="116">
        <v>9.2233009708737868</v>
      </c>
    </row>
    <row r="69" spans="1:11" ht="14.1" customHeight="1" x14ac:dyDescent="0.2">
      <c r="A69" s="306">
        <v>83</v>
      </c>
      <c r="B69" s="307" t="s">
        <v>304</v>
      </c>
      <c r="C69" s="308"/>
      <c r="D69" s="113">
        <v>6.462298579529504</v>
      </c>
      <c r="E69" s="115">
        <v>2302</v>
      </c>
      <c r="F69" s="114">
        <v>2284</v>
      </c>
      <c r="G69" s="114">
        <v>2264</v>
      </c>
      <c r="H69" s="114">
        <v>2191</v>
      </c>
      <c r="I69" s="140">
        <v>2205</v>
      </c>
      <c r="J69" s="115">
        <v>97</v>
      </c>
      <c r="K69" s="116">
        <v>4.3990929705215418</v>
      </c>
    </row>
    <row r="70" spans="1:11" ht="14.1" customHeight="1" x14ac:dyDescent="0.2">
      <c r="A70" s="306" t="s">
        <v>305</v>
      </c>
      <c r="B70" s="307" t="s">
        <v>306</v>
      </c>
      <c r="C70" s="308"/>
      <c r="D70" s="113">
        <v>4.8958508786704842</v>
      </c>
      <c r="E70" s="115">
        <v>1744</v>
      </c>
      <c r="F70" s="114">
        <v>1732</v>
      </c>
      <c r="G70" s="114">
        <v>1706</v>
      </c>
      <c r="H70" s="114">
        <v>1646</v>
      </c>
      <c r="I70" s="140">
        <v>1665</v>
      </c>
      <c r="J70" s="115">
        <v>79</v>
      </c>
      <c r="K70" s="116">
        <v>4.7447447447447448</v>
      </c>
    </row>
    <row r="71" spans="1:11" ht="14.1" customHeight="1" x14ac:dyDescent="0.2">
      <c r="A71" s="306"/>
      <c r="B71" s="307" t="s">
        <v>307</v>
      </c>
      <c r="C71" s="308"/>
      <c r="D71" s="113">
        <v>3.4445005895233285</v>
      </c>
      <c r="E71" s="115">
        <v>1227</v>
      </c>
      <c r="F71" s="114">
        <v>1218</v>
      </c>
      <c r="G71" s="114">
        <v>1209</v>
      </c>
      <c r="H71" s="114">
        <v>1155</v>
      </c>
      <c r="I71" s="140">
        <v>1175</v>
      </c>
      <c r="J71" s="115">
        <v>52</v>
      </c>
      <c r="K71" s="116">
        <v>4.4255319148936172</v>
      </c>
    </row>
    <row r="72" spans="1:11" ht="14.1" customHeight="1" x14ac:dyDescent="0.2">
      <c r="A72" s="306">
        <v>84</v>
      </c>
      <c r="B72" s="307" t="s">
        <v>308</v>
      </c>
      <c r="C72" s="308"/>
      <c r="D72" s="113">
        <v>1.3306383695469093</v>
      </c>
      <c r="E72" s="115">
        <v>474</v>
      </c>
      <c r="F72" s="114">
        <v>480</v>
      </c>
      <c r="G72" s="114">
        <v>472</v>
      </c>
      <c r="H72" s="114">
        <v>456</v>
      </c>
      <c r="I72" s="140">
        <v>471</v>
      </c>
      <c r="J72" s="115">
        <v>3</v>
      </c>
      <c r="K72" s="116">
        <v>0.63694267515923564</v>
      </c>
    </row>
    <row r="73" spans="1:11" ht="14.1" customHeight="1" x14ac:dyDescent="0.2">
      <c r="A73" s="306" t="s">
        <v>309</v>
      </c>
      <c r="B73" s="307" t="s">
        <v>310</v>
      </c>
      <c r="C73" s="308"/>
      <c r="D73" s="113">
        <v>0.81691089775981141</v>
      </c>
      <c r="E73" s="115">
        <v>291</v>
      </c>
      <c r="F73" s="114">
        <v>291</v>
      </c>
      <c r="G73" s="114">
        <v>287</v>
      </c>
      <c r="H73" s="114">
        <v>267</v>
      </c>
      <c r="I73" s="140">
        <v>284</v>
      </c>
      <c r="J73" s="115">
        <v>7</v>
      </c>
      <c r="K73" s="116">
        <v>2.464788732394366</v>
      </c>
    </row>
    <row r="74" spans="1:11" ht="14.1" customHeight="1" x14ac:dyDescent="0.2">
      <c r="A74" s="306" t="s">
        <v>311</v>
      </c>
      <c r="B74" s="307" t="s">
        <v>312</v>
      </c>
      <c r="C74" s="308"/>
      <c r="D74" s="113">
        <v>8.9832126214137331E-2</v>
      </c>
      <c r="E74" s="115">
        <v>32</v>
      </c>
      <c r="F74" s="114">
        <v>34</v>
      </c>
      <c r="G74" s="114">
        <v>33</v>
      </c>
      <c r="H74" s="114">
        <v>34</v>
      </c>
      <c r="I74" s="140">
        <v>35</v>
      </c>
      <c r="J74" s="115">
        <v>-3</v>
      </c>
      <c r="K74" s="116">
        <v>-8.5714285714285712</v>
      </c>
    </row>
    <row r="75" spans="1:11" ht="14.1" customHeight="1" x14ac:dyDescent="0.2">
      <c r="A75" s="306" t="s">
        <v>313</v>
      </c>
      <c r="B75" s="307" t="s">
        <v>314</v>
      </c>
      <c r="C75" s="308"/>
      <c r="D75" s="113">
        <v>0.16001347481893213</v>
      </c>
      <c r="E75" s="115">
        <v>57</v>
      </c>
      <c r="F75" s="114">
        <v>64</v>
      </c>
      <c r="G75" s="114">
        <v>60</v>
      </c>
      <c r="H75" s="114">
        <v>63</v>
      </c>
      <c r="I75" s="140">
        <v>64</v>
      </c>
      <c r="J75" s="115">
        <v>-7</v>
      </c>
      <c r="K75" s="116">
        <v>-10.9375</v>
      </c>
    </row>
    <row r="76" spans="1:11" ht="14.1" customHeight="1" x14ac:dyDescent="0.2">
      <c r="A76" s="306">
        <v>91</v>
      </c>
      <c r="B76" s="307" t="s">
        <v>315</v>
      </c>
      <c r="C76" s="308"/>
      <c r="D76" s="113">
        <v>0.14036269720958958</v>
      </c>
      <c r="E76" s="115">
        <v>50</v>
      </c>
      <c r="F76" s="114">
        <v>53</v>
      </c>
      <c r="G76" s="114">
        <v>50</v>
      </c>
      <c r="H76" s="114">
        <v>42</v>
      </c>
      <c r="I76" s="140">
        <v>47</v>
      </c>
      <c r="J76" s="115">
        <v>3</v>
      </c>
      <c r="K76" s="116">
        <v>6.3829787234042552</v>
      </c>
    </row>
    <row r="77" spans="1:11" ht="14.1" customHeight="1" x14ac:dyDescent="0.2">
      <c r="A77" s="306">
        <v>92</v>
      </c>
      <c r="B77" s="307" t="s">
        <v>316</v>
      </c>
      <c r="C77" s="308"/>
      <c r="D77" s="113">
        <v>1.1004435461231823</v>
      </c>
      <c r="E77" s="115">
        <v>392</v>
      </c>
      <c r="F77" s="114">
        <v>387</v>
      </c>
      <c r="G77" s="114">
        <v>382</v>
      </c>
      <c r="H77" s="114">
        <v>391</v>
      </c>
      <c r="I77" s="140">
        <v>384</v>
      </c>
      <c r="J77" s="115">
        <v>8</v>
      </c>
      <c r="K77" s="116">
        <v>2.0833333333333335</v>
      </c>
    </row>
    <row r="78" spans="1:11" ht="14.1" customHeight="1" x14ac:dyDescent="0.2">
      <c r="A78" s="306">
        <v>93</v>
      </c>
      <c r="B78" s="307" t="s">
        <v>317</v>
      </c>
      <c r="C78" s="308"/>
      <c r="D78" s="113">
        <v>0.56145078883835831</v>
      </c>
      <c r="E78" s="115">
        <v>200</v>
      </c>
      <c r="F78" s="114">
        <v>204</v>
      </c>
      <c r="G78" s="114">
        <v>205</v>
      </c>
      <c r="H78" s="114">
        <v>207</v>
      </c>
      <c r="I78" s="140">
        <v>207</v>
      </c>
      <c r="J78" s="115">
        <v>-7</v>
      </c>
      <c r="K78" s="116">
        <v>-3.3816425120772946</v>
      </c>
    </row>
    <row r="79" spans="1:11" ht="14.1" customHeight="1" x14ac:dyDescent="0.2">
      <c r="A79" s="306">
        <v>94</v>
      </c>
      <c r="B79" s="307" t="s">
        <v>318</v>
      </c>
      <c r="C79" s="308"/>
      <c r="D79" s="113">
        <v>0.23861658525630228</v>
      </c>
      <c r="E79" s="115">
        <v>85</v>
      </c>
      <c r="F79" s="114">
        <v>83</v>
      </c>
      <c r="G79" s="114">
        <v>88</v>
      </c>
      <c r="H79" s="114">
        <v>87</v>
      </c>
      <c r="I79" s="140">
        <v>86</v>
      </c>
      <c r="J79" s="115">
        <v>-1</v>
      </c>
      <c r="K79" s="116">
        <v>-1.1627906976744187</v>
      </c>
    </row>
    <row r="80" spans="1:11" ht="14.1" customHeight="1" x14ac:dyDescent="0.2">
      <c r="A80" s="306" t="s">
        <v>319</v>
      </c>
      <c r="B80" s="307" t="s">
        <v>320</v>
      </c>
      <c r="C80" s="308"/>
      <c r="D80" s="113">
        <v>1.1229015776767166E-2</v>
      </c>
      <c r="E80" s="115">
        <v>4</v>
      </c>
      <c r="F80" s="114">
        <v>3</v>
      </c>
      <c r="G80" s="114" t="s">
        <v>513</v>
      </c>
      <c r="H80" s="114">
        <v>0</v>
      </c>
      <c r="I80" s="140">
        <v>0</v>
      </c>
      <c r="J80" s="115">
        <v>4</v>
      </c>
      <c r="K80" s="116" t="s">
        <v>514</v>
      </c>
    </row>
    <row r="81" spans="1:11" ht="14.1" customHeight="1" x14ac:dyDescent="0.2">
      <c r="A81" s="310" t="s">
        <v>321</v>
      </c>
      <c r="B81" s="311" t="s">
        <v>224</v>
      </c>
      <c r="C81" s="312"/>
      <c r="D81" s="125">
        <v>0</v>
      </c>
      <c r="E81" s="143">
        <v>0</v>
      </c>
      <c r="F81" s="144">
        <v>0</v>
      </c>
      <c r="G81" s="144">
        <v>0</v>
      </c>
      <c r="H81" s="144">
        <v>0</v>
      </c>
      <c r="I81" s="145">
        <v>0</v>
      </c>
      <c r="J81" s="143">
        <v>0</v>
      </c>
      <c r="K81" s="146">
        <v>0</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69" t="s">
        <v>324</v>
      </c>
      <c r="B3" s="569"/>
      <c r="C3" s="569"/>
      <c r="D3" s="569"/>
      <c r="E3" s="569"/>
      <c r="F3" s="569"/>
      <c r="G3" s="569"/>
      <c r="H3" s="569"/>
      <c r="I3" s="569"/>
      <c r="J3" s="569"/>
      <c r="K3"/>
      <c r="L3"/>
      <c r="M3"/>
      <c r="N3"/>
      <c r="O3"/>
      <c r="P3"/>
    </row>
    <row r="4" spans="1:16" s="94" customFormat="1" ht="12" customHeight="1" x14ac:dyDescent="0.2">
      <c r="A4" s="571" t="s">
        <v>126</v>
      </c>
      <c r="B4" s="571"/>
      <c r="C4" s="571"/>
      <c r="D4" s="571"/>
      <c r="E4" s="571"/>
      <c r="F4" s="571"/>
      <c r="G4" s="571"/>
      <c r="H4" s="571"/>
      <c r="I4" s="571"/>
      <c r="J4" s="571"/>
      <c r="K4"/>
      <c r="L4"/>
      <c r="M4"/>
      <c r="N4"/>
      <c r="O4"/>
      <c r="P4"/>
    </row>
    <row r="5" spans="1:16" s="94" customFormat="1" ht="12" customHeight="1" x14ac:dyDescent="0.2">
      <c r="A5" s="571" t="s">
        <v>57</v>
      </c>
      <c r="B5" s="571"/>
      <c r="C5" s="571"/>
      <c r="D5" s="571"/>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4" t="s">
        <v>325</v>
      </c>
      <c r="B7" s="575"/>
      <c r="C7" s="580" t="s">
        <v>178</v>
      </c>
      <c r="D7" s="583" t="s">
        <v>326</v>
      </c>
      <c r="E7" s="584"/>
      <c r="F7" s="584"/>
      <c r="G7" s="584"/>
      <c r="H7" s="585"/>
      <c r="I7" s="586" t="s">
        <v>180</v>
      </c>
      <c r="J7" s="587"/>
      <c r="K7"/>
      <c r="L7"/>
      <c r="M7"/>
      <c r="N7"/>
      <c r="O7"/>
      <c r="P7"/>
    </row>
    <row r="8" spans="1:16" ht="21.75" customHeight="1" x14ac:dyDescent="0.2">
      <c r="A8" s="576"/>
      <c r="B8" s="577"/>
      <c r="C8" s="581"/>
      <c r="D8" s="590" t="s">
        <v>97</v>
      </c>
      <c r="E8" s="590" t="s">
        <v>98</v>
      </c>
      <c r="F8" s="590" t="s">
        <v>99</v>
      </c>
      <c r="G8" s="590" t="s">
        <v>100</v>
      </c>
      <c r="H8" s="590" t="s">
        <v>101</v>
      </c>
      <c r="I8" s="588"/>
      <c r="J8" s="589"/>
      <c r="K8"/>
      <c r="L8"/>
      <c r="M8"/>
      <c r="N8"/>
      <c r="O8"/>
      <c r="P8"/>
    </row>
    <row r="9" spans="1:16" ht="12" customHeight="1" x14ac:dyDescent="0.2">
      <c r="A9" s="576"/>
      <c r="B9" s="577"/>
      <c r="C9" s="581"/>
      <c r="D9" s="591"/>
      <c r="E9" s="591"/>
      <c r="F9" s="591"/>
      <c r="G9" s="591"/>
      <c r="H9" s="591"/>
      <c r="I9" s="98" t="s">
        <v>102</v>
      </c>
      <c r="J9" s="99" t="s">
        <v>103</v>
      </c>
      <c r="K9"/>
      <c r="L9"/>
      <c r="M9"/>
      <c r="N9"/>
      <c r="O9"/>
      <c r="P9"/>
    </row>
    <row r="10" spans="1:16" ht="12" customHeight="1" x14ac:dyDescent="0.2">
      <c r="A10" s="578"/>
      <c r="B10" s="579"/>
      <c r="C10" s="582"/>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12272</v>
      </c>
      <c r="E12" s="114">
        <v>12710</v>
      </c>
      <c r="F12" s="114">
        <v>13207</v>
      </c>
      <c r="G12" s="114">
        <v>13277</v>
      </c>
      <c r="H12" s="140">
        <v>12519</v>
      </c>
      <c r="I12" s="115">
        <v>-247</v>
      </c>
      <c r="J12" s="116">
        <v>-1.9730010384215992</v>
      </c>
      <c r="K12"/>
      <c r="L12"/>
      <c r="M12"/>
      <c r="N12"/>
      <c r="O12"/>
      <c r="P12"/>
    </row>
    <row r="13" spans="1:16" s="110" customFormat="1" ht="14.45" customHeight="1" x14ac:dyDescent="0.2">
      <c r="A13" s="120" t="s">
        <v>105</v>
      </c>
      <c r="B13" s="119" t="s">
        <v>106</v>
      </c>
      <c r="C13" s="113">
        <v>41.549869621903518</v>
      </c>
      <c r="D13" s="115">
        <v>5099</v>
      </c>
      <c r="E13" s="114">
        <v>5227</v>
      </c>
      <c r="F13" s="114">
        <v>5460</v>
      </c>
      <c r="G13" s="114">
        <v>5459</v>
      </c>
      <c r="H13" s="140">
        <v>5138</v>
      </c>
      <c r="I13" s="115">
        <v>-39</v>
      </c>
      <c r="J13" s="116">
        <v>-0.75905021409108597</v>
      </c>
      <c r="K13"/>
      <c r="L13"/>
      <c r="M13"/>
      <c r="N13"/>
      <c r="O13"/>
      <c r="P13"/>
    </row>
    <row r="14" spans="1:16" s="110" customFormat="1" ht="14.45" customHeight="1" x14ac:dyDescent="0.2">
      <c r="A14" s="120"/>
      <c r="B14" s="119" t="s">
        <v>107</v>
      </c>
      <c r="C14" s="113">
        <v>58.450130378096482</v>
      </c>
      <c r="D14" s="115">
        <v>7173</v>
      </c>
      <c r="E14" s="114">
        <v>7483</v>
      </c>
      <c r="F14" s="114">
        <v>7747</v>
      </c>
      <c r="G14" s="114">
        <v>7818</v>
      </c>
      <c r="H14" s="140">
        <v>7381</v>
      </c>
      <c r="I14" s="115">
        <v>-208</v>
      </c>
      <c r="J14" s="116">
        <v>-2.8180463351849343</v>
      </c>
      <c r="K14"/>
      <c r="L14"/>
      <c r="M14"/>
      <c r="N14"/>
      <c r="O14"/>
      <c r="P14"/>
    </row>
    <row r="15" spans="1:16" s="110" customFormat="1" ht="14.45" customHeight="1" x14ac:dyDescent="0.2">
      <c r="A15" s="118" t="s">
        <v>105</v>
      </c>
      <c r="B15" s="121" t="s">
        <v>108</v>
      </c>
      <c r="C15" s="113">
        <v>18.864080834419816</v>
      </c>
      <c r="D15" s="115">
        <v>2315</v>
      </c>
      <c r="E15" s="114">
        <v>2487</v>
      </c>
      <c r="F15" s="114">
        <v>2681</v>
      </c>
      <c r="G15" s="114">
        <v>2778</v>
      </c>
      <c r="H15" s="140">
        <v>2493</v>
      </c>
      <c r="I15" s="115">
        <v>-178</v>
      </c>
      <c r="J15" s="116">
        <v>-7.1399919775371039</v>
      </c>
      <c r="K15"/>
      <c r="L15"/>
      <c r="M15"/>
      <c r="N15"/>
      <c r="O15"/>
      <c r="P15"/>
    </row>
    <row r="16" spans="1:16" s="110" customFormat="1" ht="14.45" customHeight="1" x14ac:dyDescent="0.2">
      <c r="A16" s="118"/>
      <c r="B16" s="121" t="s">
        <v>109</v>
      </c>
      <c r="C16" s="113">
        <v>45.656779661016948</v>
      </c>
      <c r="D16" s="115">
        <v>5603</v>
      </c>
      <c r="E16" s="114">
        <v>5855</v>
      </c>
      <c r="F16" s="114">
        <v>6100</v>
      </c>
      <c r="G16" s="114">
        <v>6082</v>
      </c>
      <c r="H16" s="140">
        <v>5764</v>
      </c>
      <c r="I16" s="115">
        <v>-161</v>
      </c>
      <c r="J16" s="116">
        <v>-2.793199167244969</v>
      </c>
      <c r="K16"/>
      <c r="L16"/>
      <c r="M16"/>
      <c r="N16"/>
      <c r="O16"/>
      <c r="P16"/>
    </row>
    <row r="17" spans="1:16" s="110" customFormat="1" ht="14.45" customHeight="1" x14ac:dyDescent="0.2">
      <c r="A17" s="118"/>
      <c r="B17" s="121" t="s">
        <v>110</v>
      </c>
      <c r="C17" s="113">
        <v>19.23076923076923</v>
      </c>
      <c r="D17" s="115">
        <v>2360</v>
      </c>
      <c r="E17" s="114">
        <v>2357</v>
      </c>
      <c r="F17" s="114">
        <v>2390</v>
      </c>
      <c r="G17" s="114">
        <v>2373</v>
      </c>
      <c r="H17" s="140">
        <v>2266</v>
      </c>
      <c r="I17" s="115">
        <v>94</v>
      </c>
      <c r="J17" s="116">
        <v>4.148278905560459</v>
      </c>
      <c r="K17"/>
      <c r="L17"/>
      <c r="M17"/>
      <c r="N17"/>
      <c r="O17"/>
      <c r="P17"/>
    </row>
    <row r="18" spans="1:16" s="110" customFormat="1" ht="14.45" customHeight="1" x14ac:dyDescent="0.2">
      <c r="A18" s="120"/>
      <c r="B18" s="121" t="s">
        <v>111</v>
      </c>
      <c r="C18" s="113">
        <v>16.240221642764016</v>
      </c>
      <c r="D18" s="115">
        <v>1993</v>
      </c>
      <c r="E18" s="114">
        <v>2010</v>
      </c>
      <c r="F18" s="114">
        <v>2036</v>
      </c>
      <c r="G18" s="114">
        <v>2044</v>
      </c>
      <c r="H18" s="140">
        <v>1996</v>
      </c>
      <c r="I18" s="115">
        <v>-3</v>
      </c>
      <c r="J18" s="116">
        <v>-0.15030060120240482</v>
      </c>
      <c r="K18"/>
      <c r="L18"/>
      <c r="M18"/>
      <c r="N18"/>
      <c r="O18"/>
      <c r="P18"/>
    </row>
    <row r="19" spans="1:16" s="110" customFormat="1" ht="14.45" customHeight="1" x14ac:dyDescent="0.2">
      <c r="A19" s="120"/>
      <c r="B19" s="121" t="s">
        <v>112</v>
      </c>
      <c r="C19" s="113">
        <v>1.2222946544980444</v>
      </c>
      <c r="D19" s="115">
        <v>150</v>
      </c>
      <c r="E19" s="114">
        <v>155</v>
      </c>
      <c r="F19" s="114">
        <v>185</v>
      </c>
      <c r="G19" s="114">
        <v>170</v>
      </c>
      <c r="H19" s="140">
        <v>163</v>
      </c>
      <c r="I19" s="115">
        <v>-13</v>
      </c>
      <c r="J19" s="116">
        <v>-7.9754601226993866</v>
      </c>
      <c r="K19"/>
      <c r="L19"/>
      <c r="M19"/>
      <c r="N19"/>
      <c r="O19"/>
      <c r="P19"/>
    </row>
    <row r="20" spans="1:16" s="110" customFormat="1" ht="14.45" customHeight="1" x14ac:dyDescent="0.2">
      <c r="A20" s="120" t="s">
        <v>113</v>
      </c>
      <c r="B20" s="119" t="s">
        <v>116</v>
      </c>
      <c r="C20" s="113">
        <v>90.955019556714475</v>
      </c>
      <c r="D20" s="115">
        <v>11162</v>
      </c>
      <c r="E20" s="114">
        <v>11571</v>
      </c>
      <c r="F20" s="114">
        <v>12013</v>
      </c>
      <c r="G20" s="114">
        <v>12116</v>
      </c>
      <c r="H20" s="140">
        <v>11461</v>
      </c>
      <c r="I20" s="115">
        <v>-299</v>
      </c>
      <c r="J20" s="116">
        <v>-2.6088473955152254</v>
      </c>
      <c r="K20"/>
      <c r="L20"/>
      <c r="M20"/>
      <c r="N20"/>
      <c r="O20"/>
      <c r="P20"/>
    </row>
    <row r="21" spans="1:16" s="110" customFormat="1" ht="14.45" customHeight="1" x14ac:dyDescent="0.2">
      <c r="A21" s="123"/>
      <c r="B21" s="124" t="s">
        <v>117</v>
      </c>
      <c r="C21" s="125">
        <v>8.7842242503259449</v>
      </c>
      <c r="D21" s="143">
        <v>1078</v>
      </c>
      <c r="E21" s="144">
        <v>1113</v>
      </c>
      <c r="F21" s="144">
        <v>1162</v>
      </c>
      <c r="G21" s="144">
        <v>1130</v>
      </c>
      <c r="H21" s="145">
        <v>1028</v>
      </c>
      <c r="I21" s="143">
        <v>50</v>
      </c>
      <c r="J21" s="146">
        <v>4.863813229571984</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380155</v>
      </c>
      <c r="E23" s="114">
        <v>395139</v>
      </c>
      <c r="F23" s="114">
        <v>399145</v>
      </c>
      <c r="G23" s="114">
        <v>399832</v>
      </c>
      <c r="H23" s="140">
        <v>393011</v>
      </c>
      <c r="I23" s="115">
        <v>-12856</v>
      </c>
      <c r="J23" s="116">
        <v>-3.2711552602853353</v>
      </c>
      <c r="K23"/>
      <c r="L23"/>
      <c r="M23"/>
      <c r="N23"/>
      <c r="O23"/>
      <c r="P23"/>
    </row>
    <row r="24" spans="1:16" s="110" customFormat="1" ht="14.45" customHeight="1" x14ac:dyDescent="0.2">
      <c r="A24" s="120" t="s">
        <v>105</v>
      </c>
      <c r="B24" s="119" t="s">
        <v>106</v>
      </c>
      <c r="C24" s="113">
        <v>40.319869526903503</v>
      </c>
      <c r="D24" s="115">
        <v>153278</v>
      </c>
      <c r="E24" s="114">
        <v>158105</v>
      </c>
      <c r="F24" s="114">
        <v>159703</v>
      </c>
      <c r="G24" s="114">
        <v>159216</v>
      </c>
      <c r="H24" s="140">
        <v>156372</v>
      </c>
      <c r="I24" s="115">
        <v>-3094</v>
      </c>
      <c r="J24" s="116">
        <v>-1.9786150973320031</v>
      </c>
      <c r="K24"/>
      <c r="L24"/>
      <c r="M24"/>
      <c r="N24"/>
      <c r="O24"/>
      <c r="P24"/>
    </row>
    <row r="25" spans="1:16" s="110" customFormat="1" ht="14.45" customHeight="1" x14ac:dyDescent="0.2">
      <c r="A25" s="120"/>
      <c r="B25" s="119" t="s">
        <v>107</v>
      </c>
      <c r="C25" s="113">
        <v>59.680130473096497</v>
      </c>
      <c r="D25" s="115">
        <v>226877</v>
      </c>
      <c r="E25" s="114">
        <v>237034</v>
      </c>
      <c r="F25" s="114">
        <v>239442</v>
      </c>
      <c r="G25" s="114">
        <v>240616</v>
      </c>
      <c r="H25" s="140">
        <v>236639</v>
      </c>
      <c r="I25" s="115">
        <v>-9762</v>
      </c>
      <c r="J25" s="116">
        <v>-4.1252709823824478</v>
      </c>
      <c r="K25"/>
      <c r="L25"/>
      <c r="M25"/>
      <c r="N25"/>
      <c r="O25"/>
      <c r="P25"/>
    </row>
    <row r="26" spans="1:16" s="110" customFormat="1" ht="14.45" customHeight="1" x14ac:dyDescent="0.2">
      <c r="A26" s="118" t="s">
        <v>105</v>
      </c>
      <c r="B26" s="121" t="s">
        <v>108</v>
      </c>
      <c r="C26" s="113">
        <v>17.372124528152991</v>
      </c>
      <c r="D26" s="115">
        <v>66041</v>
      </c>
      <c r="E26" s="114">
        <v>70375</v>
      </c>
      <c r="F26" s="114">
        <v>71566</v>
      </c>
      <c r="G26" s="114">
        <v>73610</v>
      </c>
      <c r="H26" s="140">
        <v>70778</v>
      </c>
      <c r="I26" s="115">
        <v>-4737</v>
      </c>
      <c r="J26" s="116">
        <v>-6.6927576365537318</v>
      </c>
      <c r="K26"/>
      <c r="L26"/>
      <c r="M26"/>
      <c r="N26"/>
      <c r="O26"/>
      <c r="P26"/>
    </row>
    <row r="27" spans="1:16" s="110" customFormat="1" ht="14.45" customHeight="1" x14ac:dyDescent="0.2">
      <c r="A27" s="118"/>
      <c r="B27" s="121" t="s">
        <v>109</v>
      </c>
      <c r="C27" s="113">
        <v>46.862200944351649</v>
      </c>
      <c r="D27" s="115">
        <v>178149</v>
      </c>
      <c r="E27" s="114">
        <v>186195</v>
      </c>
      <c r="F27" s="114">
        <v>188380</v>
      </c>
      <c r="G27" s="114">
        <v>188153</v>
      </c>
      <c r="H27" s="140">
        <v>186486</v>
      </c>
      <c r="I27" s="115">
        <v>-8337</v>
      </c>
      <c r="J27" s="116">
        <v>-4.4705768797657734</v>
      </c>
      <c r="K27"/>
      <c r="L27"/>
      <c r="M27"/>
      <c r="N27"/>
      <c r="O27"/>
      <c r="P27"/>
    </row>
    <row r="28" spans="1:16" s="110" customFormat="1" ht="14.45" customHeight="1" x14ac:dyDescent="0.2">
      <c r="A28" s="118"/>
      <c r="B28" s="121" t="s">
        <v>110</v>
      </c>
      <c r="C28" s="113">
        <v>19.586747510883718</v>
      </c>
      <c r="D28" s="115">
        <v>74460</v>
      </c>
      <c r="E28" s="114">
        <v>75716</v>
      </c>
      <c r="F28" s="114">
        <v>76406</v>
      </c>
      <c r="G28" s="114">
        <v>76039</v>
      </c>
      <c r="H28" s="140">
        <v>75063</v>
      </c>
      <c r="I28" s="115">
        <v>-603</v>
      </c>
      <c r="J28" s="116">
        <v>-0.80332520682626596</v>
      </c>
      <c r="K28"/>
      <c r="L28"/>
      <c r="M28"/>
      <c r="N28"/>
      <c r="O28"/>
      <c r="P28"/>
    </row>
    <row r="29" spans="1:16" s="110" customFormat="1" ht="14.45" customHeight="1" x14ac:dyDescent="0.2">
      <c r="A29" s="118"/>
      <c r="B29" s="121" t="s">
        <v>111</v>
      </c>
      <c r="C29" s="113">
        <v>16.178663966013861</v>
      </c>
      <c r="D29" s="115">
        <v>61504</v>
      </c>
      <c r="E29" s="114">
        <v>62852</v>
      </c>
      <c r="F29" s="114">
        <v>62793</v>
      </c>
      <c r="G29" s="114">
        <v>62030</v>
      </c>
      <c r="H29" s="140">
        <v>60684</v>
      </c>
      <c r="I29" s="115">
        <v>820</v>
      </c>
      <c r="J29" s="116">
        <v>1.3512622767121483</v>
      </c>
      <c r="K29"/>
      <c r="L29"/>
      <c r="M29"/>
      <c r="N29"/>
      <c r="O29"/>
      <c r="P29"/>
    </row>
    <row r="30" spans="1:16" s="110" customFormat="1" ht="14.45" customHeight="1" x14ac:dyDescent="0.2">
      <c r="A30" s="120"/>
      <c r="B30" s="121" t="s">
        <v>112</v>
      </c>
      <c r="C30" s="113">
        <v>1.5401612500164406</v>
      </c>
      <c r="D30" s="115">
        <v>5855</v>
      </c>
      <c r="E30" s="114">
        <v>5988</v>
      </c>
      <c r="F30" s="114">
        <v>6252</v>
      </c>
      <c r="G30" s="114">
        <v>5475</v>
      </c>
      <c r="H30" s="140">
        <v>5360</v>
      </c>
      <c r="I30" s="115">
        <v>495</v>
      </c>
      <c r="J30" s="116">
        <v>9.2350746268656714</v>
      </c>
      <c r="K30"/>
      <c r="L30"/>
      <c r="M30"/>
      <c r="N30"/>
      <c r="O30"/>
      <c r="P30"/>
    </row>
    <row r="31" spans="1:16" s="110" customFormat="1" ht="14.45" customHeight="1" x14ac:dyDescent="0.2">
      <c r="A31" s="120" t="s">
        <v>113</v>
      </c>
      <c r="B31" s="119" t="s">
        <v>116</v>
      </c>
      <c r="C31" s="113">
        <v>88.824821454406759</v>
      </c>
      <c r="D31" s="115">
        <v>337672</v>
      </c>
      <c r="E31" s="114">
        <v>351094</v>
      </c>
      <c r="F31" s="114">
        <v>355279</v>
      </c>
      <c r="G31" s="114">
        <v>356564</v>
      </c>
      <c r="H31" s="140">
        <v>351162</v>
      </c>
      <c r="I31" s="115">
        <v>-13490</v>
      </c>
      <c r="J31" s="116">
        <v>-3.8415318286147135</v>
      </c>
      <c r="K31"/>
      <c r="L31"/>
      <c r="M31"/>
      <c r="N31"/>
      <c r="O31"/>
      <c r="P31"/>
    </row>
    <row r="32" spans="1:16" s="110" customFormat="1" ht="14.45" customHeight="1" x14ac:dyDescent="0.2">
      <c r="A32" s="123"/>
      <c r="B32" s="124" t="s">
        <v>117</v>
      </c>
      <c r="C32" s="125">
        <v>10.977101445463035</v>
      </c>
      <c r="D32" s="143">
        <v>41730</v>
      </c>
      <c r="E32" s="144">
        <v>43264</v>
      </c>
      <c r="F32" s="144">
        <v>43077</v>
      </c>
      <c r="G32" s="144">
        <v>42486</v>
      </c>
      <c r="H32" s="145">
        <v>41087</v>
      </c>
      <c r="I32" s="143">
        <v>643</v>
      </c>
      <c r="J32" s="146">
        <v>1.5649718889186361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13222</v>
      </c>
      <c r="E56" s="114">
        <v>13879</v>
      </c>
      <c r="F56" s="114">
        <v>14226</v>
      </c>
      <c r="G56" s="114">
        <v>14325</v>
      </c>
      <c r="H56" s="140">
        <v>13799</v>
      </c>
      <c r="I56" s="115">
        <v>-577</v>
      </c>
      <c r="J56" s="116">
        <v>-4.1814624248133923</v>
      </c>
      <c r="K56"/>
      <c r="L56"/>
      <c r="M56"/>
      <c r="N56"/>
      <c r="O56"/>
      <c r="P56"/>
    </row>
    <row r="57" spans="1:16" s="110" customFormat="1" ht="14.45" customHeight="1" x14ac:dyDescent="0.2">
      <c r="A57" s="120" t="s">
        <v>105</v>
      </c>
      <c r="B57" s="119" t="s">
        <v>106</v>
      </c>
      <c r="C57" s="113">
        <v>41.21918015428831</v>
      </c>
      <c r="D57" s="115">
        <v>5450</v>
      </c>
      <c r="E57" s="114">
        <v>5710</v>
      </c>
      <c r="F57" s="114">
        <v>5856</v>
      </c>
      <c r="G57" s="114">
        <v>5872</v>
      </c>
      <c r="H57" s="140">
        <v>5628</v>
      </c>
      <c r="I57" s="115">
        <v>-178</v>
      </c>
      <c r="J57" s="116">
        <v>-3.1627576403695805</v>
      </c>
    </row>
    <row r="58" spans="1:16" s="110" customFormat="1" ht="14.45" customHeight="1" x14ac:dyDescent="0.2">
      <c r="A58" s="120"/>
      <c r="B58" s="119" t="s">
        <v>107</v>
      </c>
      <c r="C58" s="113">
        <v>58.78081984571169</v>
      </c>
      <c r="D58" s="115">
        <v>7772</v>
      </c>
      <c r="E58" s="114">
        <v>8169</v>
      </c>
      <c r="F58" s="114">
        <v>8370</v>
      </c>
      <c r="G58" s="114">
        <v>8453</v>
      </c>
      <c r="H58" s="140">
        <v>8171</v>
      </c>
      <c r="I58" s="115">
        <v>-399</v>
      </c>
      <c r="J58" s="116">
        <v>-4.8831232407294092</v>
      </c>
    </row>
    <row r="59" spans="1:16" s="110" customFormat="1" ht="14.45" customHeight="1" x14ac:dyDescent="0.2">
      <c r="A59" s="118" t="s">
        <v>105</v>
      </c>
      <c r="B59" s="121" t="s">
        <v>108</v>
      </c>
      <c r="C59" s="113">
        <v>17.901981545908335</v>
      </c>
      <c r="D59" s="115">
        <v>2367</v>
      </c>
      <c r="E59" s="114">
        <v>2575</v>
      </c>
      <c r="F59" s="114">
        <v>2705</v>
      </c>
      <c r="G59" s="114">
        <v>2761</v>
      </c>
      <c r="H59" s="140">
        <v>2566</v>
      </c>
      <c r="I59" s="115">
        <v>-199</v>
      </c>
      <c r="J59" s="116">
        <v>-7.7552611067809822</v>
      </c>
    </row>
    <row r="60" spans="1:16" s="110" customFormat="1" ht="14.45" customHeight="1" x14ac:dyDescent="0.2">
      <c r="A60" s="118"/>
      <c r="B60" s="121" t="s">
        <v>109</v>
      </c>
      <c r="C60" s="113">
        <v>45.394040235970351</v>
      </c>
      <c r="D60" s="115">
        <v>6002</v>
      </c>
      <c r="E60" s="114">
        <v>6351</v>
      </c>
      <c r="F60" s="114">
        <v>6539</v>
      </c>
      <c r="G60" s="114">
        <v>6586</v>
      </c>
      <c r="H60" s="140">
        <v>6385</v>
      </c>
      <c r="I60" s="115">
        <v>-383</v>
      </c>
      <c r="J60" s="116">
        <v>-5.998433829287392</v>
      </c>
    </row>
    <row r="61" spans="1:16" s="110" customFormat="1" ht="14.45" customHeight="1" x14ac:dyDescent="0.2">
      <c r="A61" s="118"/>
      <c r="B61" s="121" t="s">
        <v>110</v>
      </c>
      <c r="C61" s="113">
        <v>19.891090606564816</v>
      </c>
      <c r="D61" s="115">
        <v>2630</v>
      </c>
      <c r="E61" s="114">
        <v>2686</v>
      </c>
      <c r="F61" s="114">
        <v>2713</v>
      </c>
      <c r="G61" s="114">
        <v>2699</v>
      </c>
      <c r="H61" s="140">
        <v>2629</v>
      </c>
      <c r="I61" s="115">
        <v>1</v>
      </c>
      <c r="J61" s="116">
        <v>3.8037276531000377E-2</v>
      </c>
    </row>
    <row r="62" spans="1:16" s="110" customFormat="1" ht="14.45" customHeight="1" x14ac:dyDescent="0.2">
      <c r="A62" s="120"/>
      <c r="B62" s="121" t="s">
        <v>111</v>
      </c>
      <c r="C62" s="113">
        <v>16.805324459234608</v>
      </c>
      <c r="D62" s="115">
        <v>2222</v>
      </c>
      <c r="E62" s="114">
        <v>2266</v>
      </c>
      <c r="F62" s="114">
        <v>2269</v>
      </c>
      <c r="G62" s="114">
        <v>2279</v>
      </c>
      <c r="H62" s="140">
        <v>2219</v>
      </c>
      <c r="I62" s="115">
        <v>3</v>
      </c>
      <c r="J62" s="116">
        <v>0.13519603424966201</v>
      </c>
    </row>
    <row r="63" spans="1:16" s="110" customFormat="1" ht="14.45" customHeight="1" x14ac:dyDescent="0.2">
      <c r="A63" s="120"/>
      <c r="B63" s="121" t="s">
        <v>112</v>
      </c>
      <c r="C63" s="113">
        <v>1.3538042656179095</v>
      </c>
      <c r="D63" s="115">
        <v>179</v>
      </c>
      <c r="E63" s="114">
        <v>179</v>
      </c>
      <c r="F63" s="114">
        <v>209</v>
      </c>
      <c r="G63" s="114">
        <v>189</v>
      </c>
      <c r="H63" s="140">
        <v>187</v>
      </c>
      <c r="I63" s="115">
        <v>-8</v>
      </c>
      <c r="J63" s="116">
        <v>-4.2780748663101607</v>
      </c>
    </row>
    <row r="64" spans="1:16" s="110" customFormat="1" ht="14.45" customHeight="1" x14ac:dyDescent="0.2">
      <c r="A64" s="120" t="s">
        <v>113</v>
      </c>
      <c r="B64" s="119" t="s">
        <v>116</v>
      </c>
      <c r="C64" s="113">
        <v>89.888065345636065</v>
      </c>
      <c r="D64" s="115">
        <v>11885</v>
      </c>
      <c r="E64" s="114">
        <v>12481</v>
      </c>
      <c r="F64" s="114">
        <v>12813</v>
      </c>
      <c r="G64" s="114">
        <v>12953</v>
      </c>
      <c r="H64" s="140">
        <v>12514</v>
      </c>
      <c r="I64" s="115">
        <v>-629</v>
      </c>
      <c r="J64" s="116">
        <v>-5.0263704650791112</v>
      </c>
    </row>
    <row r="65" spans="1:10" s="110" customFormat="1" ht="14.45" customHeight="1" x14ac:dyDescent="0.2">
      <c r="A65" s="123"/>
      <c r="B65" s="124" t="s">
        <v>117</v>
      </c>
      <c r="C65" s="125">
        <v>9.9152926939948571</v>
      </c>
      <c r="D65" s="143">
        <v>1311</v>
      </c>
      <c r="E65" s="144">
        <v>1369</v>
      </c>
      <c r="F65" s="144">
        <v>1383</v>
      </c>
      <c r="G65" s="144">
        <v>1345</v>
      </c>
      <c r="H65" s="145">
        <v>1256</v>
      </c>
      <c r="I65" s="143">
        <v>55</v>
      </c>
      <c r="J65" s="146">
        <v>4.3789808917197455</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6" t="s">
        <v>123</v>
      </c>
      <c r="B68" s="567"/>
      <c r="C68" s="567"/>
      <c r="D68" s="567"/>
      <c r="E68" s="567"/>
      <c r="F68" s="567"/>
      <c r="G68" s="567"/>
      <c r="H68" s="567"/>
      <c r="I68" s="567"/>
      <c r="J68" s="567"/>
    </row>
    <row r="69" spans="1:10" ht="21" customHeight="1" x14ac:dyDescent="0.2">
      <c r="A69" s="566"/>
      <c r="B69" s="567"/>
      <c r="C69" s="567"/>
      <c r="D69" s="567"/>
      <c r="E69" s="567"/>
      <c r="F69" s="567"/>
      <c r="G69" s="567"/>
      <c r="H69" s="567"/>
      <c r="I69" s="567"/>
      <c r="J69" s="567"/>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69" t="s">
        <v>327</v>
      </c>
      <c r="B3" s="569"/>
      <c r="C3" s="569"/>
      <c r="D3" s="569"/>
      <c r="E3" s="569"/>
      <c r="F3" s="569"/>
      <c r="G3" s="569"/>
      <c r="H3" s="569"/>
      <c r="I3" s="569"/>
      <c r="J3" s="569"/>
      <c r="K3" s="569"/>
      <c r="L3" s="569"/>
    </row>
    <row r="4" spans="1:17" s="94" customFormat="1" ht="12" customHeight="1" x14ac:dyDescent="0.2">
      <c r="A4" s="570" t="s">
        <v>92</v>
      </c>
      <c r="B4" s="570"/>
      <c r="C4" s="570"/>
      <c r="D4" s="570"/>
      <c r="E4" s="570"/>
      <c r="F4" s="570"/>
      <c r="G4" s="570"/>
      <c r="H4" s="570"/>
      <c r="I4" s="570"/>
      <c r="J4" s="570"/>
      <c r="K4" s="570"/>
      <c r="L4" s="570"/>
    </row>
    <row r="5" spans="1:17" s="94" customFormat="1" ht="12" customHeight="1" x14ac:dyDescent="0.2">
      <c r="A5" s="571" t="s">
        <v>57</v>
      </c>
      <c r="B5" s="571"/>
      <c r="C5" s="571"/>
      <c r="D5" s="571"/>
      <c r="E5" s="571"/>
      <c r="F5" s="571"/>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4" t="s">
        <v>93</v>
      </c>
      <c r="B7" s="575"/>
      <c r="C7" s="575"/>
      <c r="D7" s="575"/>
      <c r="E7" s="580" t="s">
        <v>94</v>
      </c>
      <c r="F7" s="583" t="s">
        <v>326</v>
      </c>
      <c r="G7" s="584"/>
      <c r="H7" s="584"/>
      <c r="I7" s="584"/>
      <c r="J7" s="585"/>
      <c r="K7" s="586" t="s">
        <v>180</v>
      </c>
      <c r="L7" s="587"/>
      <c r="M7" s="96"/>
      <c r="N7" s="96"/>
      <c r="O7" s="96"/>
      <c r="P7" s="96"/>
      <c r="Q7" s="96"/>
    </row>
    <row r="8" spans="1:17" ht="21.75" customHeight="1" x14ac:dyDescent="0.2">
      <c r="A8" s="576"/>
      <c r="B8" s="577"/>
      <c r="C8" s="577"/>
      <c r="D8" s="577"/>
      <c r="E8" s="581"/>
      <c r="F8" s="590" t="s">
        <v>97</v>
      </c>
      <c r="G8" s="590" t="s">
        <v>98</v>
      </c>
      <c r="H8" s="590" t="s">
        <v>99</v>
      </c>
      <c r="I8" s="590" t="s">
        <v>100</v>
      </c>
      <c r="J8" s="590" t="s">
        <v>101</v>
      </c>
      <c r="K8" s="588"/>
      <c r="L8" s="589"/>
    </row>
    <row r="9" spans="1:17" ht="12" customHeight="1" x14ac:dyDescent="0.2">
      <c r="A9" s="576"/>
      <c r="B9" s="577"/>
      <c r="C9" s="577"/>
      <c r="D9" s="577"/>
      <c r="E9" s="581"/>
      <c r="F9" s="591"/>
      <c r="G9" s="591"/>
      <c r="H9" s="591"/>
      <c r="I9" s="591"/>
      <c r="J9" s="591"/>
      <c r="K9" s="98" t="s">
        <v>102</v>
      </c>
      <c r="L9" s="99" t="s">
        <v>103</v>
      </c>
    </row>
    <row r="10" spans="1:17" ht="12" customHeight="1" x14ac:dyDescent="0.2">
      <c r="A10" s="578"/>
      <c r="B10" s="579"/>
      <c r="C10" s="579"/>
      <c r="D10" s="579"/>
      <c r="E10" s="582"/>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12272</v>
      </c>
      <c r="G11" s="114">
        <v>12710</v>
      </c>
      <c r="H11" s="114">
        <v>13207</v>
      </c>
      <c r="I11" s="114">
        <v>13277</v>
      </c>
      <c r="J11" s="140">
        <v>12519</v>
      </c>
      <c r="K11" s="114">
        <v>-247</v>
      </c>
      <c r="L11" s="116">
        <v>-1.9730010384215992</v>
      </c>
    </row>
    <row r="12" spans="1:17" s="110" customFormat="1" ht="24" customHeight="1" x14ac:dyDescent="0.2">
      <c r="A12" s="604" t="s">
        <v>185</v>
      </c>
      <c r="B12" s="605"/>
      <c r="C12" s="605"/>
      <c r="D12" s="606"/>
      <c r="E12" s="113">
        <v>41.549869621903518</v>
      </c>
      <c r="F12" s="115">
        <v>5099</v>
      </c>
      <c r="G12" s="114">
        <v>5227</v>
      </c>
      <c r="H12" s="114">
        <v>5460</v>
      </c>
      <c r="I12" s="114">
        <v>5459</v>
      </c>
      <c r="J12" s="140">
        <v>5138</v>
      </c>
      <c r="K12" s="114">
        <v>-39</v>
      </c>
      <c r="L12" s="116">
        <v>-0.75905021409108597</v>
      </c>
    </row>
    <row r="13" spans="1:17" s="110" customFormat="1" ht="15" customHeight="1" x14ac:dyDescent="0.2">
      <c r="A13" s="120"/>
      <c r="B13" s="607" t="s">
        <v>107</v>
      </c>
      <c r="C13" s="607"/>
      <c r="E13" s="113">
        <v>58.450130378096482</v>
      </c>
      <c r="F13" s="115">
        <v>7173</v>
      </c>
      <c r="G13" s="114">
        <v>7483</v>
      </c>
      <c r="H13" s="114">
        <v>7747</v>
      </c>
      <c r="I13" s="114">
        <v>7818</v>
      </c>
      <c r="J13" s="140">
        <v>7381</v>
      </c>
      <c r="K13" s="114">
        <v>-208</v>
      </c>
      <c r="L13" s="116">
        <v>-2.8180463351849343</v>
      </c>
    </row>
    <row r="14" spans="1:17" s="110" customFormat="1" ht="22.5" customHeight="1" x14ac:dyDescent="0.2">
      <c r="A14" s="604" t="s">
        <v>186</v>
      </c>
      <c r="B14" s="605"/>
      <c r="C14" s="605"/>
      <c r="D14" s="606"/>
      <c r="E14" s="113">
        <v>18.864080834419816</v>
      </c>
      <c r="F14" s="115">
        <v>2315</v>
      </c>
      <c r="G14" s="114">
        <v>2487</v>
      </c>
      <c r="H14" s="114">
        <v>2681</v>
      </c>
      <c r="I14" s="114">
        <v>2778</v>
      </c>
      <c r="J14" s="140">
        <v>2493</v>
      </c>
      <c r="K14" s="114">
        <v>-178</v>
      </c>
      <c r="L14" s="116">
        <v>-7.1399919775371039</v>
      </c>
    </row>
    <row r="15" spans="1:17" s="110" customFormat="1" ht="15" customHeight="1" x14ac:dyDescent="0.2">
      <c r="A15" s="120"/>
      <c r="B15" s="119"/>
      <c r="C15" s="258" t="s">
        <v>106</v>
      </c>
      <c r="E15" s="113">
        <v>46.220302375809936</v>
      </c>
      <c r="F15" s="115">
        <v>1070</v>
      </c>
      <c r="G15" s="114">
        <v>1109</v>
      </c>
      <c r="H15" s="114">
        <v>1213</v>
      </c>
      <c r="I15" s="114">
        <v>1253</v>
      </c>
      <c r="J15" s="140">
        <v>1138</v>
      </c>
      <c r="K15" s="114">
        <v>-68</v>
      </c>
      <c r="L15" s="116">
        <v>-5.9753954305799653</v>
      </c>
    </row>
    <row r="16" spans="1:17" s="110" customFormat="1" ht="15" customHeight="1" x14ac:dyDescent="0.2">
      <c r="A16" s="120"/>
      <c r="B16" s="119"/>
      <c r="C16" s="258" t="s">
        <v>107</v>
      </c>
      <c r="E16" s="113">
        <v>53.779697624190064</v>
      </c>
      <c r="F16" s="115">
        <v>1245</v>
      </c>
      <c r="G16" s="114">
        <v>1378</v>
      </c>
      <c r="H16" s="114">
        <v>1468</v>
      </c>
      <c r="I16" s="114">
        <v>1525</v>
      </c>
      <c r="J16" s="140">
        <v>1355</v>
      </c>
      <c r="K16" s="114">
        <v>-110</v>
      </c>
      <c r="L16" s="116">
        <v>-8.1180811808118083</v>
      </c>
    </row>
    <row r="17" spans="1:12" s="110" customFormat="1" ht="15" customHeight="1" x14ac:dyDescent="0.2">
      <c r="A17" s="120"/>
      <c r="B17" s="121" t="s">
        <v>109</v>
      </c>
      <c r="C17" s="258"/>
      <c r="E17" s="113">
        <v>45.656779661016948</v>
      </c>
      <c r="F17" s="115">
        <v>5603</v>
      </c>
      <c r="G17" s="114">
        <v>5855</v>
      </c>
      <c r="H17" s="114">
        <v>6100</v>
      </c>
      <c r="I17" s="114">
        <v>6082</v>
      </c>
      <c r="J17" s="140">
        <v>5764</v>
      </c>
      <c r="K17" s="114">
        <v>-161</v>
      </c>
      <c r="L17" s="116">
        <v>-2.793199167244969</v>
      </c>
    </row>
    <row r="18" spans="1:12" s="110" customFormat="1" ht="15" customHeight="1" x14ac:dyDescent="0.2">
      <c r="A18" s="120"/>
      <c r="B18" s="119"/>
      <c r="C18" s="258" t="s">
        <v>106</v>
      </c>
      <c r="E18" s="113">
        <v>38.140281991790111</v>
      </c>
      <c r="F18" s="115">
        <v>2137</v>
      </c>
      <c r="G18" s="114">
        <v>2223</v>
      </c>
      <c r="H18" s="114">
        <v>2342</v>
      </c>
      <c r="I18" s="114">
        <v>2297</v>
      </c>
      <c r="J18" s="140">
        <v>2163</v>
      </c>
      <c r="K18" s="114">
        <v>-26</v>
      </c>
      <c r="L18" s="116">
        <v>-1.2020342117429497</v>
      </c>
    </row>
    <row r="19" spans="1:12" s="110" customFormat="1" ht="15" customHeight="1" x14ac:dyDescent="0.2">
      <c r="A19" s="120"/>
      <c r="B19" s="119"/>
      <c r="C19" s="258" t="s">
        <v>107</v>
      </c>
      <c r="E19" s="113">
        <v>61.859718008209889</v>
      </c>
      <c r="F19" s="115">
        <v>3466</v>
      </c>
      <c r="G19" s="114">
        <v>3632</v>
      </c>
      <c r="H19" s="114">
        <v>3758</v>
      </c>
      <c r="I19" s="114">
        <v>3785</v>
      </c>
      <c r="J19" s="140">
        <v>3601</v>
      </c>
      <c r="K19" s="114">
        <v>-135</v>
      </c>
      <c r="L19" s="116">
        <v>-3.7489586226048321</v>
      </c>
    </row>
    <row r="20" spans="1:12" s="110" customFormat="1" ht="15" customHeight="1" x14ac:dyDescent="0.2">
      <c r="A20" s="120"/>
      <c r="B20" s="121" t="s">
        <v>110</v>
      </c>
      <c r="C20" s="258"/>
      <c r="E20" s="113">
        <v>19.23076923076923</v>
      </c>
      <c r="F20" s="115">
        <v>2360</v>
      </c>
      <c r="G20" s="114">
        <v>2357</v>
      </c>
      <c r="H20" s="114">
        <v>2390</v>
      </c>
      <c r="I20" s="114">
        <v>2373</v>
      </c>
      <c r="J20" s="140">
        <v>2266</v>
      </c>
      <c r="K20" s="114">
        <v>94</v>
      </c>
      <c r="L20" s="116">
        <v>4.148278905560459</v>
      </c>
    </row>
    <row r="21" spans="1:12" s="110" customFormat="1" ht="15" customHeight="1" x14ac:dyDescent="0.2">
      <c r="A21" s="120"/>
      <c r="B21" s="119"/>
      <c r="C21" s="258" t="s">
        <v>106</v>
      </c>
      <c r="E21" s="113">
        <v>35.550847457627121</v>
      </c>
      <c r="F21" s="115">
        <v>839</v>
      </c>
      <c r="G21" s="114">
        <v>845</v>
      </c>
      <c r="H21" s="114">
        <v>846</v>
      </c>
      <c r="I21" s="114">
        <v>832</v>
      </c>
      <c r="J21" s="140">
        <v>786</v>
      </c>
      <c r="K21" s="114">
        <v>53</v>
      </c>
      <c r="L21" s="116">
        <v>6.7430025445292623</v>
      </c>
    </row>
    <row r="22" spans="1:12" s="110" customFormat="1" ht="15" customHeight="1" x14ac:dyDescent="0.2">
      <c r="A22" s="120"/>
      <c r="B22" s="119"/>
      <c r="C22" s="258" t="s">
        <v>107</v>
      </c>
      <c r="E22" s="113">
        <v>64.449152542372886</v>
      </c>
      <c r="F22" s="115">
        <v>1521</v>
      </c>
      <c r="G22" s="114">
        <v>1512</v>
      </c>
      <c r="H22" s="114">
        <v>1544</v>
      </c>
      <c r="I22" s="114">
        <v>1541</v>
      </c>
      <c r="J22" s="140">
        <v>1480</v>
      </c>
      <c r="K22" s="114">
        <v>41</v>
      </c>
      <c r="L22" s="116">
        <v>2.7702702702702702</v>
      </c>
    </row>
    <row r="23" spans="1:12" s="110" customFormat="1" ht="15" customHeight="1" x14ac:dyDescent="0.2">
      <c r="A23" s="120"/>
      <c r="B23" s="121" t="s">
        <v>111</v>
      </c>
      <c r="C23" s="258"/>
      <c r="E23" s="113">
        <v>16.240221642764016</v>
      </c>
      <c r="F23" s="115">
        <v>1993</v>
      </c>
      <c r="G23" s="114">
        <v>2010</v>
      </c>
      <c r="H23" s="114">
        <v>2036</v>
      </c>
      <c r="I23" s="114">
        <v>2044</v>
      </c>
      <c r="J23" s="140">
        <v>1996</v>
      </c>
      <c r="K23" s="114">
        <v>-3</v>
      </c>
      <c r="L23" s="116">
        <v>-0.15030060120240482</v>
      </c>
    </row>
    <row r="24" spans="1:12" s="110" customFormat="1" ht="15" customHeight="1" x14ac:dyDescent="0.2">
      <c r="A24" s="120"/>
      <c r="B24" s="119"/>
      <c r="C24" s="258" t="s">
        <v>106</v>
      </c>
      <c r="E24" s="113">
        <v>52.784746613146012</v>
      </c>
      <c r="F24" s="115">
        <v>1052</v>
      </c>
      <c r="G24" s="114">
        <v>1049</v>
      </c>
      <c r="H24" s="114">
        <v>1059</v>
      </c>
      <c r="I24" s="114">
        <v>1077</v>
      </c>
      <c r="J24" s="140">
        <v>1051</v>
      </c>
      <c r="K24" s="114">
        <v>1</v>
      </c>
      <c r="L24" s="116">
        <v>9.5147478591817311E-2</v>
      </c>
    </row>
    <row r="25" spans="1:12" s="110" customFormat="1" ht="15" customHeight="1" x14ac:dyDescent="0.2">
      <c r="A25" s="120"/>
      <c r="B25" s="119"/>
      <c r="C25" s="258" t="s">
        <v>107</v>
      </c>
      <c r="E25" s="113">
        <v>47.215253386853988</v>
      </c>
      <c r="F25" s="115">
        <v>941</v>
      </c>
      <c r="G25" s="114">
        <v>961</v>
      </c>
      <c r="H25" s="114">
        <v>977</v>
      </c>
      <c r="I25" s="114">
        <v>967</v>
      </c>
      <c r="J25" s="140">
        <v>945</v>
      </c>
      <c r="K25" s="114">
        <v>-4</v>
      </c>
      <c r="L25" s="116">
        <v>-0.42328042328042326</v>
      </c>
    </row>
    <row r="26" spans="1:12" s="110" customFormat="1" ht="15" customHeight="1" x14ac:dyDescent="0.2">
      <c r="A26" s="120"/>
      <c r="C26" s="121" t="s">
        <v>187</v>
      </c>
      <c r="D26" s="110" t="s">
        <v>188</v>
      </c>
      <c r="E26" s="113">
        <v>1.2222946544980444</v>
      </c>
      <c r="F26" s="115">
        <v>150</v>
      </c>
      <c r="G26" s="114">
        <v>155</v>
      </c>
      <c r="H26" s="114">
        <v>185</v>
      </c>
      <c r="I26" s="114">
        <v>170</v>
      </c>
      <c r="J26" s="140">
        <v>163</v>
      </c>
      <c r="K26" s="114">
        <v>-13</v>
      </c>
      <c r="L26" s="116">
        <v>-7.9754601226993866</v>
      </c>
    </row>
    <row r="27" spans="1:12" s="110" customFormat="1" ht="15" customHeight="1" x14ac:dyDescent="0.2">
      <c r="A27" s="120"/>
      <c r="B27" s="119"/>
      <c r="D27" s="259" t="s">
        <v>106</v>
      </c>
      <c r="E27" s="113">
        <v>51.333333333333336</v>
      </c>
      <c r="F27" s="115">
        <v>77</v>
      </c>
      <c r="G27" s="114">
        <v>69</v>
      </c>
      <c r="H27" s="114">
        <v>86</v>
      </c>
      <c r="I27" s="114">
        <v>79</v>
      </c>
      <c r="J27" s="140">
        <v>74</v>
      </c>
      <c r="K27" s="114">
        <v>3</v>
      </c>
      <c r="L27" s="116">
        <v>4.0540540540540544</v>
      </c>
    </row>
    <row r="28" spans="1:12" s="110" customFormat="1" ht="15" customHeight="1" x14ac:dyDescent="0.2">
      <c r="A28" s="120"/>
      <c r="B28" s="119"/>
      <c r="D28" s="259" t="s">
        <v>107</v>
      </c>
      <c r="E28" s="113">
        <v>48.666666666666664</v>
      </c>
      <c r="F28" s="115">
        <v>73</v>
      </c>
      <c r="G28" s="114">
        <v>86</v>
      </c>
      <c r="H28" s="114">
        <v>99</v>
      </c>
      <c r="I28" s="114">
        <v>91</v>
      </c>
      <c r="J28" s="140">
        <v>89</v>
      </c>
      <c r="K28" s="114">
        <v>-16</v>
      </c>
      <c r="L28" s="116">
        <v>-17.977528089887642</v>
      </c>
    </row>
    <row r="29" spans="1:12" s="110" customFormat="1" ht="24" customHeight="1" x14ac:dyDescent="0.2">
      <c r="A29" s="604" t="s">
        <v>189</v>
      </c>
      <c r="B29" s="605"/>
      <c r="C29" s="605"/>
      <c r="D29" s="606"/>
      <c r="E29" s="113">
        <v>90.955019556714475</v>
      </c>
      <c r="F29" s="115">
        <v>11162</v>
      </c>
      <c r="G29" s="114">
        <v>11571</v>
      </c>
      <c r="H29" s="114">
        <v>12013</v>
      </c>
      <c r="I29" s="114">
        <v>12116</v>
      </c>
      <c r="J29" s="140">
        <v>11461</v>
      </c>
      <c r="K29" s="114">
        <v>-299</v>
      </c>
      <c r="L29" s="116">
        <v>-2.6088473955152254</v>
      </c>
    </row>
    <row r="30" spans="1:12" s="110" customFormat="1" ht="15" customHeight="1" x14ac:dyDescent="0.2">
      <c r="A30" s="120"/>
      <c r="B30" s="119"/>
      <c r="C30" s="258" t="s">
        <v>106</v>
      </c>
      <c r="E30" s="113">
        <v>41.569611180791973</v>
      </c>
      <c r="F30" s="115">
        <v>4640</v>
      </c>
      <c r="G30" s="114">
        <v>4752</v>
      </c>
      <c r="H30" s="114">
        <v>4965</v>
      </c>
      <c r="I30" s="114">
        <v>4975</v>
      </c>
      <c r="J30" s="140">
        <v>4707</v>
      </c>
      <c r="K30" s="114">
        <v>-67</v>
      </c>
      <c r="L30" s="116">
        <v>-1.4234119396643297</v>
      </c>
    </row>
    <row r="31" spans="1:12" s="110" customFormat="1" ht="15" customHeight="1" x14ac:dyDescent="0.2">
      <c r="A31" s="120"/>
      <c r="B31" s="119"/>
      <c r="C31" s="258" t="s">
        <v>107</v>
      </c>
      <c r="E31" s="113">
        <v>58.430388819208027</v>
      </c>
      <c r="F31" s="115">
        <v>6522</v>
      </c>
      <c r="G31" s="114">
        <v>6819</v>
      </c>
      <c r="H31" s="114">
        <v>7048</v>
      </c>
      <c r="I31" s="114">
        <v>7141</v>
      </c>
      <c r="J31" s="140">
        <v>6754</v>
      </c>
      <c r="K31" s="114">
        <v>-232</v>
      </c>
      <c r="L31" s="116">
        <v>-3.4350014806040865</v>
      </c>
    </row>
    <row r="32" spans="1:12" s="110" customFormat="1" ht="15" customHeight="1" x14ac:dyDescent="0.2">
      <c r="A32" s="120"/>
      <c r="B32" s="119" t="s">
        <v>117</v>
      </c>
      <c r="C32" s="258"/>
      <c r="E32" s="113">
        <v>8.7842242503259449</v>
      </c>
      <c r="F32" s="114">
        <v>1078</v>
      </c>
      <c r="G32" s="114">
        <v>1113</v>
      </c>
      <c r="H32" s="114">
        <v>1162</v>
      </c>
      <c r="I32" s="114">
        <v>1130</v>
      </c>
      <c r="J32" s="140">
        <v>1028</v>
      </c>
      <c r="K32" s="114">
        <v>50</v>
      </c>
      <c r="L32" s="116">
        <v>4.863813229571984</v>
      </c>
    </row>
    <row r="33" spans="1:12" s="110" customFormat="1" ht="15" customHeight="1" x14ac:dyDescent="0.2">
      <c r="A33" s="120"/>
      <c r="B33" s="119"/>
      <c r="C33" s="258" t="s">
        <v>106</v>
      </c>
      <c r="E33" s="113">
        <v>41.372912801484233</v>
      </c>
      <c r="F33" s="114">
        <v>446</v>
      </c>
      <c r="G33" s="114">
        <v>468</v>
      </c>
      <c r="H33" s="114">
        <v>486</v>
      </c>
      <c r="I33" s="114">
        <v>474</v>
      </c>
      <c r="J33" s="140">
        <v>425</v>
      </c>
      <c r="K33" s="114">
        <v>21</v>
      </c>
      <c r="L33" s="116">
        <v>4.9411764705882355</v>
      </c>
    </row>
    <row r="34" spans="1:12" s="110" customFormat="1" ht="15" customHeight="1" x14ac:dyDescent="0.2">
      <c r="A34" s="120"/>
      <c r="B34" s="119"/>
      <c r="C34" s="258" t="s">
        <v>107</v>
      </c>
      <c r="E34" s="113">
        <v>58.627087198515767</v>
      </c>
      <c r="F34" s="114">
        <v>632</v>
      </c>
      <c r="G34" s="114">
        <v>645</v>
      </c>
      <c r="H34" s="114">
        <v>676</v>
      </c>
      <c r="I34" s="114">
        <v>656</v>
      </c>
      <c r="J34" s="140">
        <v>603</v>
      </c>
      <c r="K34" s="114">
        <v>29</v>
      </c>
      <c r="L34" s="116">
        <v>4.8092868988391375</v>
      </c>
    </row>
    <row r="35" spans="1:12" s="110" customFormat="1" ht="24" customHeight="1" x14ac:dyDescent="0.2">
      <c r="A35" s="604" t="s">
        <v>192</v>
      </c>
      <c r="B35" s="605"/>
      <c r="C35" s="605"/>
      <c r="D35" s="606"/>
      <c r="E35" s="113">
        <v>19.059647979139505</v>
      </c>
      <c r="F35" s="114">
        <v>2339</v>
      </c>
      <c r="G35" s="114">
        <v>2396</v>
      </c>
      <c r="H35" s="114">
        <v>2514</v>
      </c>
      <c r="I35" s="114">
        <v>2586</v>
      </c>
      <c r="J35" s="114">
        <v>2410</v>
      </c>
      <c r="K35" s="318">
        <v>-71</v>
      </c>
      <c r="L35" s="319">
        <v>-2.9460580912863072</v>
      </c>
    </row>
    <row r="36" spans="1:12" s="110" customFormat="1" ht="15" customHeight="1" x14ac:dyDescent="0.2">
      <c r="A36" s="120"/>
      <c r="B36" s="119"/>
      <c r="C36" s="258" t="s">
        <v>106</v>
      </c>
      <c r="E36" s="113">
        <v>42.32578024796922</v>
      </c>
      <c r="F36" s="114">
        <v>990</v>
      </c>
      <c r="G36" s="114">
        <v>989</v>
      </c>
      <c r="H36" s="114">
        <v>1049</v>
      </c>
      <c r="I36" s="114">
        <v>1064</v>
      </c>
      <c r="J36" s="114">
        <v>984</v>
      </c>
      <c r="K36" s="318">
        <v>6</v>
      </c>
      <c r="L36" s="116">
        <v>0.6097560975609756</v>
      </c>
    </row>
    <row r="37" spans="1:12" s="110" customFormat="1" ht="15" customHeight="1" x14ac:dyDescent="0.2">
      <c r="A37" s="120"/>
      <c r="B37" s="119"/>
      <c r="C37" s="258" t="s">
        <v>107</v>
      </c>
      <c r="E37" s="113">
        <v>57.67421975203078</v>
      </c>
      <c r="F37" s="114">
        <v>1349</v>
      </c>
      <c r="G37" s="114">
        <v>1407</v>
      </c>
      <c r="H37" s="114">
        <v>1465</v>
      </c>
      <c r="I37" s="114">
        <v>1522</v>
      </c>
      <c r="J37" s="140">
        <v>1426</v>
      </c>
      <c r="K37" s="114">
        <v>-77</v>
      </c>
      <c r="L37" s="116">
        <v>-5.3997194950911638</v>
      </c>
    </row>
    <row r="38" spans="1:12" s="110" customFormat="1" ht="15" customHeight="1" x14ac:dyDescent="0.2">
      <c r="A38" s="120"/>
      <c r="B38" s="119" t="s">
        <v>328</v>
      </c>
      <c r="C38" s="258"/>
      <c r="E38" s="113">
        <v>55.565514993481095</v>
      </c>
      <c r="F38" s="114">
        <v>6819</v>
      </c>
      <c r="G38" s="114">
        <v>7010</v>
      </c>
      <c r="H38" s="114">
        <v>7285</v>
      </c>
      <c r="I38" s="114">
        <v>7299</v>
      </c>
      <c r="J38" s="140">
        <v>6893</v>
      </c>
      <c r="K38" s="114">
        <v>-74</v>
      </c>
      <c r="L38" s="116">
        <v>-1.0735528797330625</v>
      </c>
    </row>
    <row r="39" spans="1:12" s="110" customFormat="1" ht="15" customHeight="1" x14ac:dyDescent="0.2">
      <c r="A39" s="120"/>
      <c r="B39" s="119"/>
      <c r="C39" s="258" t="s">
        <v>106</v>
      </c>
      <c r="E39" s="113">
        <v>41.8389793224813</v>
      </c>
      <c r="F39" s="115">
        <v>2853</v>
      </c>
      <c r="G39" s="114">
        <v>2915</v>
      </c>
      <c r="H39" s="114">
        <v>3045</v>
      </c>
      <c r="I39" s="114">
        <v>3039</v>
      </c>
      <c r="J39" s="140">
        <v>2863</v>
      </c>
      <c r="K39" s="114">
        <v>-10</v>
      </c>
      <c r="L39" s="116">
        <v>-0.34928396786587496</v>
      </c>
    </row>
    <row r="40" spans="1:12" s="110" customFormat="1" ht="15" customHeight="1" x14ac:dyDescent="0.2">
      <c r="A40" s="120"/>
      <c r="B40" s="119"/>
      <c r="C40" s="258" t="s">
        <v>107</v>
      </c>
      <c r="E40" s="113">
        <v>58.1610206775187</v>
      </c>
      <c r="F40" s="115">
        <v>3966</v>
      </c>
      <c r="G40" s="114">
        <v>4095</v>
      </c>
      <c r="H40" s="114">
        <v>4240</v>
      </c>
      <c r="I40" s="114">
        <v>4260</v>
      </c>
      <c r="J40" s="140">
        <v>4030</v>
      </c>
      <c r="K40" s="114">
        <v>-64</v>
      </c>
      <c r="L40" s="116">
        <v>-1.588089330024814</v>
      </c>
    </row>
    <row r="41" spans="1:12" s="110" customFormat="1" ht="15" customHeight="1" x14ac:dyDescent="0.2">
      <c r="A41" s="120"/>
      <c r="B41" s="320" t="s">
        <v>516</v>
      </c>
      <c r="C41" s="258"/>
      <c r="E41" s="113">
        <v>6.0462842242503259</v>
      </c>
      <c r="F41" s="115">
        <v>742</v>
      </c>
      <c r="G41" s="114">
        <v>810</v>
      </c>
      <c r="H41" s="114">
        <v>793</v>
      </c>
      <c r="I41" s="114">
        <v>803</v>
      </c>
      <c r="J41" s="140">
        <v>722</v>
      </c>
      <c r="K41" s="114">
        <v>20</v>
      </c>
      <c r="L41" s="116">
        <v>2.770083102493075</v>
      </c>
    </row>
    <row r="42" spans="1:12" s="110" customFormat="1" ht="15" customHeight="1" x14ac:dyDescent="0.2">
      <c r="A42" s="120"/>
      <c r="B42" s="119"/>
      <c r="C42" s="268" t="s">
        <v>106</v>
      </c>
      <c r="D42" s="182"/>
      <c r="E42" s="113">
        <v>44.070080862533693</v>
      </c>
      <c r="F42" s="115">
        <v>327</v>
      </c>
      <c r="G42" s="114">
        <v>357</v>
      </c>
      <c r="H42" s="114">
        <v>350</v>
      </c>
      <c r="I42" s="114">
        <v>361</v>
      </c>
      <c r="J42" s="140">
        <v>335</v>
      </c>
      <c r="K42" s="114">
        <v>-8</v>
      </c>
      <c r="L42" s="116">
        <v>-2.3880597014925371</v>
      </c>
    </row>
    <row r="43" spans="1:12" s="110" customFormat="1" ht="15" customHeight="1" x14ac:dyDescent="0.2">
      <c r="A43" s="120"/>
      <c r="B43" s="119"/>
      <c r="C43" s="268" t="s">
        <v>107</v>
      </c>
      <c r="D43" s="182"/>
      <c r="E43" s="113">
        <v>55.929919137466307</v>
      </c>
      <c r="F43" s="115">
        <v>415</v>
      </c>
      <c r="G43" s="114">
        <v>453</v>
      </c>
      <c r="H43" s="114">
        <v>443</v>
      </c>
      <c r="I43" s="114">
        <v>442</v>
      </c>
      <c r="J43" s="140">
        <v>387</v>
      </c>
      <c r="K43" s="114">
        <v>28</v>
      </c>
      <c r="L43" s="116">
        <v>7.2351421188630489</v>
      </c>
    </row>
    <row r="44" spans="1:12" s="110" customFormat="1" ht="15" customHeight="1" x14ac:dyDescent="0.2">
      <c r="A44" s="120"/>
      <c r="B44" s="119" t="s">
        <v>205</v>
      </c>
      <c r="C44" s="268"/>
      <c r="D44" s="182"/>
      <c r="E44" s="113">
        <v>19.328552803129075</v>
      </c>
      <c r="F44" s="115">
        <v>2372</v>
      </c>
      <c r="G44" s="114">
        <v>2494</v>
      </c>
      <c r="H44" s="114">
        <v>2615</v>
      </c>
      <c r="I44" s="114">
        <v>2589</v>
      </c>
      <c r="J44" s="140">
        <v>2494</v>
      </c>
      <c r="K44" s="114">
        <v>-122</v>
      </c>
      <c r="L44" s="116">
        <v>-4.8917401764234159</v>
      </c>
    </row>
    <row r="45" spans="1:12" s="110" customFormat="1" ht="15" customHeight="1" x14ac:dyDescent="0.2">
      <c r="A45" s="120"/>
      <c r="B45" s="119"/>
      <c r="C45" s="268" t="s">
        <v>106</v>
      </c>
      <c r="D45" s="182"/>
      <c r="E45" s="113">
        <v>39.165261382799322</v>
      </c>
      <c r="F45" s="115">
        <v>929</v>
      </c>
      <c r="G45" s="114">
        <v>966</v>
      </c>
      <c r="H45" s="114">
        <v>1016</v>
      </c>
      <c r="I45" s="114">
        <v>995</v>
      </c>
      <c r="J45" s="140">
        <v>956</v>
      </c>
      <c r="K45" s="114">
        <v>-27</v>
      </c>
      <c r="L45" s="116">
        <v>-2.8242677824267783</v>
      </c>
    </row>
    <row r="46" spans="1:12" s="110" customFormat="1" ht="15" customHeight="1" x14ac:dyDescent="0.2">
      <c r="A46" s="123"/>
      <c r="B46" s="124"/>
      <c r="C46" s="260" t="s">
        <v>107</v>
      </c>
      <c r="D46" s="261"/>
      <c r="E46" s="125">
        <v>60.834738617200678</v>
      </c>
      <c r="F46" s="143">
        <v>1443</v>
      </c>
      <c r="G46" s="144">
        <v>1528</v>
      </c>
      <c r="H46" s="144">
        <v>1599</v>
      </c>
      <c r="I46" s="144">
        <v>1594</v>
      </c>
      <c r="J46" s="145">
        <v>1538</v>
      </c>
      <c r="K46" s="144">
        <v>-95</v>
      </c>
      <c r="L46" s="146">
        <v>-6.1768530559167747</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6" t="s">
        <v>210</v>
      </c>
      <c r="B51" s="566"/>
      <c r="C51" s="566"/>
      <c r="D51" s="566"/>
      <c r="E51" s="566"/>
      <c r="F51" s="566"/>
      <c r="G51" s="566"/>
      <c r="H51" s="566"/>
      <c r="I51" s="566"/>
      <c r="J51" s="566"/>
      <c r="K51" s="566"/>
      <c r="L51" s="566"/>
    </row>
    <row r="52" spans="1:12" ht="11.25" x14ac:dyDescent="0.2">
      <c r="A52" s="566" t="s">
        <v>211</v>
      </c>
      <c r="B52" s="566"/>
      <c r="C52" s="566"/>
      <c r="D52" s="566"/>
      <c r="E52" s="566"/>
      <c r="F52" s="566"/>
      <c r="G52" s="566"/>
      <c r="H52" s="566"/>
      <c r="I52" s="566"/>
      <c r="J52" s="566"/>
      <c r="K52" s="566"/>
      <c r="L52" s="566"/>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35:D35"/>
    <mergeCell ref="A51:L51"/>
    <mergeCell ref="A52:L52"/>
    <mergeCell ref="A53:L53"/>
    <mergeCell ref="A54:L54"/>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69" t="s">
        <v>330</v>
      </c>
      <c r="B3" s="569"/>
      <c r="C3" s="569"/>
      <c r="D3" s="569"/>
      <c r="E3" s="569"/>
      <c r="F3" s="569"/>
      <c r="G3" s="569"/>
      <c r="H3" s="569"/>
      <c r="I3" s="569"/>
      <c r="J3" s="569"/>
    </row>
    <row r="4" spans="1:15" s="94" customFormat="1" ht="12" customHeight="1" x14ac:dyDescent="0.2">
      <c r="A4" s="570" t="s">
        <v>92</v>
      </c>
      <c r="B4" s="570"/>
      <c r="C4" s="570"/>
      <c r="D4" s="570"/>
      <c r="E4" s="570"/>
      <c r="F4" s="570"/>
      <c r="G4" s="570"/>
      <c r="H4" s="570"/>
      <c r="I4" s="570"/>
      <c r="J4" s="570"/>
    </row>
    <row r="5" spans="1:15" s="94" customFormat="1" ht="12" customHeight="1" x14ac:dyDescent="0.2">
      <c r="A5" s="571" t="s">
        <v>57</v>
      </c>
      <c r="B5" s="571"/>
      <c r="C5" s="571"/>
      <c r="D5" s="571"/>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6" t="s">
        <v>213</v>
      </c>
      <c r="B7" s="587"/>
      <c r="C7" s="580" t="s">
        <v>94</v>
      </c>
      <c r="D7" s="583" t="s">
        <v>326</v>
      </c>
      <c r="E7" s="584"/>
      <c r="F7" s="584"/>
      <c r="G7" s="584"/>
      <c r="H7" s="585"/>
      <c r="I7" s="586" t="s">
        <v>180</v>
      </c>
      <c r="J7" s="587"/>
      <c r="K7" s="96"/>
      <c r="L7" s="96"/>
      <c r="M7" s="96"/>
      <c r="N7" s="96"/>
      <c r="O7" s="96"/>
    </row>
    <row r="8" spans="1:15" ht="21.75" customHeight="1" x14ac:dyDescent="0.2">
      <c r="A8" s="614"/>
      <c r="B8" s="615"/>
      <c r="C8" s="581"/>
      <c r="D8" s="590" t="s">
        <v>97</v>
      </c>
      <c r="E8" s="590" t="s">
        <v>98</v>
      </c>
      <c r="F8" s="590" t="s">
        <v>99</v>
      </c>
      <c r="G8" s="590" t="s">
        <v>100</v>
      </c>
      <c r="H8" s="590" t="s">
        <v>101</v>
      </c>
      <c r="I8" s="588"/>
      <c r="J8" s="589"/>
    </row>
    <row r="9" spans="1:15" ht="12" customHeight="1" x14ac:dyDescent="0.2">
      <c r="A9" s="614"/>
      <c r="B9" s="615"/>
      <c r="C9" s="581"/>
      <c r="D9" s="591"/>
      <c r="E9" s="591"/>
      <c r="F9" s="591"/>
      <c r="G9" s="591"/>
      <c r="H9" s="591"/>
      <c r="I9" s="98" t="s">
        <v>102</v>
      </c>
      <c r="J9" s="99" t="s">
        <v>103</v>
      </c>
    </row>
    <row r="10" spans="1:15" ht="12" customHeight="1" x14ac:dyDescent="0.2">
      <c r="A10" s="283"/>
      <c r="B10" s="284"/>
      <c r="C10" s="582"/>
      <c r="D10" s="100">
        <v>1</v>
      </c>
      <c r="E10" s="100">
        <v>2</v>
      </c>
      <c r="F10" s="100">
        <v>3</v>
      </c>
      <c r="G10" s="100">
        <v>4</v>
      </c>
      <c r="H10" s="100">
        <v>5</v>
      </c>
      <c r="I10" s="100">
        <v>6</v>
      </c>
      <c r="J10" s="100">
        <v>7</v>
      </c>
      <c r="K10" s="101"/>
    </row>
    <row r="11" spans="1:15" s="192" customFormat="1" ht="24.95" customHeight="1" x14ac:dyDescent="0.2">
      <c r="A11" s="616" t="s">
        <v>104</v>
      </c>
      <c r="B11" s="617"/>
      <c r="C11" s="285">
        <v>100</v>
      </c>
      <c r="D11" s="115">
        <v>12272</v>
      </c>
      <c r="E11" s="114">
        <v>12710</v>
      </c>
      <c r="F11" s="114">
        <v>13207</v>
      </c>
      <c r="G11" s="114">
        <v>13277</v>
      </c>
      <c r="H11" s="140">
        <v>12519</v>
      </c>
      <c r="I11" s="115">
        <v>-247</v>
      </c>
      <c r="J11" s="116">
        <v>-1.9730010384215992</v>
      </c>
    </row>
    <row r="12" spans="1:15" s="110" customFormat="1" ht="24.95" customHeight="1" x14ac:dyDescent="0.2">
      <c r="A12" s="193" t="s">
        <v>132</v>
      </c>
      <c r="B12" s="194" t="s">
        <v>133</v>
      </c>
      <c r="C12" s="113">
        <v>2.0534550195567145</v>
      </c>
      <c r="D12" s="115">
        <v>252</v>
      </c>
      <c r="E12" s="114">
        <v>278</v>
      </c>
      <c r="F12" s="114">
        <v>307</v>
      </c>
      <c r="G12" s="114">
        <v>285</v>
      </c>
      <c r="H12" s="140">
        <v>269</v>
      </c>
      <c r="I12" s="115">
        <v>-17</v>
      </c>
      <c r="J12" s="116">
        <v>-6.3197026022304836</v>
      </c>
    </row>
    <row r="13" spans="1:15" s="110" customFormat="1" ht="24.95" customHeight="1" x14ac:dyDescent="0.2">
      <c r="A13" s="193" t="s">
        <v>134</v>
      </c>
      <c r="B13" s="199" t="s">
        <v>214</v>
      </c>
      <c r="C13" s="113">
        <v>0.28520208604954367</v>
      </c>
      <c r="D13" s="115">
        <v>35</v>
      </c>
      <c r="E13" s="114">
        <v>31</v>
      </c>
      <c r="F13" s="114">
        <v>32</v>
      </c>
      <c r="G13" s="114">
        <v>31</v>
      </c>
      <c r="H13" s="140">
        <v>30</v>
      </c>
      <c r="I13" s="115">
        <v>5</v>
      </c>
      <c r="J13" s="116">
        <v>16.666666666666668</v>
      </c>
    </row>
    <row r="14" spans="1:15" s="287" customFormat="1" ht="24.95" customHeight="1" x14ac:dyDescent="0.2">
      <c r="A14" s="193" t="s">
        <v>215</v>
      </c>
      <c r="B14" s="199" t="s">
        <v>137</v>
      </c>
      <c r="C14" s="113">
        <v>7.7900912646675362</v>
      </c>
      <c r="D14" s="115">
        <v>956</v>
      </c>
      <c r="E14" s="114">
        <v>1049</v>
      </c>
      <c r="F14" s="114">
        <v>1070</v>
      </c>
      <c r="G14" s="114">
        <v>1064</v>
      </c>
      <c r="H14" s="140">
        <v>1036</v>
      </c>
      <c r="I14" s="115">
        <v>-80</v>
      </c>
      <c r="J14" s="116">
        <v>-7.7220077220077217</v>
      </c>
      <c r="K14" s="110"/>
      <c r="L14" s="110"/>
      <c r="M14" s="110"/>
      <c r="N14" s="110"/>
      <c r="O14" s="110"/>
    </row>
    <row r="15" spans="1:15" s="110" customFormat="1" ht="24.95" customHeight="1" x14ac:dyDescent="0.2">
      <c r="A15" s="193" t="s">
        <v>216</v>
      </c>
      <c r="B15" s="199" t="s">
        <v>217</v>
      </c>
      <c r="C15" s="113">
        <v>3.9031942633637549</v>
      </c>
      <c r="D15" s="115">
        <v>479</v>
      </c>
      <c r="E15" s="114">
        <v>549</v>
      </c>
      <c r="F15" s="114">
        <v>564</v>
      </c>
      <c r="G15" s="114">
        <v>554</v>
      </c>
      <c r="H15" s="140">
        <v>521</v>
      </c>
      <c r="I15" s="115">
        <v>-42</v>
      </c>
      <c r="J15" s="116">
        <v>-8.0614203454894433</v>
      </c>
    </row>
    <row r="16" spans="1:15" s="287" customFormat="1" ht="24.95" customHeight="1" x14ac:dyDescent="0.2">
      <c r="A16" s="193" t="s">
        <v>218</v>
      </c>
      <c r="B16" s="199" t="s">
        <v>141</v>
      </c>
      <c r="C16" s="113">
        <v>2.9742503259452411</v>
      </c>
      <c r="D16" s="115">
        <v>365</v>
      </c>
      <c r="E16" s="114">
        <v>374</v>
      </c>
      <c r="F16" s="114">
        <v>386</v>
      </c>
      <c r="G16" s="114">
        <v>389</v>
      </c>
      <c r="H16" s="140">
        <v>385</v>
      </c>
      <c r="I16" s="115">
        <v>-20</v>
      </c>
      <c r="J16" s="116">
        <v>-5.1948051948051948</v>
      </c>
      <c r="K16" s="110"/>
      <c r="L16" s="110"/>
      <c r="M16" s="110"/>
      <c r="N16" s="110"/>
      <c r="O16" s="110"/>
    </row>
    <row r="17" spans="1:15" s="110" customFormat="1" ht="24.95" customHeight="1" x14ac:dyDescent="0.2">
      <c r="A17" s="193" t="s">
        <v>142</v>
      </c>
      <c r="B17" s="199" t="s">
        <v>220</v>
      </c>
      <c r="C17" s="113">
        <v>0.91264667535853972</v>
      </c>
      <c r="D17" s="115">
        <v>112</v>
      </c>
      <c r="E17" s="114">
        <v>126</v>
      </c>
      <c r="F17" s="114">
        <v>120</v>
      </c>
      <c r="G17" s="114">
        <v>121</v>
      </c>
      <c r="H17" s="140">
        <v>130</v>
      </c>
      <c r="I17" s="115">
        <v>-18</v>
      </c>
      <c r="J17" s="116">
        <v>-13.846153846153847</v>
      </c>
    </row>
    <row r="18" spans="1:15" s="287" customFormat="1" ht="24.95" customHeight="1" x14ac:dyDescent="0.2">
      <c r="A18" s="201" t="s">
        <v>144</v>
      </c>
      <c r="B18" s="202" t="s">
        <v>145</v>
      </c>
      <c r="C18" s="113">
        <v>5.8996088657105608</v>
      </c>
      <c r="D18" s="115">
        <v>724</v>
      </c>
      <c r="E18" s="114">
        <v>721</v>
      </c>
      <c r="F18" s="114">
        <v>712</v>
      </c>
      <c r="G18" s="114">
        <v>702</v>
      </c>
      <c r="H18" s="140">
        <v>694</v>
      </c>
      <c r="I18" s="115">
        <v>30</v>
      </c>
      <c r="J18" s="116">
        <v>4.3227665706051877</v>
      </c>
      <c r="K18" s="110"/>
      <c r="L18" s="110"/>
      <c r="M18" s="110"/>
      <c r="N18" s="110"/>
      <c r="O18" s="110"/>
    </row>
    <row r="19" spans="1:15" s="110" customFormat="1" ht="24.95" customHeight="1" x14ac:dyDescent="0.2">
      <c r="A19" s="193" t="s">
        <v>146</v>
      </c>
      <c r="B19" s="199" t="s">
        <v>147</v>
      </c>
      <c r="C19" s="113">
        <v>18.195893089960887</v>
      </c>
      <c r="D19" s="115">
        <v>2233</v>
      </c>
      <c r="E19" s="114">
        <v>2214</v>
      </c>
      <c r="F19" s="114">
        <v>2239</v>
      </c>
      <c r="G19" s="114">
        <v>2261</v>
      </c>
      <c r="H19" s="140">
        <v>2171</v>
      </c>
      <c r="I19" s="115">
        <v>62</v>
      </c>
      <c r="J19" s="116">
        <v>2.8558268079226163</v>
      </c>
    </row>
    <row r="20" spans="1:15" s="287" customFormat="1" ht="24.95" customHeight="1" x14ac:dyDescent="0.2">
      <c r="A20" s="193" t="s">
        <v>148</v>
      </c>
      <c r="B20" s="199" t="s">
        <v>149</v>
      </c>
      <c r="C20" s="113">
        <v>3.6587353324641461</v>
      </c>
      <c r="D20" s="115">
        <v>449</v>
      </c>
      <c r="E20" s="114">
        <v>497</v>
      </c>
      <c r="F20" s="114">
        <v>498</v>
      </c>
      <c r="G20" s="114">
        <v>497</v>
      </c>
      <c r="H20" s="140">
        <v>493</v>
      </c>
      <c r="I20" s="115">
        <v>-44</v>
      </c>
      <c r="J20" s="116">
        <v>-8.9249492900608516</v>
      </c>
      <c r="K20" s="110"/>
      <c r="L20" s="110"/>
      <c r="M20" s="110"/>
      <c r="N20" s="110"/>
      <c r="O20" s="110"/>
    </row>
    <row r="21" spans="1:15" s="110" customFormat="1" ht="24.95" customHeight="1" x14ac:dyDescent="0.2">
      <c r="A21" s="201" t="s">
        <v>150</v>
      </c>
      <c r="B21" s="202" t="s">
        <v>151</v>
      </c>
      <c r="C21" s="113">
        <v>13.860821382007822</v>
      </c>
      <c r="D21" s="115">
        <v>1701</v>
      </c>
      <c r="E21" s="114">
        <v>2055</v>
      </c>
      <c r="F21" s="114">
        <v>2411</v>
      </c>
      <c r="G21" s="114">
        <v>2427</v>
      </c>
      <c r="H21" s="140">
        <v>2049</v>
      </c>
      <c r="I21" s="115">
        <v>-348</v>
      </c>
      <c r="J21" s="116">
        <v>-16.983894582723281</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0.81486310299869624</v>
      </c>
      <c r="D23" s="115">
        <v>100</v>
      </c>
      <c r="E23" s="114">
        <v>106</v>
      </c>
      <c r="F23" s="114">
        <v>109</v>
      </c>
      <c r="G23" s="114">
        <v>106</v>
      </c>
      <c r="H23" s="140">
        <v>107</v>
      </c>
      <c r="I23" s="115">
        <v>-7</v>
      </c>
      <c r="J23" s="116">
        <v>-6.5420560747663554</v>
      </c>
    </row>
    <row r="24" spans="1:15" s="110" customFormat="1" ht="24.95" customHeight="1" x14ac:dyDescent="0.2">
      <c r="A24" s="193" t="s">
        <v>156</v>
      </c>
      <c r="B24" s="199" t="s">
        <v>221</v>
      </c>
      <c r="C24" s="113">
        <v>7.3745110821382012</v>
      </c>
      <c r="D24" s="115">
        <v>905</v>
      </c>
      <c r="E24" s="114">
        <v>941</v>
      </c>
      <c r="F24" s="114">
        <v>964</v>
      </c>
      <c r="G24" s="114">
        <v>961</v>
      </c>
      <c r="H24" s="140">
        <v>909</v>
      </c>
      <c r="I24" s="115">
        <v>-4</v>
      </c>
      <c r="J24" s="116">
        <v>-0.44004400440044006</v>
      </c>
    </row>
    <row r="25" spans="1:15" s="110" customFormat="1" ht="24.95" customHeight="1" x14ac:dyDescent="0.2">
      <c r="A25" s="193" t="s">
        <v>222</v>
      </c>
      <c r="B25" s="204" t="s">
        <v>159</v>
      </c>
      <c r="C25" s="113">
        <v>5.8181225554106906</v>
      </c>
      <c r="D25" s="115">
        <v>714</v>
      </c>
      <c r="E25" s="114">
        <v>705</v>
      </c>
      <c r="F25" s="114">
        <v>714</v>
      </c>
      <c r="G25" s="114">
        <v>713</v>
      </c>
      <c r="H25" s="140">
        <v>705</v>
      </c>
      <c r="I25" s="115">
        <v>9</v>
      </c>
      <c r="J25" s="116">
        <v>1.2765957446808511</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3.9194915254237288</v>
      </c>
      <c r="D27" s="115">
        <v>481</v>
      </c>
      <c r="E27" s="114">
        <v>483</v>
      </c>
      <c r="F27" s="114">
        <v>491</v>
      </c>
      <c r="G27" s="114">
        <v>508</v>
      </c>
      <c r="H27" s="140">
        <v>453</v>
      </c>
      <c r="I27" s="115">
        <v>28</v>
      </c>
      <c r="J27" s="116">
        <v>6.1810154525386309</v>
      </c>
    </row>
    <row r="28" spans="1:15" s="110" customFormat="1" ht="24.95" customHeight="1" x14ac:dyDescent="0.2">
      <c r="A28" s="193" t="s">
        <v>163</v>
      </c>
      <c r="B28" s="199" t="s">
        <v>164</v>
      </c>
      <c r="C28" s="113">
        <v>1.7519556714471969</v>
      </c>
      <c r="D28" s="115">
        <v>215</v>
      </c>
      <c r="E28" s="114">
        <v>245</v>
      </c>
      <c r="F28" s="114">
        <v>235</v>
      </c>
      <c r="G28" s="114">
        <v>211</v>
      </c>
      <c r="H28" s="140">
        <v>212</v>
      </c>
      <c r="I28" s="115">
        <v>3</v>
      </c>
      <c r="J28" s="116">
        <v>1.4150943396226414</v>
      </c>
    </row>
    <row r="29" spans="1:15" s="110" customFormat="1" ht="24.95" customHeight="1" x14ac:dyDescent="0.2">
      <c r="A29" s="193">
        <v>86</v>
      </c>
      <c r="B29" s="199" t="s">
        <v>165</v>
      </c>
      <c r="C29" s="113">
        <v>5.744784876140808</v>
      </c>
      <c r="D29" s="115">
        <v>705</v>
      </c>
      <c r="E29" s="114">
        <v>730</v>
      </c>
      <c r="F29" s="114">
        <v>726</v>
      </c>
      <c r="G29" s="114">
        <v>733</v>
      </c>
      <c r="H29" s="140">
        <v>734</v>
      </c>
      <c r="I29" s="115">
        <v>-29</v>
      </c>
      <c r="J29" s="116">
        <v>-3.9509536784741144</v>
      </c>
    </row>
    <row r="30" spans="1:15" s="110" customFormat="1" ht="24.95" customHeight="1" x14ac:dyDescent="0.2">
      <c r="A30" s="193">
        <v>87.88</v>
      </c>
      <c r="B30" s="204" t="s">
        <v>166</v>
      </c>
      <c r="C30" s="113">
        <v>3.7076271186440679</v>
      </c>
      <c r="D30" s="115">
        <v>455</v>
      </c>
      <c r="E30" s="114">
        <v>476</v>
      </c>
      <c r="F30" s="114">
        <v>447</v>
      </c>
      <c r="G30" s="114">
        <v>467</v>
      </c>
      <c r="H30" s="140">
        <v>456</v>
      </c>
      <c r="I30" s="115">
        <v>-1</v>
      </c>
      <c r="J30" s="116">
        <v>-0.21929824561403508</v>
      </c>
    </row>
    <row r="31" spans="1:15" s="110" customFormat="1" ht="24.95" customHeight="1" x14ac:dyDescent="0.2">
      <c r="A31" s="193" t="s">
        <v>167</v>
      </c>
      <c r="B31" s="199" t="s">
        <v>168</v>
      </c>
      <c r="C31" s="113">
        <v>11.416232073011734</v>
      </c>
      <c r="D31" s="115">
        <v>1401</v>
      </c>
      <c r="E31" s="114">
        <v>1455</v>
      </c>
      <c r="F31" s="114">
        <v>1503</v>
      </c>
      <c r="G31" s="114">
        <v>1527</v>
      </c>
      <c r="H31" s="140">
        <v>1459</v>
      </c>
      <c r="I31" s="115">
        <v>-58</v>
      </c>
      <c r="J31" s="116">
        <v>-3.9753255654557917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2.0534550195567145</v>
      </c>
      <c r="D34" s="115">
        <v>252</v>
      </c>
      <c r="E34" s="114">
        <v>278</v>
      </c>
      <c r="F34" s="114">
        <v>307</v>
      </c>
      <c r="G34" s="114">
        <v>285</v>
      </c>
      <c r="H34" s="140">
        <v>269</v>
      </c>
      <c r="I34" s="115">
        <v>-17</v>
      </c>
      <c r="J34" s="116">
        <v>-6.3197026022304836</v>
      </c>
    </row>
    <row r="35" spans="1:10" s="110" customFormat="1" ht="24.95" customHeight="1" x14ac:dyDescent="0.2">
      <c r="A35" s="292" t="s">
        <v>171</v>
      </c>
      <c r="B35" s="293" t="s">
        <v>172</v>
      </c>
      <c r="C35" s="113">
        <v>13.97490221642764</v>
      </c>
      <c r="D35" s="115">
        <v>1715</v>
      </c>
      <c r="E35" s="114">
        <v>1801</v>
      </c>
      <c r="F35" s="114">
        <v>1814</v>
      </c>
      <c r="G35" s="114">
        <v>1797</v>
      </c>
      <c r="H35" s="140">
        <v>1760</v>
      </c>
      <c r="I35" s="115">
        <v>-45</v>
      </c>
      <c r="J35" s="116">
        <v>-2.5568181818181817</v>
      </c>
    </row>
    <row r="36" spans="1:10" s="110" customFormat="1" ht="24.95" customHeight="1" x14ac:dyDescent="0.2">
      <c r="A36" s="294" t="s">
        <v>173</v>
      </c>
      <c r="B36" s="295" t="s">
        <v>174</v>
      </c>
      <c r="C36" s="125">
        <v>83.971642764015641</v>
      </c>
      <c r="D36" s="143">
        <v>10305</v>
      </c>
      <c r="E36" s="144">
        <v>10631</v>
      </c>
      <c r="F36" s="144">
        <v>11086</v>
      </c>
      <c r="G36" s="144">
        <v>11195</v>
      </c>
      <c r="H36" s="145">
        <v>10490</v>
      </c>
      <c r="I36" s="143">
        <v>-185</v>
      </c>
      <c r="J36" s="146">
        <v>-1.7635843660629171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3" t="s">
        <v>225</v>
      </c>
      <c r="B39" s="613"/>
      <c r="C39" s="613"/>
      <c r="D39" s="613"/>
      <c r="E39" s="613"/>
      <c r="F39" s="613"/>
      <c r="G39" s="613"/>
      <c r="H39" s="613"/>
      <c r="I39" s="613"/>
      <c r="J39" s="613"/>
    </row>
    <row r="40" spans="1:10" ht="18.75" customHeight="1" x14ac:dyDescent="0.2">
      <c r="A40" s="613"/>
      <c r="B40" s="613"/>
      <c r="C40" s="613"/>
      <c r="D40" s="613"/>
      <c r="E40" s="613"/>
      <c r="F40" s="613"/>
      <c r="G40" s="613"/>
      <c r="H40" s="613"/>
      <c r="I40" s="613"/>
      <c r="J40" s="613"/>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69" t="s">
        <v>331</v>
      </c>
      <c r="B3" s="569"/>
      <c r="C3" s="569"/>
      <c r="D3" s="569"/>
      <c r="E3" s="569"/>
      <c r="F3" s="569"/>
      <c r="G3" s="569"/>
      <c r="H3" s="569"/>
      <c r="I3" s="569"/>
      <c r="J3" s="569"/>
      <c r="K3" s="569"/>
    </row>
    <row r="4" spans="1:15" s="94" customFormat="1" ht="12" customHeight="1" x14ac:dyDescent="0.2">
      <c r="A4" s="570" t="s">
        <v>92</v>
      </c>
      <c r="B4" s="570"/>
      <c r="C4" s="570"/>
      <c r="D4" s="570"/>
      <c r="E4" s="570"/>
      <c r="F4" s="570"/>
      <c r="G4" s="570"/>
      <c r="H4" s="570"/>
      <c r="I4" s="570"/>
      <c r="J4" s="570"/>
      <c r="K4" s="570"/>
    </row>
    <row r="5" spans="1:15" s="94" customFormat="1" ht="12" customHeight="1" x14ac:dyDescent="0.2">
      <c r="A5" s="571" t="s">
        <v>57</v>
      </c>
      <c r="B5" s="571"/>
      <c r="C5" s="571"/>
      <c r="D5" s="571"/>
      <c r="E5" s="571"/>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6" t="s">
        <v>332</v>
      </c>
      <c r="B7" s="575"/>
      <c r="C7" s="575"/>
      <c r="D7" s="580" t="s">
        <v>94</v>
      </c>
      <c r="E7" s="583" t="s">
        <v>326</v>
      </c>
      <c r="F7" s="584"/>
      <c r="G7" s="584"/>
      <c r="H7" s="584"/>
      <c r="I7" s="585"/>
      <c r="J7" s="586" t="s">
        <v>180</v>
      </c>
      <c r="K7" s="587"/>
      <c r="L7" s="96"/>
      <c r="M7" s="96"/>
      <c r="N7" s="96"/>
      <c r="O7" s="96"/>
    </row>
    <row r="8" spans="1:15" ht="21.75" customHeight="1" x14ac:dyDescent="0.2">
      <c r="A8" s="576"/>
      <c r="B8" s="577"/>
      <c r="C8" s="577"/>
      <c r="D8" s="581"/>
      <c r="E8" s="590" t="s">
        <v>97</v>
      </c>
      <c r="F8" s="590" t="s">
        <v>98</v>
      </c>
      <c r="G8" s="590" t="s">
        <v>99</v>
      </c>
      <c r="H8" s="590" t="s">
        <v>100</v>
      </c>
      <c r="I8" s="590" t="s">
        <v>101</v>
      </c>
      <c r="J8" s="588"/>
      <c r="K8" s="589"/>
    </row>
    <row r="9" spans="1:15" ht="12" customHeight="1" x14ac:dyDescent="0.2">
      <c r="A9" s="576"/>
      <c r="B9" s="577"/>
      <c r="C9" s="577"/>
      <c r="D9" s="581"/>
      <c r="E9" s="591"/>
      <c r="F9" s="591"/>
      <c r="G9" s="591"/>
      <c r="H9" s="591"/>
      <c r="I9" s="591"/>
      <c r="J9" s="98" t="s">
        <v>102</v>
      </c>
      <c r="K9" s="99" t="s">
        <v>103</v>
      </c>
    </row>
    <row r="10" spans="1:15" ht="12" customHeight="1" x14ac:dyDescent="0.2">
      <c r="A10" s="578"/>
      <c r="B10" s="579"/>
      <c r="C10" s="579"/>
      <c r="D10" s="582"/>
      <c r="E10" s="100">
        <v>1</v>
      </c>
      <c r="F10" s="100">
        <v>2</v>
      </c>
      <c r="G10" s="100">
        <v>3</v>
      </c>
      <c r="H10" s="100">
        <v>4</v>
      </c>
      <c r="I10" s="100">
        <v>5</v>
      </c>
      <c r="J10" s="100">
        <v>6</v>
      </c>
      <c r="K10" s="100">
        <v>7</v>
      </c>
    </row>
    <row r="11" spans="1:15" ht="18" customHeight="1" x14ac:dyDescent="0.2">
      <c r="A11" s="297" t="s">
        <v>104</v>
      </c>
      <c r="B11" s="298"/>
      <c r="C11" s="299"/>
      <c r="D11" s="262">
        <v>100</v>
      </c>
      <c r="E11" s="263">
        <v>12272</v>
      </c>
      <c r="F11" s="264">
        <v>12710</v>
      </c>
      <c r="G11" s="264">
        <v>13207</v>
      </c>
      <c r="H11" s="264">
        <v>13277</v>
      </c>
      <c r="I11" s="265">
        <v>12519</v>
      </c>
      <c r="J11" s="263">
        <v>-247</v>
      </c>
      <c r="K11" s="266">
        <v>-1.9730010384215992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44.93155149934811</v>
      </c>
      <c r="E13" s="115">
        <v>5514</v>
      </c>
      <c r="F13" s="114">
        <v>5467</v>
      </c>
      <c r="G13" s="114">
        <v>5760</v>
      </c>
      <c r="H13" s="114">
        <v>5832</v>
      </c>
      <c r="I13" s="140">
        <v>5435</v>
      </c>
      <c r="J13" s="115">
        <v>79</v>
      </c>
      <c r="K13" s="116">
        <v>1.453541858325667</v>
      </c>
    </row>
    <row r="14" spans="1:15" ht="15.95" customHeight="1" x14ac:dyDescent="0.2">
      <c r="A14" s="306" t="s">
        <v>230</v>
      </c>
      <c r="B14" s="307"/>
      <c r="C14" s="308"/>
      <c r="D14" s="113">
        <v>43.041069100391134</v>
      </c>
      <c r="E14" s="115">
        <v>5282</v>
      </c>
      <c r="F14" s="114">
        <v>5720</v>
      </c>
      <c r="G14" s="114">
        <v>5933</v>
      </c>
      <c r="H14" s="114">
        <v>5973</v>
      </c>
      <c r="I14" s="140">
        <v>5666</v>
      </c>
      <c r="J14" s="115">
        <v>-384</v>
      </c>
      <c r="K14" s="116">
        <v>-6.7772679138722198</v>
      </c>
    </row>
    <row r="15" spans="1:15" ht="15.95" customHeight="1" x14ac:dyDescent="0.2">
      <c r="A15" s="306" t="s">
        <v>231</v>
      </c>
      <c r="B15" s="307"/>
      <c r="C15" s="308"/>
      <c r="D15" s="113">
        <v>4.8565840938722298</v>
      </c>
      <c r="E15" s="115">
        <v>596</v>
      </c>
      <c r="F15" s="114">
        <v>610</v>
      </c>
      <c r="G15" s="114">
        <v>606</v>
      </c>
      <c r="H15" s="114">
        <v>581</v>
      </c>
      <c r="I15" s="140">
        <v>559</v>
      </c>
      <c r="J15" s="115">
        <v>37</v>
      </c>
      <c r="K15" s="116">
        <v>6.6189624329159216</v>
      </c>
    </row>
    <row r="16" spans="1:15" ht="15.95" customHeight="1" x14ac:dyDescent="0.2">
      <c r="A16" s="306" t="s">
        <v>232</v>
      </c>
      <c r="B16" s="307"/>
      <c r="C16" s="308"/>
      <c r="D16" s="113">
        <v>2.6727509778357237</v>
      </c>
      <c r="E16" s="115">
        <v>328</v>
      </c>
      <c r="F16" s="114">
        <v>347</v>
      </c>
      <c r="G16" s="114">
        <v>327</v>
      </c>
      <c r="H16" s="114">
        <v>302</v>
      </c>
      <c r="I16" s="140">
        <v>297</v>
      </c>
      <c r="J16" s="115">
        <v>31</v>
      </c>
      <c r="K16" s="116">
        <v>10.437710437710438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1.4749022164276402</v>
      </c>
      <c r="E18" s="115">
        <v>181</v>
      </c>
      <c r="F18" s="114">
        <v>184</v>
      </c>
      <c r="G18" s="114">
        <v>205</v>
      </c>
      <c r="H18" s="114">
        <v>185</v>
      </c>
      <c r="I18" s="140">
        <v>175</v>
      </c>
      <c r="J18" s="115">
        <v>6</v>
      </c>
      <c r="K18" s="116">
        <v>3.4285714285714284</v>
      </c>
    </row>
    <row r="19" spans="1:11" ht="14.1" customHeight="1" x14ac:dyDescent="0.2">
      <c r="A19" s="306" t="s">
        <v>235</v>
      </c>
      <c r="B19" s="307" t="s">
        <v>236</v>
      </c>
      <c r="C19" s="308"/>
      <c r="D19" s="113">
        <v>0.92079530638852669</v>
      </c>
      <c r="E19" s="115">
        <v>113</v>
      </c>
      <c r="F19" s="114">
        <v>114</v>
      </c>
      <c r="G19" s="114">
        <v>133</v>
      </c>
      <c r="H19" s="114">
        <v>113</v>
      </c>
      <c r="I19" s="140">
        <v>105</v>
      </c>
      <c r="J19" s="115">
        <v>8</v>
      </c>
      <c r="K19" s="116">
        <v>7.6190476190476186</v>
      </c>
    </row>
    <row r="20" spans="1:11" ht="14.1" customHeight="1" x14ac:dyDescent="0.2">
      <c r="A20" s="306">
        <v>12</v>
      </c>
      <c r="B20" s="307" t="s">
        <v>237</v>
      </c>
      <c r="C20" s="308"/>
      <c r="D20" s="113">
        <v>1.5808344198174706</v>
      </c>
      <c r="E20" s="115">
        <v>194</v>
      </c>
      <c r="F20" s="114">
        <v>193</v>
      </c>
      <c r="G20" s="114">
        <v>192</v>
      </c>
      <c r="H20" s="114">
        <v>201</v>
      </c>
      <c r="I20" s="140">
        <v>187</v>
      </c>
      <c r="J20" s="115">
        <v>7</v>
      </c>
      <c r="K20" s="116">
        <v>3.7433155080213902</v>
      </c>
    </row>
    <row r="21" spans="1:11" ht="14.1" customHeight="1" x14ac:dyDescent="0.2">
      <c r="A21" s="306">
        <v>21</v>
      </c>
      <c r="B21" s="307" t="s">
        <v>238</v>
      </c>
      <c r="C21" s="308"/>
      <c r="D21" s="113">
        <v>0.21186440677966101</v>
      </c>
      <c r="E21" s="115">
        <v>26</v>
      </c>
      <c r="F21" s="114">
        <v>29</v>
      </c>
      <c r="G21" s="114">
        <v>28</v>
      </c>
      <c r="H21" s="114">
        <v>30</v>
      </c>
      <c r="I21" s="140">
        <v>34</v>
      </c>
      <c r="J21" s="115">
        <v>-8</v>
      </c>
      <c r="K21" s="116">
        <v>-23.529411764705884</v>
      </c>
    </row>
    <row r="22" spans="1:11" ht="14.1" customHeight="1" x14ac:dyDescent="0.2">
      <c r="A22" s="306">
        <v>22</v>
      </c>
      <c r="B22" s="307" t="s">
        <v>239</v>
      </c>
      <c r="C22" s="308"/>
      <c r="D22" s="113">
        <v>0.70078226857887871</v>
      </c>
      <c r="E22" s="115">
        <v>86</v>
      </c>
      <c r="F22" s="114">
        <v>84</v>
      </c>
      <c r="G22" s="114">
        <v>82</v>
      </c>
      <c r="H22" s="114">
        <v>75</v>
      </c>
      <c r="I22" s="140">
        <v>71</v>
      </c>
      <c r="J22" s="115">
        <v>15</v>
      </c>
      <c r="K22" s="116">
        <v>21.12676056338028</v>
      </c>
    </row>
    <row r="23" spans="1:11" ht="14.1" customHeight="1" x14ac:dyDescent="0.2">
      <c r="A23" s="306">
        <v>23</v>
      </c>
      <c r="B23" s="307" t="s">
        <v>240</v>
      </c>
      <c r="C23" s="308"/>
      <c r="D23" s="113">
        <v>0.55410691003911339</v>
      </c>
      <c r="E23" s="115">
        <v>68</v>
      </c>
      <c r="F23" s="114">
        <v>71</v>
      </c>
      <c r="G23" s="114">
        <v>67</v>
      </c>
      <c r="H23" s="114">
        <v>62</v>
      </c>
      <c r="I23" s="140">
        <v>63</v>
      </c>
      <c r="J23" s="115">
        <v>5</v>
      </c>
      <c r="K23" s="116">
        <v>7.9365079365079367</v>
      </c>
    </row>
    <row r="24" spans="1:11" ht="14.1" customHeight="1" x14ac:dyDescent="0.2">
      <c r="A24" s="306">
        <v>24</v>
      </c>
      <c r="B24" s="307" t="s">
        <v>241</v>
      </c>
      <c r="C24" s="308"/>
      <c r="D24" s="113">
        <v>1.1245110821382007</v>
      </c>
      <c r="E24" s="115">
        <v>138</v>
      </c>
      <c r="F24" s="114">
        <v>150</v>
      </c>
      <c r="G24" s="114">
        <v>155</v>
      </c>
      <c r="H24" s="114">
        <v>156</v>
      </c>
      <c r="I24" s="140">
        <v>162</v>
      </c>
      <c r="J24" s="115">
        <v>-24</v>
      </c>
      <c r="K24" s="116">
        <v>-14.814814814814815</v>
      </c>
    </row>
    <row r="25" spans="1:11" ht="14.1" customHeight="1" x14ac:dyDescent="0.2">
      <c r="A25" s="306">
        <v>25</v>
      </c>
      <c r="B25" s="307" t="s">
        <v>242</v>
      </c>
      <c r="C25" s="308"/>
      <c r="D25" s="113">
        <v>1.4015645371577574</v>
      </c>
      <c r="E25" s="115">
        <v>172</v>
      </c>
      <c r="F25" s="114">
        <v>179</v>
      </c>
      <c r="G25" s="114">
        <v>191</v>
      </c>
      <c r="H25" s="114">
        <v>203</v>
      </c>
      <c r="I25" s="140">
        <v>192</v>
      </c>
      <c r="J25" s="115">
        <v>-20</v>
      </c>
      <c r="K25" s="116">
        <v>-10.416666666666666</v>
      </c>
    </row>
    <row r="26" spans="1:11" ht="14.1" customHeight="1" x14ac:dyDescent="0.2">
      <c r="A26" s="306">
        <v>26</v>
      </c>
      <c r="B26" s="307" t="s">
        <v>243</v>
      </c>
      <c r="C26" s="308"/>
      <c r="D26" s="113">
        <v>0.81486310299869624</v>
      </c>
      <c r="E26" s="115">
        <v>100</v>
      </c>
      <c r="F26" s="114">
        <v>108</v>
      </c>
      <c r="G26" s="114">
        <v>112</v>
      </c>
      <c r="H26" s="114">
        <v>110</v>
      </c>
      <c r="I26" s="140">
        <v>108</v>
      </c>
      <c r="J26" s="115">
        <v>-8</v>
      </c>
      <c r="K26" s="116">
        <v>-7.4074074074074074</v>
      </c>
    </row>
    <row r="27" spans="1:11" ht="14.1" customHeight="1" x14ac:dyDescent="0.2">
      <c r="A27" s="306">
        <v>27</v>
      </c>
      <c r="B27" s="307" t="s">
        <v>244</v>
      </c>
      <c r="C27" s="308"/>
      <c r="D27" s="113">
        <v>0.56225554106910036</v>
      </c>
      <c r="E27" s="115">
        <v>69</v>
      </c>
      <c r="F27" s="114">
        <v>65</v>
      </c>
      <c r="G27" s="114">
        <v>66</v>
      </c>
      <c r="H27" s="114">
        <v>76</v>
      </c>
      <c r="I27" s="140">
        <v>77</v>
      </c>
      <c r="J27" s="115">
        <v>-8</v>
      </c>
      <c r="K27" s="116">
        <v>-10.38961038961039</v>
      </c>
    </row>
    <row r="28" spans="1:11" ht="14.1" customHeight="1" x14ac:dyDescent="0.2">
      <c r="A28" s="306">
        <v>28</v>
      </c>
      <c r="B28" s="307" t="s">
        <v>245</v>
      </c>
      <c r="C28" s="308"/>
      <c r="D28" s="113">
        <v>0.20371577574967406</v>
      </c>
      <c r="E28" s="115">
        <v>25</v>
      </c>
      <c r="F28" s="114">
        <v>32</v>
      </c>
      <c r="G28" s="114">
        <v>31</v>
      </c>
      <c r="H28" s="114">
        <v>31</v>
      </c>
      <c r="I28" s="140">
        <v>21</v>
      </c>
      <c r="J28" s="115">
        <v>4</v>
      </c>
      <c r="K28" s="116">
        <v>19.047619047619047</v>
      </c>
    </row>
    <row r="29" spans="1:11" ht="14.1" customHeight="1" x14ac:dyDescent="0.2">
      <c r="A29" s="306">
        <v>29</v>
      </c>
      <c r="B29" s="307" t="s">
        <v>246</v>
      </c>
      <c r="C29" s="308"/>
      <c r="D29" s="113">
        <v>3.0964797913950455</v>
      </c>
      <c r="E29" s="115">
        <v>380</v>
      </c>
      <c r="F29" s="114">
        <v>475</v>
      </c>
      <c r="G29" s="114">
        <v>483</v>
      </c>
      <c r="H29" s="114">
        <v>482</v>
      </c>
      <c r="I29" s="140">
        <v>446</v>
      </c>
      <c r="J29" s="115">
        <v>-66</v>
      </c>
      <c r="K29" s="116">
        <v>-14.798206278026905</v>
      </c>
    </row>
    <row r="30" spans="1:11" ht="14.1" customHeight="1" x14ac:dyDescent="0.2">
      <c r="A30" s="306" t="s">
        <v>247</v>
      </c>
      <c r="B30" s="307" t="s">
        <v>248</v>
      </c>
      <c r="C30" s="308"/>
      <c r="D30" s="113">
        <v>0.43187744458930899</v>
      </c>
      <c r="E30" s="115">
        <v>53</v>
      </c>
      <c r="F30" s="114">
        <v>69</v>
      </c>
      <c r="G30" s="114">
        <v>58</v>
      </c>
      <c r="H30" s="114">
        <v>63</v>
      </c>
      <c r="I30" s="140">
        <v>57</v>
      </c>
      <c r="J30" s="115">
        <v>-4</v>
      </c>
      <c r="K30" s="116">
        <v>-7.0175438596491224</v>
      </c>
    </row>
    <row r="31" spans="1:11" ht="14.1" customHeight="1" x14ac:dyDescent="0.2">
      <c r="A31" s="306" t="s">
        <v>249</v>
      </c>
      <c r="B31" s="307" t="s">
        <v>250</v>
      </c>
      <c r="C31" s="308"/>
      <c r="D31" s="113">
        <v>2.6320078226857886</v>
      </c>
      <c r="E31" s="115">
        <v>323</v>
      </c>
      <c r="F31" s="114">
        <v>401</v>
      </c>
      <c r="G31" s="114">
        <v>419</v>
      </c>
      <c r="H31" s="114">
        <v>413</v>
      </c>
      <c r="I31" s="140">
        <v>384</v>
      </c>
      <c r="J31" s="115">
        <v>-61</v>
      </c>
      <c r="K31" s="116">
        <v>-15.885416666666666</v>
      </c>
    </row>
    <row r="32" spans="1:11" ht="14.1" customHeight="1" x14ac:dyDescent="0.2">
      <c r="A32" s="306">
        <v>31</v>
      </c>
      <c r="B32" s="307" t="s">
        <v>251</v>
      </c>
      <c r="C32" s="308"/>
      <c r="D32" s="113">
        <v>0.22816166883963493</v>
      </c>
      <c r="E32" s="115">
        <v>28</v>
      </c>
      <c r="F32" s="114">
        <v>20</v>
      </c>
      <c r="G32" s="114">
        <v>20</v>
      </c>
      <c r="H32" s="114">
        <v>23</v>
      </c>
      <c r="I32" s="140">
        <v>19</v>
      </c>
      <c r="J32" s="115">
        <v>9</v>
      </c>
      <c r="K32" s="116">
        <v>47.368421052631582</v>
      </c>
    </row>
    <row r="33" spans="1:11" ht="14.1" customHeight="1" x14ac:dyDescent="0.2">
      <c r="A33" s="306">
        <v>32</v>
      </c>
      <c r="B33" s="307" t="s">
        <v>252</v>
      </c>
      <c r="C33" s="308"/>
      <c r="D33" s="113">
        <v>1.8334419817470664</v>
      </c>
      <c r="E33" s="115">
        <v>225</v>
      </c>
      <c r="F33" s="114">
        <v>226</v>
      </c>
      <c r="G33" s="114">
        <v>232</v>
      </c>
      <c r="H33" s="114">
        <v>244</v>
      </c>
      <c r="I33" s="140">
        <v>237</v>
      </c>
      <c r="J33" s="115">
        <v>-12</v>
      </c>
      <c r="K33" s="116">
        <v>-5.0632911392405067</v>
      </c>
    </row>
    <row r="34" spans="1:11" ht="14.1" customHeight="1" x14ac:dyDescent="0.2">
      <c r="A34" s="306">
        <v>33</v>
      </c>
      <c r="B34" s="307" t="s">
        <v>253</v>
      </c>
      <c r="C34" s="308"/>
      <c r="D34" s="113">
        <v>0.69263363754889173</v>
      </c>
      <c r="E34" s="115">
        <v>85</v>
      </c>
      <c r="F34" s="114">
        <v>75</v>
      </c>
      <c r="G34" s="114">
        <v>73</v>
      </c>
      <c r="H34" s="114">
        <v>68</v>
      </c>
      <c r="I34" s="140">
        <v>67</v>
      </c>
      <c r="J34" s="115">
        <v>18</v>
      </c>
      <c r="K34" s="116">
        <v>26.865671641791046</v>
      </c>
    </row>
    <row r="35" spans="1:11" ht="14.1" customHeight="1" x14ac:dyDescent="0.2">
      <c r="A35" s="306">
        <v>34</v>
      </c>
      <c r="B35" s="307" t="s">
        <v>254</v>
      </c>
      <c r="C35" s="308"/>
      <c r="D35" s="113">
        <v>3.6587353324641461</v>
      </c>
      <c r="E35" s="115">
        <v>449</v>
      </c>
      <c r="F35" s="114">
        <v>449</v>
      </c>
      <c r="G35" s="114">
        <v>463</v>
      </c>
      <c r="H35" s="114">
        <v>456</v>
      </c>
      <c r="I35" s="140">
        <v>449</v>
      </c>
      <c r="J35" s="115">
        <v>0</v>
      </c>
      <c r="K35" s="116">
        <v>0</v>
      </c>
    </row>
    <row r="36" spans="1:11" ht="14.1" customHeight="1" x14ac:dyDescent="0.2">
      <c r="A36" s="306">
        <v>41</v>
      </c>
      <c r="B36" s="307" t="s">
        <v>255</v>
      </c>
      <c r="C36" s="308"/>
      <c r="D36" s="113">
        <v>0.14667535853976532</v>
      </c>
      <c r="E36" s="115">
        <v>18</v>
      </c>
      <c r="F36" s="114">
        <v>20</v>
      </c>
      <c r="G36" s="114">
        <v>20</v>
      </c>
      <c r="H36" s="114">
        <v>21</v>
      </c>
      <c r="I36" s="140">
        <v>20</v>
      </c>
      <c r="J36" s="115">
        <v>-2</v>
      </c>
      <c r="K36" s="116">
        <v>-10</v>
      </c>
    </row>
    <row r="37" spans="1:11" ht="14.1" customHeight="1" x14ac:dyDescent="0.2">
      <c r="A37" s="306">
        <v>42</v>
      </c>
      <c r="B37" s="307" t="s">
        <v>256</v>
      </c>
      <c r="C37" s="308"/>
      <c r="D37" s="113">
        <v>3.259452411994785E-2</v>
      </c>
      <c r="E37" s="115">
        <v>4</v>
      </c>
      <c r="F37" s="114">
        <v>4</v>
      </c>
      <c r="G37" s="114">
        <v>4</v>
      </c>
      <c r="H37" s="114" t="s">
        <v>513</v>
      </c>
      <c r="I37" s="140" t="s">
        <v>513</v>
      </c>
      <c r="J37" s="115" t="s">
        <v>513</v>
      </c>
      <c r="K37" s="116" t="s">
        <v>513</v>
      </c>
    </row>
    <row r="38" spans="1:11" ht="14.1" customHeight="1" x14ac:dyDescent="0.2">
      <c r="A38" s="306">
        <v>43</v>
      </c>
      <c r="B38" s="307" t="s">
        <v>257</v>
      </c>
      <c r="C38" s="308"/>
      <c r="D38" s="113">
        <v>0.28520208604954367</v>
      </c>
      <c r="E38" s="115">
        <v>35</v>
      </c>
      <c r="F38" s="114">
        <v>32</v>
      </c>
      <c r="G38" s="114">
        <v>35</v>
      </c>
      <c r="H38" s="114">
        <v>34</v>
      </c>
      <c r="I38" s="140">
        <v>31</v>
      </c>
      <c r="J38" s="115">
        <v>4</v>
      </c>
      <c r="K38" s="116">
        <v>12.903225806451612</v>
      </c>
    </row>
    <row r="39" spans="1:11" ht="14.1" customHeight="1" x14ac:dyDescent="0.2">
      <c r="A39" s="306">
        <v>51</v>
      </c>
      <c r="B39" s="307" t="s">
        <v>258</v>
      </c>
      <c r="C39" s="308"/>
      <c r="D39" s="113">
        <v>10.519882659713168</v>
      </c>
      <c r="E39" s="115">
        <v>1291</v>
      </c>
      <c r="F39" s="114">
        <v>1045</v>
      </c>
      <c r="G39" s="114">
        <v>1077</v>
      </c>
      <c r="H39" s="114">
        <v>1122</v>
      </c>
      <c r="I39" s="140">
        <v>1061</v>
      </c>
      <c r="J39" s="115">
        <v>230</v>
      </c>
      <c r="K39" s="116">
        <v>21.67766258246937</v>
      </c>
    </row>
    <row r="40" spans="1:11" ht="14.1" customHeight="1" x14ac:dyDescent="0.2">
      <c r="A40" s="306" t="s">
        <v>259</v>
      </c>
      <c r="B40" s="307" t="s">
        <v>260</v>
      </c>
      <c r="C40" s="308"/>
      <c r="D40" s="113">
        <v>10.332464146023469</v>
      </c>
      <c r="E40" s="115">
        <v>1268</v>
      </c>
      <c r="F40" s="114">
        <v>1020</v>
      </c>
      <c r="G40" s="114">
        <v>1055</v>
      </c>
      <c r="H40" s="114">
        <v>1098</v>
      </c>
      <c r="I40" s="140">
        <v>1038</v>
      </c>
      <c r="J40" s="115">
        <v>230</v>
      </c>
      <c r="K40" s="116">
        <v>22.157996146435451</v>
      </c>
    </row>
    <row r="41" spans="1:11" ht="14.1" customHeight="1" x14ac:dyDescent="0.2">
      <c r="A41" s="306"/>
      <c r="B41" s="307" t="s">
        <v>261</v>
      </c>
      <c r="C41" s="308"/>
      <c r="D41" s="113">
        <v>2.9416558018252932</v>
      </c>
      <c r="E41" s="115">
        <v>361</v>
      </c>
      <c r="F41" s="114">
        <v>340</v>
      </c>
      <c r="G41" s="114">
        <v>362</v>
      </c>
      <c r="H41" s="114">
        <v>382</v>
      </c>
      <c r="I41" s="140">
        <v>365</v>
      </c>
      <c r="J41" s="115">
        <v>-4</v>
      </c>
      <c r="K41" s="116">
        <v>-1.095890410958904</v>
      </c>
    </row>
    <row r="42" spans="1:11" ht="14.1" customHeight="1" x14ac:dyDescent="0.2">
      <c r="A42" s="306">
        <v>52</v>
      </c>
      <c r="B42" s="307" t="s">
        <v>262</v>
      </c>
      <c r="C42" s="308"/>
      <c r="D42" s="113">
        <v>4.2454367666232073</v>
      </c>
      <c r="E42" s="115">
        <v>521</v>
      </c>
      <c r="F42" s="114">
        <v>572</v>
      </c>
      <c r="G42" s="114">
        <v>573</v>
      </c>
      <c r="H42" s="114">
        <v>549</v>
      </c>
      <c r="I42" s="140">
        <v>551</v>
      </c>
      <c r="J42" s="115">
        <v>-30</v>
      </c>
      <c r="K42" s="116">
        <v>-5.4446460980036298</v>
      </c>
    </row>
    <row r="43" spans="1:11" ht="14.1" customHeight="1" x14ac:dyDescent="0.2">
      <c r="A43" s="306" t="s">
        <v>263</v>
      </c>
      <c r="B43" s="307" t="s">
        <v>264</v>
      </c>
      <c r="C43" s="308"/>
      <c r="D43" s="113">
        <v>4.0987614080834422</v>
      </c>
      <c r="E43" s="115">
        <v>503</v>
      </c>
      <c r="F43" s="114">
        <v>555</v>
      </c>
      <c r="G43" s="114">
        <v>560</v>
      </c>
      <c r="H43" s="114">
        <v>536</v>
      </c>
      <c r="I43" s="140">
        <v>538</v>
      </c>
      <c r="J43" s="115">
        <v>-35</v>
      </c>
      <c r="K43" s="116">
        <v>-6.5055762081784385</v>
      </c>
    </row>
    <row r="44" spans="1:11" ht="14.1" customHeight="1" x14ac:dyDescent="0.2">
      <c r="A44" s="306">
        <v>53</v>
      </c>
      <c r="B44" s="307" t="s">
        <v>265</v>
      </c>
      <c r="C44" s="308"/>
      <c r="D44" s="113">
        <v>1.6704693611473274</v>
      </c>
      <c r="E44" s="115">
        <v>205</v>
      </c>
      <c r="F44" s="114">
        <v>226</v>
      </c>
      <c r="G44" s="114">
        <v>242</v>
      </c>
      <c r="H44" s="114">
        <v>263</v>
      </c>
      <c r="I44" s="140">
        <v>197</v>
      </c>
      <c r="J44" s="115">
        <v>8</v>
      </c>
      <c r="K44" s="116">
        <v>4.0609137055837561</v>
      </c>
    </row>
    <row r="45" spans="1:11" ht="14.1" customHeight="1" x14ac:dyDescent="0.2">
      <c r="A45" s="306" t="s">
        <v>266</v>
      </c>
      <c r="B45" s="307" t="s">
        <v>267</v>
      </c>
      <c r="C45" s="308"/>
      <c r="D45" s="113">
        <v>1.3771186440677967</v>
      </c>
      <c r="E45" s="115">
        <v>169</v>
      </c>
      <c r="F45" s="114">
        <v>191</v>
      </c>
      <c r="G45" s="114">
        <v>209</v>
      </c>
      <c r="H45" s="114">
        <v>228</v>
      </c>
      <c r="I45" s="140">
        <v>169</v>
      </c>
      <c r="J45" s="115">
        <v>0</v>
      </c>
      <c r="K45" s="116">
        <v>0</v>
      </c>
    </row>
    <row r="46" spans="1:11" ht="14.1" customHeight="1" x14ac:dyDescent="0.2">
      <c r="A46" s="306">
        <v>54</v>
      </c>
      <c r="B46" s="307" t="s">
        <v>268</v>
      </c>
      <c r="C46" s="308"/>
      <c r="D46" s="113">
        <v>10.853976531942633</v>
      </c>
      <c r="E46" s="115">
        <v>1332</v>
      </c>
      <c r="F46" s="114">
        <v>1371</v>
      </c>
      <c r="G46" s="114">
        <v>1378</v>
      </c>
      <c r="H46" s="114">
        <v>1356</v>
      </c>
      <c r="I46" s="140">
        <v>1322</v>
      </c>
      <c r="J46" s="115">
        <v>10</v>
      </c>
      <c r="K46" s="116">
        <v>0.75642965204236001</v>
      </c>
    </row>
    <row r="47" spans="1:11" ht="14.1" customHeight="1" x14ac:dyDescent="0.2">
      <c r="A47" s="306">
        <v>61</v>
      </c>
      <c r="B47" s="307" t="s">
        <v>269</v>
      </c>
      <c r="C47" s="308"/>
      <c r="D47" s="113">
        <v>0.57855280312907431</v>
      </c>
      <c r="E47" s="115">
        <v>71</v>
      </c>
      <c r="F47" s="114">
        <v>77</v>
      </c>
      <c r="G47" s="114">
        <v>78</v>
      </c>
      <c r="H47" s="114">
        <v>76</v>
      </c>
      <c r="I47" s="140">
        <v>66</v>
      </c>
      <c r="J47" s="115">
        <v>5</v>
      </c>
      <c r="K47" s="116">
        <v>7.5757575757575761</v>
      </c>
    </row>
    <row r="48" spans="1:11" ht="14.1" customHeight="1" x14ac:dyDescent="0.2">
      <c r="A48" s="306">
        <v>62</v>
      </c>
      <c r="B48" s="307" t="s">
        <v>270</v>
      </c>
      <c r="C48" s="308"/>
      <c r="D48" s="113">
        <v>11.497718383311604</v>
      </c>
      <c r="E48" s="115">
        <v>1411</v>
      </c>
      <c r="F48" s="114">
        <v>1458</v>
      </c>
      <c r="G48" s="114">
        <v>1556</v>
      </c>
      <c r="H48" s="114">
        <v>1588</v>
      </c>
      <c r="I48" s="140">
        <v>1468</v>
      </c>
      <c r="J48" s="115">
        <v>-57</v>
      </c>
      <c r="K48" s="116">
        <v>-3.8828337874659402</v>
      </c>
    </row>
    <row r="49" spans="1:11" ht="14.1" customHeight="1" x14ac:dyDescent="0.2">
      <c r="A49" s="306">
        <v>63</v>
      </c>
      <c r="B49" s="307" t="s">
        <v>271</v>
      </c>
      <c r="C49" s="308"/>
      <c r="D49" s="113">
        <v>10.902868318122556</v>
      </c>
      <c r="E49" s="115">
        <v>1338</v>
      </c>
      <c r="F49" s="114">
        <v>1698</v>
      </c>
      <c r="G49" s="114">
        <v>2008</v>
      </c>
      <c r="H49" s="114">
        <v>2004</v>
      </c>
      <c r="I49" s="140">
        <v>1697</v>
      </c>
      <c r="J49" s="115">
        <v>-359</v>
      </c>
      <c r="K49" s="116">
        <v>-21.154979375368296</v>
      </c>
    </row>
    <row r="50" spans="1:11" ht="14.1" customHeight="1" x14ac:dyDescent="0.2">
      <c r="A50" s="306" t="s">
        <v>272</v>
      </c>
      <c r="B50" s="307" t="s">
        <v>273</v>
      </c>
      <c r="C50" s="308"/>
      <c r="D50" s="113">
        <v>1.4993481095176011</v>
      </c>
      <c r="E50" s="115">
        <v>184</v>
      </c>
      <c r="F50" s="114">
        <v>227</v>
      </c>
      <c r="G50" s="114">
        <v>256</v>
      </c>
      <c r="H50" s="114">
        <v>253</v>
      </c>
      <c r="I50" s="140">
        <v>246</v>
      </c>
      <c r="J50" s="115">
        <v>-62</v>
      </c>
      <c r="K50" s="116">
        <v>-25.203252032520325</v>
      </c>
    </row>
    <row r="51" spans="1:11" ht="14.1" customHeight="1" x14ac:dyDescent="0.2">
      <c r="A51" s="306" t="s">
        <v>274</v>
      </c>
      <c r="B51" s="307" t="s">
        <v>275</v>
      </c>
      <c r="C51" s="308"/>
      <c r="D51" s="113">
        <v>8.572359843546284</v>
      </c>
      <c r="E51" s="115">
        <v>1052</v>
      </c>
      <c r="F51" s="114">
        <v>1344</v>
      </c>
      <c r="G51" s="114">
        <v>1576</v>
      </c>
      <c r="H51" s="114">
        <v>1577</v>
      </c>
      <c r="I51" s="140">
        <v>1281</v>
      </c>
      <c r="J51" s="115">
        <v>-229</v>
      </c>
      <c r="K51" s="116">
        <v>-17.876658860265419</v>
      </c>
    </row>
    <row r="52" spans="1:11" ht="14.1" customHeight="1" x14ac:dyDescent="0.2">
      <c r="A52" s="306">
        <v>71</v>
      </c>
      <c r="B52" s="307" t="s">
        <v>276</v>
      </c>
      <c r="C52" s="308"/>
      <c r="D52" s="113">
        <v>13.437092568448501</v>
      </c>
      <c r="E52" s="115">
        <v>1649</v>
      </c>
      <c r="F52" s="114">
        <v>1619</v>
      </c>
      <c r="G52" s="114">
        <v>1624</v>
      </c>
      <c r="H52" s="114">
        <v>1620</v>
      </c>
      <c r="I52" s="140">
        <v>1596</v>
      </c>
      <c r="J52" s="115">
        <v>53</v>
      </c>
      <c r="K52" s="116">
        <v>3.3208020050125313</v>
      </c>
    </row>
    <row r="53" spans="1:11" ht="14.1" customHeight="1" x14ac:dyDescent="0.2">
      <c r="A53" s="306" t="s">
        <v>277</v>
      </c>
      <c r="B53" s="307" t="s">
        <v>278</v>
      </c>
      <c r="C53" s="308"/>
      <c r="D53" s="113">
        <v>0.74967405475880056</v>
      </c>
      <c r="E53" s="115">
        <v>92</v>
      </c>
      <c r="F53" s="114">
        <v>94</v>
      </c>
      <c r="G53" s="114">
        <v>93</v>
      </c>
      <c r="H53" s="114">
        <v>97</v>
      </c>
      <c r="I53" s="140">
        <v>96</v>
      </c>
      <c r="J53" s="115">
        <v>-4</v>
      </c>
      <c r="K53" s="116">
        <v>-4.166666666666667</v>
      </c>
    </row>
    <row r="54" spans="1:11" ht="14.1" customHeight="1" x14ac:dyDescent="0.2">
      <c r="A54" s="306" t="s">
        <v>279</v>
      </c>
      <c r="B54" s="307" t="s">
        <v>280</v>
      </c>
      <c r="C54" s="308"/>
      <c r="D54" s="113">
        <v>11.815514993481095</v>
      </c>
      <c r="E54" s="115">
        <v>1450</v>
      </c>
      <c r="F54" s="114">
        <v>1428</v>
      </c>
      <c r="G54" s="114">
        <v>1431</v>
      </c>
      <c r="H54" s="114">
        <v>1429</v>
      </c>
      <c r="I54" s="140">
        <v>1409</v>
      </c>
      <c r="J54" s="115">
        <v>41</v>
      </c>
      <c r="K54" s="116">
        <v>2.9098651525904895</v>
      </c>
    </row>
    <row r="55" spans="1:11" ht="14.1" customHeight="1" x14ac:dyDescent="0.2">
      <c r="A55" s="306">
        <v>72</v>
      </c>
      <c r="B55" s="307" t="s">
        <v>281</v>
      </c>
      <c r="C55" s="308"/>
      <c r="D55" s="113">
        <v>1.2467405475880051</v>
      </c>
      <c r="E55" s="115">
        <v>153</v>
      </c>
      <c r="F55" s="114">
        <v>150</v>
      </c>
      <c r="G55" s="114">
        <v>144</v>
      </c>
      <c r="H55" s="114">
        <v>142</v>
      </c>
      <c r="I55" s="140">
        <v>146</v>
      </c>
      <c r="J55" s="115">
        <v>7</v>
      </c>
      <c r="K55" s="116">
        <v>4.7945205479452051</v>
      </c>
    </row>
    <row r="56" spans="1:11" ht="14.1" customHeight="1" x14ac:dyDescent="0.2">
      <c r="A56" s="306" t="s">
        <v>282</v>
      </c>
      <c r="B56" s="307" t="s">
        <v>283</v>
      </c>
      <c r="C56" s="308"/>
      <c r="D56" s="113">
        <v>0.15482398956975227</v>
      </c>
      <c r="E56" s="115">
        <v>19</v>
      </c>
      <c r="F56" s="114">
        <v>18</v>
      </c>
      <c r="G56" s="114">
        <v>18</v>
      </c>
      <c r="H56" s="114">
        <v>17</v>
      </c>
      <c r="I56" s="140">
        <v>16</v>
      </c>
      <c r="J56" s="115">
        <v>3</v>
      </c>
      <c r="K56" s="116">
        <v>18.75</v>
      </c>
    </row>
    <row r="57" spans="1:11" ht="14.1" customHeight="1" x14ac:dyDescent="0.2">
      <c r="A57" s="306" t="s">
        <v>284</v>
      </c>
      <c r="B57" s="307" t="s">
        <v>285</v>
      </c>
      <c r="C57" s="308"/>
      <c r="D57" s="113">
        <v>0.78226857887874834</v>
      </c>
      <c r="E57" s="115">
        <v>96</v>
      </c>
      <c r="F57" s="114">
        <v>97</v>
      </c>
      <c r="G57" s="114">
        <v>95</v>
      </c>
      <c r="H57" s="114">
        <v>95</v>
      </c>
      <c r="I57" s="140">
        <v>100</v>
      </c>
      <c r="J57" s="115">
        <v>-4</v>
      </c>
      <c r="K57" s="116">
        <v>-4</v>
      </c>
    </row>
    <row r="58" spans="1:11" ht="14.1" customHeight="1" x14ac:dyDescent="0.2">
      <c r="A58" s="306">
        <v>73</v>
      </c>
      <c r="B58" s="307" t="s">
        <v>286</v>
      </c>
      <c r="C58" s="308"/>
      <c r="D58" s="113">
        <v>0.66818774445893092</v>
      </c>
      <c r="E58" s="115">
        <v>82</v>
      </c>
      <c r="F58" s="114">
        <v>87</v>
      </c>
      <c r="G58" s="114">
        <v>88</v>
      </c>
      <c r="H58" s="114">
        <v>103</v>
      </c>
      <c r="I58" s="140">
        <v>87</v>
      </c>
      <c r="J58" s="115">
        <v>-5</v>
      </c>
      <c r="K58" s="116">
        <v>-5.7471264367816088</v>
      </c>
    </row>
    <row r="59" spans="1:11" ht="14.1" customHeight="1" x14ac:dyDescent="0.2">
      <c r="A59" s="306" t="s">
        <v>287</v>
      </c>
      <c r="B59" s="307" t="s">
        <v>288</v>
      </c>
      <c r="C59" s="308"/>
      <c r="D59" s="113">
        <v>0.48076923076923078</v>
      </c>
      <c r="E59" s="115">
        <v>59</v>
      </c>
      <c r="F59" s="114">
        <v>62</v>
      </c>
      <c r="G59" s="114">
        <v>62</v>
      </c>
      <c r="H59" s="114">
        <v>76</v>
      </c>
      <c r="I59" s="140">
        <v>63</v>
      </c>
      <c r="J59" s="115">
        <v>-4</v>
      </c>
      <c r="K59" s="116">
        <v>-6.3492063492063489</v>
      </c>
    </row>
    <row r="60" spans="1:11" ht="14.1" customHeight="1" x14ac:dyDescent="0.2">
      <c r="A60" s="306">
        <v>81</v>
      </c>
      <c r="B60" s="307" t="s">
        <v>289</v>
      </c>
      <c r="C60" s="308"/>
      <c r="D60" s="113">
        <v>3.7239243807040419</v>
      </c>
      <c r="E60" s="115">
        <v>457</v>
      </c>
      <c r="F60" s="114">
        <v>484</v>
      </c>
      <c r="G60" s="114">
        <v>479</v>
      </c>
      <c r="H60" s="114">
        <v>470</v>
      </c>
      <c r="I60" s="140">
        <v>475</v>
      </c>
      <c r="J60" s="115">
        <v>-18</v>
      </c>
      <c r="K60" s="116">
        <v>-3.7894736842105261</v>
      </c>
    </row>
    <row r="61" spans="1:11" ht="14.1" customHeight="1" x14ac:dyDescent="0.2">
      <c r="A61" s="306" t="s">
        <v>290</v>
      </c>
      <c r="B61" s="307" t="s">
        <v>291</v>
      </c>
      <c r="C61" s="308"/>
      <c r="D61" s="113">
        <v>1.2059973924380705</v>
      </c>
      <c r="E61" s="115">
        <v>148</v>
      </c>
      <c r="F61" s="114">
        <v>161</v>
      </c>
      <c r="G61" s="114">
        <v>161</v>
      </c>
      <c r="H61" s="114">
        <v>167</v>
      </c>
      <c r="I61" s="140">
        <v>168</v>
      </c>
      <c r="J61" s="115">
        <v>-20</v>
      </c>
      <c r="K61" s="116">
        <v>-11.904761904761905</v>
      </c>
    </row>
    <row r="62" spans="1:11" ht="14.1" customHeight="1" x14ac:dyDescent="0.2">
      <c r="A62" s="306" t="s">
        <v>292</v>
      </c>
      <c r="B62" s="307" t="s">
        <v>293</v>
      </c>
      <c r="C62" s="308"/>
      <c r="D62" s="113">
        <v>1.3852672750977835</v>
      </c>
      <c r="E62" s="115">
        <v>170</v>
      </c>
      <c r="F62" s="114">
        <v>181</v>
      </c>
      <c r="G62" s="114">
        <v>175</v>
      </c>
      <c r="H62" s="114">
        <v>172</v>
      </c>
      <c r="I62" s="140">
        <v>173</v>
      </c>
      <c r="J62" s="115">
        <v>-3</v>
      </c>
      <c r="K62" s="116">
        <v>-1.7341040462427746</v>
      </c>
    </row>
    <row r="63" spans="1:11" ht="14.1" customHeight="1" x14ac:dyDescent="0.2">
      <c r="A63" s="306"/>
      <c r="B63" s="307" t="s">
        <v>294</v>
      </c>
      <c r="C63" s="308"/>
      <c r="D63" s="113">
        <v>1.28748370273794</v>
      </c>
      <c r="E63" s="115">
        <v>158</v>
      </c>
      <c r="F63" s="114">
        <v>167</v>
      </c>
      <c r="G63" s="114">
        <v>162</v>
      </c>
      <c r="H63" s="114">
        <v>162</v>
      </c>
      <c r="I63" s="140">
        <v>163</v>
      </c>
      <c r="J63" s="115">
        <v>-5</v>
      </c>
      <c r="K63" s="116">
        <v>-3.0674846625766872</v>
      </c>
    </row>
    <row r="64" spans="1:11" ht="14.1" customHeight="1" x14ac:dyDescent="0.2">
      <c r="A64" s="306" t="s">
        <v>295</v>
      </c>
      <c r="B64" s="307" t="s">
        <v>296</v>
      </c>
      <c r="C64" s="308"/>
      <c r="D64" s="113">
        <v>4.8891786179921772E-2</v>
      </c>
      <c r="E64" s="115">
        <v>6</v>
      </c>
      <c r="F64" s="114">
        <v>7</v>
      </c>
      <c r="G64" s="114">
        <v>7</v>
      </c>
      <c r="H64" s="114">
        <v>6</v>
      </c>
      <c r="I64" s="140">
        <v>7</v>
      </c>
      <c r="J64" s="115">
        <v>-1</v>
      </c>
      <c r="K64" s="116">
        <v>-14.285714285714286</v>
      </c>
    </row>
    <row r="65" spans="1:11" ht="14.1" customHeight="1" x14ac:dyDescent="0.2">
      <c r="A65" s="306" t="s">
        <v>297</v>
      </c>
      <c r="B65" s="307" t="s">
        <v>298</v>
      </c>
      <c r="C65" s="308"/>
      <c r="D65" s="113">
        <v>0.74152542372881358</v>
      </c>
      <c r="E65" s="115">
        <v>91</v>
      </c>
      <c r="F65" s="114">
        <v>94</v>
      </c>
      <c r="G65" s="114">
        <v>96</v>
      </c>
      <c r="H65" s="114">
        <v>88</v>
      </c>
      <c r="I65" s="140">
        <v>88</v>
      </c>
      <c r="J65" s="115">
        <v>3</v>
      </c>
      <c r="K65" s="116">
        <v>3.4090909090909092</v>
      </c>
    </row>
    <row r="66" spans="1:11" ht="14.1" customHeight="1" x14ac:dyDescent="0.2">
      <c r="A66" s="306">
        <v>82</v>
      </c>
      <c r="B66" s="307" t="s">
        <v>299</v>
      </c>
      <c r="C66" s="308"/>
      <c r="D66" s="113">
        <v>2.0371577574967406</v>
      </c>
      <c r="E66" s="115">
        <v>250</v>
      </c>
      <c r="F66" s="114">
        <v>258</v>
      </c>
      <c r="G66" s="114">
        <v>231</v>
      </c>
      <c r="H66" s="114">
        <v>240</v>
      </c>
      <c r="I66" s="140">
        <v>241</v>
      </c>
      <c r="J66" s="115">
        <v>9</v>
      </c>
      <c r="K66" s="116">
        <v>3.7344398340248963</v>
      </c>
    </row>
    <row r="67" spans="1:11" ht="14.1" customHeight="1" x14ac:dyDescent="0.2">
      <c r="A67" s="306" t="s">
        <v>300</v>
      </c>
      <c r="B67" s="307" t="s">
        <v>301</v>
      </c>
      <c r="C67" s="308"/>
      <c r="D67" s="113">
        <v>0.73337679269882661</v>
      </c>
      <c r="E67" s="115">
        <v>90</v>
      </c>
      <c r="F67" s="114">
        <v>95</v>
      </c>
      <c r="G67" s="114">
        <v>89</v>
      </c>
      <c r="H67" s="114">
        <v>97</v>
      </c>
      <c r="I67" s="140">
        <v>93</v>
      </c>
      <c r="J67" s="115">
        <v>-3</v>
      </c>
      <c r="K67" s="116">
        <v>-3.225806451612903</v>
      </c>
    </row>
    <row r="68" spans="1:11" ht="14.1" customHeight="1" x14ac:dyDescent="0.2">
      <c r="A68" s="306" t="s">
        <v>302</v>
      </c>
      <c r="B68" s="307" t="s">
        <v>303</v>
      </c>
      <c r="C68" s="308"/>
      <c r="D68" s="113">
        <v>0.88005215123859193</v>
      </c>
      <c r="E68" s="115">
        <v>108</v>
      </c>
      <c r="F68" s="114">
        <v>114</v>
      </c>
      <c r="G68" s="114">
        <v>93</v>
      </c>
      <c r="H68" s="114">
        <v>93</v>
      </c>
      <c r="I68" s="140">
        <v>100</v>
      </c>
      <c r="J68" s="115">
        <v>8</v>
      </c>
      <c r="K68" s="116">
        <v>8</v>
      </c>
    </row>
    <row r="69" spans="1:11" ht="14.1" customHeight="1" x14ac:dyDescent="0.2">
      <c r="A69" s="306">
        <v>83</v>
      </c>
      <c r="B69" s="307" t="s">
        <v>304</v>
      </c>
      <c r="C69" s="308"/>
      <c r="D69" s="113">
        <v>3.5528031290743156</v>
      </c>
      <c r="E69" s="115">
        <v>436</v>
      </c>
      <c r="F69" s="114">
        <v>429</v>
      </c>
      <c r="G69" s="114">
        <v>426</v>
      </c>
      <c r="H69" s="114">
        <v>446</v>
      </c>
      <c r="I69" s="140">
        <v>435</v>
      </c>
      <c r="J69" s="115">
        <v>1</v>
      </c>
      <c r="K69" s="116">
        <v>0.22988505747126436</v>
      </c>
    </row>
    <row r="70" spans="1:11" ht="14.1" customHeight="1" x14ac:dyDescent="0.2">
      <c r="A70" s="306" t="s">
        <v>305</v>
      </c>
      <c r="B70" s="307" t="s">
        <v>306</v>
      </c>
      <c r="C70" s="308"/>
      <c r="D70" s="113">
        <v>1.523794002607562</v>
      </c>
      <c r="E70" s="115">
        <v>187</v>
      </c>
      <c r="F70" s="114">
        <v>179</v>
      </c>
      <c r="G70" s="114">
        <v>172</v>
      </c>
      <c r="H70" s="114">
        <v>188</v>
      </c>
      <c r="I70" s="140">
        <v>193</v>
      </c>
      <c r="J70" s="115">
        <v>-6</v>
      </c>
      <c r="K70" s="116">
        <v>-3.1088082901554404</v>
      </c>
    </row>
    <row r="71" spans="1:11" ht="14.1" customHeight="1" x14ac:dyDescent="0.2">
      <c r="A71" s="306"/>
      <c r="B71" s="307" t="s">
        <v>307</v>
      </c>
      <c r="C71" s="308"/>
      <c r="D71" s="113">
        <v>1.0674706649282921</v>
      </c>
      <c r="E71" s="115">
        <v>131</v>
      </c>
      <c r="F71" s="114">
        <v>130</v>
      </c>
      <c r="G71" s="114">
        <v>124</v>
      </c>
      <c r="H71" s="114">
        <v>132</v>
      </c>
      <c r="I71" s="140">
        <v>138</v>
      </c>
      <c r="J71" s="115">
        <v>-7</v>
      </c>
      <c r="K71" s="116">
        <v>-5.0724637681159424</v>
      </c>
    </row>
    <row r="72" spans="1:11" ht="14.1" customHeight="1" x14ac:dyDescent="0.2">
      <c r="A72" s="306">
        <v>84</v>
      </c>
      <c r="B72" s="307" t="s">
        <v>308</v>
      </c>
      <c r="C72" s="308"/>
      <c r="D72" s="113">
        <v>1.1571056062581486</v>
      </c>
      <c r="E72" s="115">
        <v>142</v>
      </c>
      <c r="F72" s="114">
        <v>166</v>
      </c>
      <c r="G72" s="114">
        <v>156</v>
      </c>
      <c r="H72" s="114">
        <v>139</v>
      </c>
      <c r="I72" s="140">
        <v>152</v>
      </c>
      <c r="J72" s="115">
        <v>-10</v>
      </c>
      <c r="K72" s="116">
        <v>-6.5789473684210522</v>
      </c>
    </row>
    <row r="73" spans="1:11" ht="14.1" customHeight="1" x14ac:dyDescent="0.2">
      <c r="A73" s="306" t="s">
        <v>309</v>
      </c>
      <c r="B73" s="307" t="s">
        <v>310</v>
      </c>
      <c r="C73" s="308"/>
      <c r="D73" s="113">
        <v>0.16297262059973924</v>
      </c>
      <c r="E73" s="115">
        <v>20</v>
      </c>
      <c r="F73" s="114">
        <v>19</v>
      </c>
      <c r="G73" s="114">
        <v>18</v>
      </c>
      <c r="H73" s="114">
        <v>10</v>
      </c>
      <c r="I73" s="140">
        <v>13</v>
      </c>
      <c r="J73" s="115">
        <v>7</v>
      </c>
      <c r="K73" s="116">
        <v>53.846153846153847</v>
      </c>
    </row>
    <row r="74" spans="1:11" ht="14.1" customHeight="1" x14ac:dyDescent="0.2">
      <c r="A74" s="306" t="s">
        <v>311</v>
      </c>
      <c r="B74" s="307" t="s">
        <v>312</v>
      </c>
      <c r="C74" s="308"/>
      <c r="D74" s="113">
        <v>3.259452411994785E-2</v>
      </c>
      <c r="E74" s="115">
        <v>4</v>
      </c>
      <c r="F74" s="114">
        <v>4</v>
      </c>
      <c r="G74" s="114">
        <v>4</v>
      </c>
      <c r="H74" s="114">
        <v>5</v>
      </c>
      <c r="I74" s="140">
        <v>4</v>
      </c>
      <c r="J74" s="115">
        <v>0</v>
      </c>
      <c r="K74" s="116">
        <v>0</v>
      </c>
    </row>
    <row r="75" spans="1:11" ht="14.1" customHeight="1" x14ac:dyDescent="0.2">
      <c r="A75" s="306" t="s">
        <v>313</v>
      </c>
      <c r="B75" s="307" t="s">
        <v>314</v>
      </c>
      <c r="C75" s="308"/>
      <c r="D75" s="113">
        <v>0.14667535853976532</v>
      </c>
      <c r="E75" s="115">
        <v>18</v>
      </c>
      <c r="F75" s="114">
        <v>35</v>
      </c>
      <c r="G75" s="114">
        <v>30</v>
      </c>
      <c r="H75" s="114">
        <v>25</v>
      </c>
      <c r="I75" s="140">
        <v>25</v>
      </c>
      <c r="J75" s="115">
        <v>-7</v>
      </c>
      <c r="K75" s="116">
        <v>-28</v>
      </c>
    </row>
    <row r="76" spans="1:11" ht="14.1" customHeight="1" x14ac:dyDescent="0.2">
      <c r="A76" s="306">
        <v>91</v>
      </c>
      <c r="B76" s="307" t="s">
        <v>315</v>
      </c>
      <c r="C76" s="308"/>
      <c r="D76" s="113">
        <v>4.8891786179921772E-2</v>
      </c>
      <c r="E76" s="115">
        <v>6</v>
      </c>
      <c r="F76" s="114">
        <v>6</v>
      </c>
      <c r="G76" s="114">
        <v>4</v>
      </c>
      <c r="H76" s="114" t="s">
        <v>513</v>
      </c>
      <c r="I76" s="140" t="s">
        <v>513</v>
      </c>
      <c r="J76" s="115" t="s">
        <v>513</v>
      </c>
      <c r="K76" s="116" t="s">
        <v>513</v>
      </c>
    </row>
    <row r="77" spans="1:11" ht="14.1" customHeight="1" x14ac:dyDescent="0.2">
      <c r="A77" s="306">
        <v>92</v>
      </c>
      <c r="B77" s="307" t="s">
        <v>316</v>
      </c>
      <c r="C77" s="308"/>
      <c r="D77" s="113">
        <v>0.35039113428943935</v>
      </c>
      <c r="E77" s="115">
        <v>43</v>
      </c>
      <c r="F77" s="114">
        <v>44</v>
      </c>
      <c r="G77" s="114">
        <v>46</v>
      </c>
      <c r="H77" s="114">
        <v>47</v>
      </c>
      <c r="I77" s="140">
        <v>42</v>
      </c>
      <c r="J77" s="115">
        <v>1</v>
      </c>
      <c r="K77" s="116">
        <v>2.3809523809523809</v>
      </c>
    </row>
    <row r="78" spans="1:11" ht="14.1" customHeight="1" x14ac:dyDescent="0.2">
      <c r="A78" s="306">
        <v>93</v>
      </c>
      <c r="B78" s="307" t="s">
        <v>317</v>
      </c>
      <c r="C78" s="308"/>
      <c r="D78" s="113">
        <v>0.12222946544980444</v>
      </c>
      <c r="E78" s="115">
        <v>15</v>
      </c>
      <c r="F78" s="114">
        <v>15</v>
      </c>
      <c r="G78" s="114">
        <v>13</v>
      </c>
      <c r="H78" s="114">
        <v>13</v>
      </c>
      <c r="I78" s="140">
        <v>11</v>
      </c>
      <c r="J78" s="115">
        <v>4</v>
      </c>
      <c r="K78" s="116">
        <v>36.363636363636367</v>
      </c>
    </row>
    <row r="79" spans="1:11" ht="14.1" customHeight="1" x14ac:dyDescent="0.2">
      <c r="A79" s="306">
        <v>94</v>
      </c>
      <c r="B79" s="307" t="s">
        <v>318</v>
      </c>
      <c r="C79" s="308"/>
      <c r="D79" s="113">
        <v>0.28520208604954367</v>
      </c>
      <c r="E79" s="115">
        <v>35</v>
      </c>
      <c r="F79" s="114">
        <v>43</v>
      </c>
      <c r="G79" s="114">
        <v>44</v>
      </c>
      <c r="H79" s="114">
        <v>48</v>
      </c>
      <c r="I79" s="140">
        <v>47</v>
      </c>
      <c r="J79" s="115">
        <v>-12</v>
      </c>
      <c r="K79" s="116">
        <v>-25.531914893617021</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4.4980443285528029</v>
      </c>
      <c r="E81" s="143">
        <v>552</v>
      </c>
      <c r="F81" s="144">
        <v>566</v>
      </c>
      <c r="G81" s="144">
        <v>581</v>
      </c>
      <c r="H81" s="144">
        <v>589</v>
      </c>
      <c r="I81" s="145">
        <v>562</v>
      </c>
      <c r="J81" s="143">
        <v>-10</v>
      </c>
      <c r="K81" s="146">
        <v>-1.7793594306049823</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20" t="s">
        <v>334</v>
      </c>
      <c r="B3" s="620"/>
      <c r="C3" s="620"/>
      <c r="D3" s="620"/>
      <c r="E3" s="620"/>
      <c r="F3" s="620"/>
      <c r="G3" s="620"/>
      <c r="H3" s="620"/>
      <c r="I3" s="620"/>
      <c r="J3" s="620"/>
      <c r="K3" s="620"/>
      <c r="L3" s="620"/>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21" t="s">
        <v>335</v>
      </c>
      <c r="B5" s="621"/>
      <c r="C5" s="621"/>
      <c r="D5" s="621"/>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22" t="s">
        <v>336</v>
      </c>
      <c r="B7" s="622"/>
      <c r="C7" s="622"/>
      <c r="D7" s="622"/>
      <c r="E7" s="622"/>
      <c r="F7" s="625" t="s">
        <v>104</v>
      </c>
      <c r="G7" s="626"/>
      <c r="H7" s="626"/>
      <c r="I7" s="626"/>
      <c r="J7" s="626"/>
      <c r="K7" s="626"/>
      <c r="L7" s="627"/>
      <c r="M7" s="96"/>
      <c r="N7" s="96"/>
      <c r="O7" s="96"/>
      <c r="P7" s="96"/>
      <c r="Q7" s="96"/>
    </row>
    <row r="8" spans="1:17" ht="21.75" customHeight="1" x14ac:dyDescent="0.2">
      <c r="A8" s="622"/>
      <c r="B8" s="622"/>
      <c r="C8" s="622"/>
      <c r="D8" s="622"/>
      <c r="E8" s="622"/>
      <c r="F8" s="628" t="s">
        <v>335</v>
      </c>
      <c r="G8" s="628" t="s">
        <v>337</v>
      </c>
      <c r="H8" s="628" t="s">
        <v>338</v>
      </c>
      <c r="I8" s="628" t="s">
        <v>339</v>
      </c>
      <c r="J8" s="628" t="s">
        <v>340</v>
      </c>
      <c r="K8" s="630" t="s">
        <v>341</v>
      </c>
      <c r="L8" s="631"/>
    </row>
    <row r="9" spans="1:17" ht="12" customHeight="1" x14ac:dyDescent="0.2">
      <c r="A9" s="622"/>
      <c r="B9" s="622"/>
      <c r="C9" s="622"/>
      <c r="D9" s="622"/>
      <c r="E9" s="622"/>
      <c r="F9" s="629"/>
      <c r="G9" s="629"/>
      <c r="H9" s="629"/>
      <c r="I9" s="629"/>
      <c r="J9" s="629"/>
      <c r="K9" s="339" t="s">
        <v>102</v>
      </c>
      <c r="L9" s="340" t="s">
        <v>342</v>
      </c>
    </row>
    <row r="10" spans="1:17" ht="12" customHeight="1" x14ac:dyDescent="0.2">
      <c r="A10" s="623"/>
      <c r="B10" s="623"/>
      <c r="C10" s="623"/>
      <c r="D10" s="623"/>
      <c r="E10" s="624"/>
      <c r="F10" s="341">
        <v>1</v>
      </c>
      <c r="G10" s="342">
        <v>2</v>
      </c>
      <c r="H10" s="342">
        <v>3</v>
      </c>
      <c r="I10" s="342">
        <v>4</v>
      </c>
      <c r="J10" s="342">
        <v>5</v>
      </c>
      <c r="K10" s="342">
        <v>6</v>
      </c>
      <c r="L10" s="342">
        <v>7</v>
      </c>
      <c r="M10" s="101"/>
    </row>
    <row r="11" spans="1:17" s="110" customFormat="1" ht="27.75" customHeight="1" x14ac:dyDescent="0.2">
      <c r="A11" s="632" t="s">
        <v>343</v>
      </c>
      <c r="B11" s="633"/>
      <c r="C11" s="633"/>
      <c r="D11" s="633"/>
      <c r="E11" s="634"/>
      <c r="F11" s="343"/>
      <c r="G11" s="343"/>
      <c r="H11" s="343"/>
      <c r="I11" s="343"/>
      <c r="J11" s="344"/>
      <c r="K11" s="343"/>
      <c r="L11" s="344"/>
    </row>
    <row r="12" spans="1:17" s="110" customFormat="1" ht="15.75" customHeight="1" x14ac:dyDescent="0.2">
      <c r="A12" s="345" t="s">
        <v>104</v>
      </c>
      <c r="B12" s="346"/>
      <c r="C12" s="347"/>
      <c r="D12" s="347"/>
      <c r="E12" s="348"/>
      <c r="F12" s="536">
        <v>3056</v>
      </c>
      <c r="G12" s="536">
        <v>1989</v>
      </c>
      <c r="H12" s="536">
        <v>3759</v>
      </c>
      <c r="I12" s="536">
        <v>2785</v>
      </c>
      <c r="J12" s="537">
        <v>2957</v>
      </c>
      <c r="K12" s="538">
        <v>99</v>
      </c>
      <c r="L12" s="349">
        <v>3.3479878254988162</v>
      </c>
    </row>
    <row r="13" spans="1:17" s="110" customFormat="1" ht="15" customHeight="1" x14ac:dyDescent="0.2">
      <c r="A13" s="350" t="s">
        <v>344</v>
      </c>
      <c r="B13" s="351" t="s">
        <v>345</v>
      </c>
      <c r="C13" s="347"/>
      <c r="D13" s="347"/>
      <c r="E13" s="348"/>
      <c r="F13" s="536">
        <v>1852</v>
      </c>
      <c r="G13" s="536">
        <v>1065</v>
      </c>
      <c r="H13" s="536">
        <v>2061</v>
      </c>
      <c r="I13" s="536">
        <v>1676</v>
      </c>
      <c r="J13" s="537">
        <v>1740</v>
      </c>
      <c r="K13" s="538">
        <v>112</v>
      </c>
      <c r="L13" s="349">
        <v>6.4367816091954024</v>
      </c>
    </row>
    <row r="14" spans="1:17" s="110" customFormat="1" ht="22.5" customHeight="1" x14ac:dyDescent="0.2">
      <c r="A14" s="350"/>
      <c r="B14" s="351" t="s">
        <v>346</v>
      </c>
      <c r="C14" s="347"/>
      <c r="D14" s="347"/>
      <c r="E14" s="348"/>
      <c r="F14" s="536">
        <v>1204</v>
      </c>
      <c r="G14" s="536">
        <v>924</v>
      </c>
      <c r="H14" s="536">
        <v>1698</v>
      </c>
      <c r="I14" s="536">
        <v>1109</v>
      </c>
      <c r="J14" s="537">
        <v>1217</v>
      </c>
      <c r="K14" s="538">
        <v>-13</v>
      </c>
      <c r="L14" s="349">
        <v>-1.0682004930156122</v>
      </c>
    </row>
    <row r="15" spans="1:17" s="110" customFormat="1" ht="15" customHeight="1" x14ac:dyDescent="0.2">
      <c r="A15" s="350" t="s">
        <v>347</v>
      </c>
      <c r="B15" s="351" t="s">
        <v>108</v>
      </c>
      <c r="C15" s="347"/>
      <c r="D15" s="347"/>
      <c r="E15" s="348"/>
      <c r="F15" s="536">
        <v>625</v>
      </c>
      <c r="G15" s="536">
        <v>463</v>
      </c>
      <c r="H15" s="536">
        <v>1480</v>
      </c>
      <c r="I15" s="536">
        <v>669</v>
      </c>
      <c r="J15" s="537">
        <v>678</v>
      </c>
      <c r="K15" s="538">
        <v>-53</v>
      </c>
      <c r="L15" s="349">
        <v>-7.8171091445427727</v>
      </c>
    </row>
    <row r="16" spans="1:17" s="110" customFormat="1" ht="15" customHeight="1" x14ac:dyDescent="0.2">
      <c r="A16" s="350"/>
      <c r="B16" s="351" t="s">
        <v>109</v>
      </c>
      <c r="C16" s="347"/>
      <c r="D16" s="347"/>
      <c r="E16" s="348"/>
      <c r="F16" s="536">
        <v>2072</v>
      </c>
      <c r="G16" s="536">
        <v>1309</v>
      </c>
      <c r="H16" s="536">
        <v>1986</v>
      </c>
      <c r="I16" s="536">
        <v>1798</v>
      </c>
      <c r="J16" s="537">
        <v>1970</v>
      </c>
      <c r="K16" s="538">
        <v>102</v>
      </c>
      <c r="L16" s="349">
        <v>5.1776649746192893</v>
      </c>
    </row>
    <row r="17" spans="1:12" s="110" customFormat="1" ht="15" customHeight="1" x14ac:dyDescent="0.2">
      <c r="A17" s="350"/>
      <c r="B17" s="351" t="s">
        <v>110</v>
      </c>
      <c r="C17" s="347"/>
      <c r="D17" s="347"/>
      <c r="E17" s="348"/>
      <c r="F17" s="536">
        <v>323</v>
      </c>
      <c r="G17" s="536">
        <v>198</v>
      </c>
      <c r="H17" s="536">
        <v>255</v>
      </c>
      <c r="I17" s="536">
        <v>283</v>
      </c>
      <c r="J17" s="537">
        <v>284</v>
      </c>
      <c r="K17" s="538">
        <v>39</v>
      </c>
      <c r="L17" s="349">
        <v>13.732394366197184</v>
      </c>
    </row>
    <row r="18" spans="1:12" s="110" customFormat="1" ht="15" customHeight="1" x14ac:dyDescent="0.2">
      <c r="A18" s="350"/>
      <c r="B18" s="351" t="s">
        <v>111</v>
      </c>
      <c r="C18" s="347"/>
      <c r="D18" s="347"/>
      <c r="E18" s="348"/>
      <c r="F18" s="536">
        <v>36</v>
      </c>
      <c r="G18" s="536">
        <v>19</v>
      </c>
      <c r="H18" s="536">
        <v>38</v>
      </c>
      <c r="I18" s="536">
        <v>35</v>
      </c>
      <c r="J18" s="537">
        <v>25</v>
      </c>
      <c r="K18" s="538">
        <v>11</v>
      </c>
      <c r="L18" s="349">
        <v>44</v>
      </c>
    </row>
    <row r="19" spans="1:12" s="110" customFormat="1" ht="15" customHeight="1" x14ac:dyDescent="0.2">
      <c r="A19" s="118" t="s">
        <v>113</v>
      </c>
      <c r="B19" s="119" t="s">
        <v>181</v>
      </c>
      <c r="C19" s="347"/>
      <c r="D19" s="347"/>
      <c r="E19" s="348"/>
      <c r="F19" s="536">
        <v>2095</v>
      </c>
      <c r="G19" s="536">
        <v>1226</v>
      </c>
      <c r="H19" s="536">
        <v>2744</v>
      </c>
      <c r="I19" s="536">
        <v>1857</v>
      </c>
      <c r="J19" s="537">
        <v>1978</v>
      </c>
      <c r="K19" s="538">
        <v>117</v>
      </c>
      <c r="L19" s="349">
        <v>5.9150657229524777</v>
      </c>
    </row>
    <row r="20" spans="1:12" s="110" customFormat="1" ht="15" customHeight="1" x14ac:dyDescent="0.2">
      <c r="A20" s="118"/>
      <c r="B20" s="119" t="s">
        <v>182</v>
      </c>
      <c r="C20" s="347"/>
      <c r="D20" s="347"/>
      <c r="E20" s="348"/>
      <c r="F20" s="536">
        <v>961</v>
      </c>
      <c r="G20" s="536">
        <v>763</v>
      </c>
      <c r="H20" s="536">
        <v>1015</v>
      </c>
      <c r="I20" s="536">
        <v>928</v>
      </c>
      <c r="J20" s="537">
        <v>979</v>
      </c>
      <c r="K20" s="538">
        <v>-18</v>
      </c>
      <c r="L20" s="349">
        <v>-1.8386108273748722</v>
      </c>
    </row>
    <row r="21" spans="1:12" s="110" customFormat="1" ht="15" customHeight="1" x14ac:dyDescent="0.2">
      <c r="A21" s="118" t="s">
        <v>113</v>
      </c>
      <c r="B21" s="119" t="s">
        <v>116</v>
      </c>
      <c r="C21" s="347"/>
      <c r="D21" s="347"/>
      <c r="E21" s="348"/>
      <c r="F21" s="536">
        <v>2319</v>
      </c>
      <c r="G21" s="536">
        <v>1501</v>
      </c>
      <c r="H21" s="536">
        <v>2864</v>
      </c>
      <c r="I21" s="536">
        <v>1931</v>
      </c>
      <c r="J21" s="537">
        <v>2230</v>
      </c>
      <c r="K21" s="538">
        <v>89</v>
      </c>
      <c r="L21" s="349">
        <v>3.9910313901345291</v>
      </c>
    </row>
    <row r="22" spans="1:12" s="110" customFormat="1" ht="15" customHeight="1" x14ac:dyDescent="0.2">
      <c r="A22" s="118"/>
      <c r="B22" s="119" t="s">
        <v>117</v>
      </c>
      <c r="C22" s="347"/>
      <c r="D22" s="347"/>
      <c r="E22" s="348"/>
      <c r="F22" s="536">
        <v>730</v>
      </c>
      <c r="G22" s="536">
        <v>485</v>
      </c>
      <c r="H22" s="536">
        <v>893</v>
      </c>
      <c r="I22" s="536">
        <v>850</v>
      </c>
      <c r="J22" s="537">
        <v>719</v>
      </c>
      <c r="K22" s="538">
        <v>11</v>
      </c>
      <c r="L22" s="349">
        <v>1.5299026425591098</v>
      </c>
    </row>
    <row r="23" spans="1:12" s="110" customFormat="1" ht="15" customHeight="1" x14ac:dyDescent="0.2">
      <c r="A23" s="352" t="s">
        <v>347</v>
      </c>
      <c r="B23" s="353" t="s">
        <v>193</v>
      </c>
      <c r="C23" s="354"/>
      <c r="D23" s="354"/>
      <c r="E23" s="355"/>
      <c r="F23" s="539">
        <v>67</v>
      </c>
      <c r="G23" s="539">
        <v>103</v>
      </c>
      <c r="H23" s="539">
        <v>846</v>
      </c>
      <c r="I23" s="539">
        <v>72</v>
      </c>
      <c r="J23" s="540">
        <v>99</v>
      </c>
      <c r="K23" s="541">
        <v>-32</v>
      </c>
      <c r="L23" s="356">
        <v>-32.323232323232325</v>
      </c>
    </row>
    <row r="24" spans="1:12" s="110" customFormat="1" ht="15" customHeight="1" x14ac:dyDescent="0.2">
      <c r="A24" s="635" t="s">
        <v>348</v>
      </c>
      <c r="B24" s="636"/>
      <c r="C24" s="636"/>
      <c r="D24" s="636"/>
      <c r="E24" s="637"/>
      <c r="F24" s="357"/>
      <c r="G24" s="357"/>
      <c r="H24" s="357"/>
      <c r="I24" s="357"/>
      <c r="J24" s="357"/>
      <c r="K24" s="358"/>
      <c r="L24" s="359"/>
    </row>
    <row r="25" spans="1:12" s="110" customFormat="1" ht="15" customHeight="1" x14ac:dyDescent="0.2">
      <c r="A25" s="360" t="s">
        <v>104</v>
      </c>
      <c r="B25" s="361"/>
      <c r="C25" s="362"/>
      <c r="D25" s="362"/>
      <c r="E25" s="363"/>
      <c r="F25" s="542">
        <v>31.5</v>
      </c>
      <c r="G25" s="542">
        <v>34.6</v>
      </c>
      <c r="H25" s="542">
        <v>39.5</v>
      </c>
      <c r="I25" s="542">
        <v>35.9</v>
      </c>
      <c r="J25" s="542">
        <v>32.4</v>
      </c>
      <c r="K25" s="543" t="s">
        <v>349</v>
      </c>
      <c r="L25" s="364">
        <v>-0.89999999999999858</v>
      </c>
    </row>
    <row r="26" spans="1:12" s="110" customFormat="1" ht="15" customHeight="1" x14ac:dyDescent="0.2">
      <c r="A26" s="365" t="s">
        <v>105</v>
      </c>
      <c r="B26" s="366" t="s">
        <v>345</v>
      </c>
      <c r="C26" s="362"/>
      <c r="D26" s="362"/>
      <c r="E26" s="363"/>
      <c r="F26" s="542">
        <v>31.2</v>
      </c>
      <c r="G26" s="542">
        <v>33.799999999999997</v>
      </c>
      <c r="H26" s="542">
        <v>36.6</v>
      </c>
      <c r="I26" s="542">
        <v>35.299999999999997</v>
      </c>
      <c r="J26" s="544">
        <v>31.3</v>
      </c>
      <c r="K26" s="543" t="s">
        <v>349</v>
      </c>
      <c r="L26" s="364">
        <v>-0.10000000000000142</v>
      </c>
    </row>
    <row r="27" spans="1:12" s="110" customFormat="1" ht="15" customHeight="1" x14ac:dyDescent="0.2">
      <c r="A27" s="365"/>
      <c r="B27" s="366" t="s">
        <v>346</v>
      </c>
      <c r="C27" s="362"/>
      <c r="D27" s="362"/>
      <c r="E27" s="363"/>
      <c r="F27" s="542">
        <v>32.1</v>
      </c>
      <c r="G27" s="542">
        <v>35.4</v>
      </c>
      <c r="H27" s="542">
        <v>43</v>
      </c>
      <c r="I27" s="542">
        <v>36.799999999999997</v>
      </c>
      <c r="J27" s="542">
        <v>34</v>
      </c>
      <c r="K27" s="543" t="s">
        <v>349</v>
      </c>
      <c r="L27" s="364">
        <v>-1.8999999999999986</v>
      </c>
    </row>
    <row r="28" spans="1:12" s="110" customFormat="1" ht="15" customHeight="1" x14ac:dyDescent="0.2">
      <c r="A28" s="365" t="s">
        <v>113</v>
      </c>
      <c r="B28" s="366" t="s">
        <v>108</v>
      </c>
      <c r="C28" s="362"/>
      <c r="D28" s="362"/>
      <c r="E28" s="363"/>
      <c r="F28" s="542">
        <v>43.8</v>
      </c>
      <c r="G28" s="542">
        <v>43.2</v>
      </c>
      <c r="H28" s="542">
        <v>49.2</v>
      </c>
      <c r="I28" s="542">
        <v>45.6</v>
      </c>
      <c r="J28" s="542">
        <v>42.8</v>
      </c>
      <c r="K28" s="543" t="s">
        <v>349</v>
      </c>
      <c r="L28" s="364">
        <v>1</v>
      </c>
    </row>
    <row r="29" spans="1:12" s="110" customFormat="1" ht="11.25" x14ac:dyDescent="0.2">
      <c r="A29" s="365"/>
      <c r="B29" s="366" t="s">
        <v>109</v>
      </c>
      <c r="C29" s="362"/>
      <c r="D29" s="362"/>
      <c r="E29" s="363"/>
      <c r="F29" s="542">
        <v>29.2</v>
      </c>
      <c r="G29" s="542">
        <v>33.299999999999997</v>
      </c>
      <c r="H29" s="542">
        <v>36.299999999999997</v>
      </c>
      <c r="I29" s="542">
        <v>32.799999999999997</v>
      </c>
      <c r="J29" s="544">
        <v>30.2</v>
      </c>
      <c r="K29" s="543" t="s">
        <v>349</v>
      </c>
      <c r="L29" s="364">
        <v>-1</v>
      </c>
    </row>
    <row r="30" spans="1:12" s="110" customFormat="1" ht="15" customHeight="1" x14ac:dyDescent="0.2">
      <c r="A30" s="365"/>
      <c r="B30" s="366" t="s">
        <v>110</v>
      </c>
      <c r="C30" s="362"/>
      <c r="D30" s="362"/>
      <c r="E30" s="363"/>
      <c r="F30" s="542">
        <v>24.5</v>
      </c>
      <c r="G30" s="542">
        <v>26.4</v>
      </c>
      <c r="H30" s="542">
        <v>38.4</v>
      </c>
      <c r="I30" s="542">
        <v>36.200000000000003</v>
      </c>
      <c r="J30" s="542">
        <v>26.4</v>
      </c>
      <c r="K30" s="543" t="s">
        <v>349</v>
      </c>
      <c r="L30" s="364">
        <v>-1.8999999999999986</v>
      </c>
    </row>
    <row r="31" spans="1:12" s="110" customFormat="1" ht="15" customHeight="1" x14ac:dyDescent="0.2">
      <c r="A31" s="365"/>
      <c r="B31" s="366" t="s">
        <v>111</v>
      </c>
      <c r="C31" s="362"/>
      <c r="D31" s="362"/>
      <c r="E31" s="363"/>
      <c r="F31" s="542">
        <v>38.9</v>
      </c>
      <c r="G31" s="542">
        <v>36.799999999999997</v>
      </c>
      <c r="H31" s="542">
        <v>31.6</v>
      </c>
      <c r="I31" s="542">
        <v>28.6</v>
      </c>
      <c r="J31" s="542">
        <v>28</v>
      </c>
      <c r="K31" s="543" t="s">
        <v>349</v>
      </c>
      <c r="L31" s="364">
        <v>10.899999999999999</v>
      </c>
    </row>
    <row r="32" spans="1:12" s="110" customFormat="1" ht="15" customHeight="1" x14ac:dyDescent="0.2">
      <c r="A32" s="367" t="s">
        <v>113</v>
      </c>
      <c r="B32" s="368" t="s">
        <v>181</v>
      </c>
      <c r="C32" s="362"/>
      <c r="D32" s="362"/>
      <c r="E32" s="363"/>
      <c r="F32" s="542">
        <v>29.9</v>
      </c>
      <c r="G32" s="542">
        <v>32.6</v>
      </c>
      <c r="H32" s="542">
        <v>40.299999999999997</v>
      </c>
      <c r="I32" s="542">
        <v>36</v>
      </c>
      <c r="J32" s="544">
        <v>31.5</v>
      </c>
      <c r="K32" s="543" t="s">
        <v>349</v>
      </c>
      <c r="L32" s="364">
        <v>-1.6000000000000014</v>
      </c>
    </row>
    <row r="33" spans="1:12" s="110" customFormat="1" ht="15" customHeight="1" x14ac:dyDescent="0.2">
      <c r="A33" s="367"/>
      <c r="B33" s="368" t="s">
        <v>182</v>
      </c>
      <c r="C33" s="362"/>
      <c r="D33" s="362"/>
      <c r="E33" s="363"/>
      <c r="F33" s="542">
        <v>34.9</v>
      </c>
      <c r="G33" s="542">
        <v>37.5</v>
      </c>
      <c r="H33" s="542">
        <v>38</v>
      </c>
      <c r="I33" s="542">
        <v>35.799999999999997</v>
      </c>
      <c r="J33" s="542">
        <v>34</v>
      </c>
      <c r="K33" s="543" t="s">
        <v>349</v>
      </c>
      <c r="L33" s="364">
        <v>0.89999999999999858</v>
      </c>
    </row>
    <row r="34" spans="1:12" s="369" customFormat="1" ht="15" customHeight="1" x14ac:dyDescent="0.2">
      <c r="A34" s="367" t="s">
        <v>113</v>
      </c>
      <c r="B34" s="368" t="s">
        <v>116</v>
      </c>
      <c r="C34" s="362"/>
      <c r="D34" s="362"/>
      <c r="E34" s="363"/>
      <c r="F34" s="542">
        <v>29</v>
      </c>
      <c r="G34" s="542">
        <v>30.9</v>
      </c>
      <c r="H34" s="542">
        <v>35.1</v>
      </c>
      <c r="I34" s="542">
        <v>31.9</v>
      </c>
      <c r="J34" s="542">
        <v>29.8</v>
      </c>
      <c r="K34" s="543" t="s">
        <v>349</v>
      </c>
      <c r="L34" s="364">
        <v>-0.80000000000000071</v>
      </c>
    </row>
    <row r="35" spans="1:12" s="369" customFormat="1" ht="11.25" x14ac:dyDescent="0.2">
      <c r="A35" s="370"/>
      <c r="B35" s="371" t="s">
        <v>117</v>
      </c>
      <c r="C35" s="372"/>
      <c r="D35" s="372"/>
      <c r="E35" s="373"/>
      <c r="F35" s="545">
        <v>39</v>
      </c>
      <c r="G35" s="545">
        <v>45.4</v>
      </c>
      <c r="H35" s="545">
        <v>50.7</v>
      </c>
      <c r="I35" s="545">
        <v>44.8</v>
      </c>
      <c r="J35" s="546">
        <v>40.799999999999997</v>
      </c>
      <c r="K35" s="547" t="s">
        <v>349</v>
      </c>
      <c r="L35" s="374">
        <v>-1.7999999999999972</v>
      </c>
    </row>
    <row r="36" spans="1:12" s="369" customFormat="1" ht="15.95" customHeight="1" x14ac:dyDescent="0.2">
      <c r="A36" s="375" t="s">
        <v>350</v>
      </c>
      <c r="B36" s="376"/>
      <c r="C36" s="377"/>
      <c r="D36" s="376"/>
      <c r="E36" s="378"/>
      <c r="F36" s="548">
        <v>2977</v>
      </c>
      <c r="G36" s="548">
        <v>1863</v>
      </c>
      <c r="H36" s="548">
        <v>2803</v>
      </c>
      <c r="I36" s="548">
        <v>2697</v>
      </c>
      <c r="J36" s="548">
        <v>2831</v>
      </c>
      <c r="K36" s="549">
        <v>146</v>
      </c>
      <c r="L36" s="380">
        <v>5.1571882726951603</v>
      </c>
    </row>
    <row r="37" spans="1:12" s="369" customFormat="1" ht="15.95" customHeight="1" x14ac:dyDescent="0.2">
      <c r="A37" s="381"/>
      <c r="B37" s="382" t="s">
        <v>113</v>
      </c>
      <c r="C37" s="382" t="s">
        <v>351</v>
      </c>
      <c r="D37" s="382"/>
      <c r="E37" s="383"/>
      <c r="F37" s="548">
        <v>939</v>
      </c>
      <c r="G37" s="548">
        <v>644</v>
      </c>
      <c r="H37" s="548">
        <v>1106</v>
      </c>
      <c r="I37" s="548">
        <v>969</v>
      </c>
      <c r="J37" s="548">
        <v>917</v>
      </c>
      <c r="K37" s="549">
        <v>22</v>
      </c>
      <c r="L37" s="380">
        <v>2.3991275899672848</v>
      </c>
    </row>
    <row r="38" spans="1:12" s="369" customFormat="1" ht="15.95" customHeight="1" x14ac:dyDescent="0.2">
      <c r="A38" s="381"/>
      <c r="B38" s="384" t="s">
        <v>105</v>
      </c>
      <c r="C38" s="384" t="s">
        <v>106</v>
      </c>
      <c r="D38" s="385"/>
      <c r="E38" s="383"/>
      <c r="F38" s="548">
        <v>1806</v>
      </c>
      <c r="G38" s="548">
        <v>994</v>
      </c>
      <c r="H38" s="548">
        <v>1532</v>
      </c>
      <c r="I38" s="548">
        <v>1624</v>
      </c>
      <c r="J38" s="550">
        <v>1667</v>
      </c>
      <c r="K38" s="549">
        <v>139</v>
      </c>
      <c r="L38" s="380">
        <v>8.3383323335332928</v>
      </c>
    </row>
    <row r="39" spans="1:12" s="369" customFormat="1" ht="15.95" customHeight="1" x14ac:dyDescent="0.2">
      <c r="A39" s="381"/>
      <c r="B39" s="385"/>
      <c r="C39" s="382" t="s">
        <v>352</v>
      </c>
      <c r="D39" s="385"/>
      <c r="E39" s="383"/>
      <c r="F39" s="548">
        <v>563</v>
      </c>
      <c r="G39" s="548">
        <v>336</v>
      </c>
      <c r="H39" s="548">
        <v>560</v>
      </c>
      <c r="I39" s="548">
        <v>574</v>
      </c>
      <c r="J39" s="548">
        <v>521</v>
      </c>
      <c r="K39" s="549">
        <v>42</v>
      </c>
      <c r="L39" s="380">
        <v>8.0614203454894433</v>
      </c>
    </row>
    <row r="40" spans="1:12" s="369" customFormat="1" ht="15.95" customHeight="1" x14ac:dyDescent="0.2">
      <c r="A40" s="381"/>
      <c r="B40" s="384"/>
      <c r="C40" s="384" t="s">
        <v>107</v>
      </c>
      <c r="D40" s="385"/>
      <c r="E40" s="383"/>
      <c r="F40" s="548">
        <v>1171</v>
      </c>
      <c r="G40" s="548">
        <v>869</v>
      </c>
      <c r="H40" s="548">
        <v>1271</v>
      </c>
      <c r="I40" s="548">
        <v>1073</v>
      </c>
      <c r="J40" s="548">
        <v>1164</v>
      </c>
      <c r="K40" s="549">
        <v>7</v>
      </c>
      <c r="L40" s="380">
        <v>0.60137457044673537</v>
      </c>
    </row>
    <row r="41" spans="1:12" s="369" customFormat="1" ht="24" customHeight="1" x14ac:dyDescent="0.2">
      <c r="A41" s="381"/>
      <c r="B41" s="385"/>
      <c r="C41" s="382" t="s">
        <v>352</v>
      </c>
      <c r="D41" s="385"/>
      <c r="E41" s="383"/>
      <c r="F41" s="548">
        <v>376</v>
      </c>
      <c r="G41" s="548">
        <v>308</v>
      </c>
      <c r="H41" s="548">
        <v>546</v>
      </c>
      <c r="I41" s="548">
        <v>395</v>
      </c>
      <c r="J41" s="550">
        <v>396</v>
      </c>
      <c r="K41" s="549">
        <v>-20</v>
      </c>
      <c r="L41" s="380">
        <v>-5.0505050505050502</v>
      </c>
    </row>
    <row r="42" spans="1:12" s="110" customFormat="1" ht="15" customHeight="1" x14ac:dyDescent="0.2">
      <c r="A42" s="381"/>
      <c r="B42" s="384" t="s">
        <v>113</v>
      </c>
      <c r="C42" s="384" t="s">
        <v>353</v>
      </c>
      <c r="D42" s="385"/>
      <c r="E42" s="383"/>
      <c r="F42" s="548">
        <v>559</v>
      </c>
      <c r="G42" s="548">
        <v>375</v>
      </c>
      <c r="H42" s="548">
        <v>650</v>
      </c>
      <c r="I42" s="548">
        <v>597</v>
      </c>
      <c r="J42" s="548">
        <v>582</v>
      </c>
      <c r="K42" s="549">
        <v>-23</v>
      </c>
      <c r="L42" s="380">
        <v>-3.9518900343642613</v>
      </c>
    </row>
    <row r="43" spans="1:12" s="110" customFormat="1" ht="15" customHeight="1" x14ac:dyDescent="0.2">
      <c r="A43" s="381"/>
      <c r="B43" s="385"/>
      <c r="C43" s="382" t="s">
        <v>352</v>
      </c>
      <c r="D43" s="385"/>
      <c r="E43" s="383"/>
      <c r="F43" s="548">
        <v>245</v>
      </c>
      <c r="G43" s="548">
        <v>162</v>
      </c>
      <c r="H43" s="548">
        <v>320</v>
      </c>
      <c r="I43" s="548">
        <v>272</v>
      </c>
      <c r="J43" s="548">
        <v>249</v>
      </c>
      <c r="K43" s="549">
        <v>-4</v>
      </c>
      <c r="L43" s="380">
        <v>-1.606425702811245</v>
      </c>
    </row>
    <row r="44" spans="1:12" s="110" customFormat="1" ht="15" customHeight="1" x14ac:dyDescent="0.2">
      <c r="A44" s="381"/>
      <c r="B44" s="384"/>
      <c r="C44" s="366" t="s">
        <v>109</v>
      </c>
      <c r="D44" s="385"/>
      <c r="E44" s="383"/>
      <c r="F44" s="548">
        <v>2059</v>
      </c>
      <c r="G44" s="548">
        <v>1272</v>
      </c>
      <c r="H44" s="548">
        <v>1860</v>
      </c>
      <c r="I44" s="548">
        <v>1783</v>
      </c>
      <c r="J44" s="550">
        <v>1940</v>
      </c>
      <c r="K44" s="549">
        <v>119</v>
      </c>
      <c r="L44" s="380">
        <v>6.1340206185567014</v>
      </c>
    </row>
    <row r="45" spans="1:12" s="110" customFormat="1" ht="15" customHeight="1" x14ac:dyDescent="0.2">
      <c r="A45" s="381"/>
      <c r="B45" s="385"/>
      <c r="C45" s="382" t="s">
        <v>352</v>
      </c>
      <c r="D45" s="385"/>
      <c r="E45" s="383"/>
      <c r="F45" s="548">
        <v>601</v>
      </c>
      <c r="G45" s="548">
        <v>423</v>
      </c>
      <c r="H45" s="548">
        <v>676</v>
      </c>
      <c r="I45" s="548">
        <v>585</v>
      </c>
      <c r="J45" s="548">
        <v>586</v>
      </c>
      <c r="K45" s="549">
        <v>15</v>
      </c>
      <c r="L45" s="380">
        <v>2.5597269624573378</v>
      </c>
    </row>
    <row r="46" spans="1:12" s="110" customFormat="1" ht="15" customHeight="1" x14ac:dyDescent="0.2">
      <c r="A46" s="381"/>
      <c r="B46" s="384"/>
      <c r="C46" s="366" t="s">
        <v>110</v>
      </c>
      <c r="D46" s="385"/>
      <c r="E46" s="383"/>
      <c r="F46" s="548">
        <v>323</v>
      </c>
      <c r="G46" s="548">
        <v>197</v>
      </c>
      <c r="H46" s="548">
        <v>255</v>
      </c>
      <c r="I46" s="548">
        <v>282</v>
      </c>
      <c r="J46" s="548">
        <v>284</v>
      </c>
      <c r="K46" s="549">
        <v>39</v>
      </c>
      <c r="L46" s="380">
        <v>13.732394366197184</v>
      </c>
    </row>
    <row r="47" spans="1:12" s="110" customFormat="1" ht="15" customHeight="1" x14ac:dyDescent="0.2">
      <c r="A47" s="381"/>
      <c r="B47" s="385"/>
      <c r="C47" s="382" t="s">
        <v>352</v>
      </c>
      <c r="D47" s="385"/>
      <c r="E47" s="383"/>
      <c r="F47" s="548">
        <v>79</v>
      </c>
      <c r="G47" s="548">
        <v>52</v>
      </c>
      <c r="H47" s="548">
        <v>98</v>
      </c>
      <c r="I47" s="548">
        <v>102</v>
      </c>
      <c r="J47" s="550">
        <v>75</v>
      </c>
      <c r="K47" s="549">
        <v>4</v>
      </c>
      <c r="L47" s="380">
        <v>5.333333333333333</v>
      </c>
    </row>
    <row r="48" spans="1:12" s="110" customFormat="1" ht="15" customHeight="1" x14ac:dyDescent="0.2">
      <c r="A48" s="381"/>
      <c r="B48" s="385"/>
      <c r="C48" s="366" t="s">
        <v>111</v>
      </c>
      <c r="D48" s="386"/>
      <c r="E48" s="387"/>
      <c r="F48" s="548">
        <v>36</v>
      </c>
      <c r="G48" s="548">
        <v>19</v>
      </c>
      <c r="H48" s="548">
        <v>38</v>
      </c>
      <c r="I48" s="548">
        <v>35</v>
      </c>
      <c r="J48" s="548">
        <v>25</v>
      </c>
      <c r="K48" s="549">
        <v>11</v>
      </c>
      <c r="L48" s="380">
        <v>44</v>
      </c>
    </row>
    <row r="49" spans="1:12" s="110" customFormat="1" ht="15" customHeight="1" x14ac:dyDescent="0.2">
      <c r="A49" s="381"/>
      <c r="B49" s="385"/>
      <c r="C49" s="382" t="s">
        <v>352</v>
      </c>
      <c r="D49" s="385"/>
      <c r="E49" s="383"/>
      <c r="F49" s="548">
        <v>14</v>
      </c>
      <c r="G49" s="548">
        <v>7</v>
      </c>
      <c r="H49" s="548">
        <v>12</v>
      </c>
      <c r="I49" s="548">
        <v>10</v>
      </c>
      <c r="J49" s="548">
        <v>7</v>
      </c>
      <c r="K49" s="549">
        <v>7</v>
      </c>
      <c r="L49" s="380">
        <v>100</v>
      </c>
    </row>
    <row r="50" spans="1:12" s="110" customFormat="1" ht="15" customHeight="1" x14ac:dyDescent="0.2">
      <c r="A50" s="381"/>
      <c r="B50" s="384" t="s">
        <v>113</v>
      </c>
      <c r="C50" s="382" t="s">
        <v>181</v>
      </c>
      <c r="D50" s="385"/>
      <c r="E50" s="383"/>
      <c r="F50" s="548">
        <v>2021</v>
      </c>
      <c r="G50" s="548">
        <v>1111</v>
      </c>
      <c r="H50" s="548">
        <v>1826</v>
      </c>
      <c r="I50" s="548">
        <v>1773</v>
      </c>
      <c r="J50" s="550">
        <v>1855</v>
      </c>
      <c r="K50" s="549">
        <v>166</v>
      </c>
      <c r="L50" s="380">
        <v>8.9487870619946097</v>
      </c>
    </row>
    <row r="51" spans="1:12" s="110" customFormat="1" ht="15" customHeight="1" x14ac:dyDescent="0.2">
      <c r="A51" s="381"/>
      <c r="B51" s="385"/>
      <c r="C51" s="382" t="s">
        <v>352</v>
      </c>
      <c r="D51" s="385"/>
      <c r="E51" s="383"/>
      <c r="F51" s="548">
        <v>605</v>
      </c>
      <c r="G51" s="548">
        <v>362</v>
      </c>
      <c r="H51" s="548">
        <v>735</v>
      </c>
      <c r="I51" s="548">
        <v>638</v>
      </c>
      <c r="J51" s="548">
        <v>585</v>
      </c>
      <c r="K51" s="549">
        <v>20</v>
      </c>
      <c r="L51" s="380">
        <v>3.4188034188034186</v>
      </c>
    </row>
    <row r="52" spans="1:12" s="110" customFormat="1" ht="15" customHeight="1" x14ac:dyDescent="0.2">
      <c r="A52" s="381"/>
      <c r="B52" s="384"/>
      <c r="C52" s="382" t="s">
        <v>182</v>
      </c>
      <c r="D52" s="385"/>
      <c r="E52" s="383"/>
      <c r="F52" s="548">
        <v>956</v>
      </c>
      <c r="G52" s="548">
        <v>752</v>
      </c>
      <c r="H52" s="548">
        <v>977</v>
      </c>
      <c r="I52" s="548">
        <v>924</v>
      </c>
      <c r="J52" s="548">
        <v>976</v>
      </c>
      <c r="K52" s="549">
        <v>-20</v>
      </c>
      <c r="L52" s="380">
        <v>-2.0491803278688523</v>
      </c>
    </row>
    <row r="53" spans="1:12" s="269" customFormat="1" ht="11.25" customHeight="1" x14ac:dyDescent="0.2">
      <c r="A53" s="381"/>
      <c r="B53" s="385"/>
      <c r="C53" s="382" t="s">
        <v>352</v>
      </c>
      <c r="D53" s="385"/>
      <c r="E53" s="383"/>
      <c r="F53" s="548">
        <v>334</v>
      </c>
      <c r="G53" s="548">
        <v>282</v>
      </c>
      <c r="H53" s="548">
        <v>371</v>
      </c>
      <c r="I53" s="548">
        <v>331</v>
      </c>
      <c r="J53" s="550">
        <v>332</v>
      </c>
      <c r="K53" s="549">
        <v>2</v>
      </c>
      <c r="L53" s="380">
        <v>0.60240963855421692</v>
      </c>
    </row>
    <row r="54" spans="1:12" s="151" customFormat="1" ht="12.75" customHeight="1" x14ac:dyDescent="0.2">
      <c r="A54" s="381"/>
      <c r="B54" s="384" t="s">
        <v>113</v>
      </c>
      <c r="C54" s="384" t="s">
        <v>116</v>
      </c>
      <c r="D54" s="385"/>
      <c r="E54" s="383"/>
      <c r="F54" s="548">
        <v>2255</v>
      </c>
      <c r="G54" s="548">
        <v>1402</v>
      </c>
      <c r="H54" s="548">
        <v>2023</v>
      </c>
      <c r="I54" s="548">
        <v>1860</v>
      </c>
      <c r="J54" s="548">
        <v>2127</v>
      </c>
      <c r="K54" s="549">
        <v>128</v>
      </c>
      <c r="L54" s="380">
        <v>6.0178655383168786</v>
      </c>
    </row>
    <row r="55" spans="1:12" ht="11.25" x14ac:dyDescent="0.2">
      <c r="A55" s="381"/>
      <c r="B55" s="385"/>
      <c r="C55" s="382" t="s">
        <v>352</v>
      </c>
      <c r="D55" s="385"/>
      <c r="E55" s="383"/>
      <c r="F55" s="548">
        <v>655</v>
      </c>
      <c r="G55" s="548">
        <v>433</v>
      </c>
      <c r="H55" s="548">
        <v>710</v>
      </c>
      <c r="I55" s="548">
        <v>594</v>
      </c>
      <c r="J55" s="548">
        <v>633</v>
      </c>
      <c r="K55" s="549">
        <v>22</v>
      </c>
      <c r="L55" s="380">
        <v>3.4755134281200633</v>
      </c>
    </row>
    <row r="56" spans="1:12" ht="14.25" customHeight="1" x14ac:dyDescent="0.2">
      <c r="A56" s="381"/>
      <c r="B56" s="385"/>
      <c r="C56" s="384" t="s">
        <v>117</v>
      </c>
      <c r="D56" s="385"/>
      <c r="E56" s="383"/>
      <c r="F56" s="548">
        <v>715</v>
      </c>
      <c r="G56" s="548">
        <v>458</v>
      </c>
      <c r="H56" s="548">
        <v>779</v>
      </c>
      <c r="I56" s="548">
        <v>833</v>
      </c>
      <c r="J56" s="548">
        <v>696</v>
      </c>
      <c r="K56" s="549">
        <v>19</v>
      </c>
      <c r="L56" s="380">
        <v>2.7298850574712645</v>
      </c>
    </row>
    <row r="57" spans="1:12" ht="18.75" customHeight="1" x14ac:dyDescent="0.2">
      <c r="A57" s="388"/>
      <c r="B57" s="389"/>
      <c r="C57" s="390" t="s">
        <v>352</v>
      </c>
      <c r="D57" s="389"/>
      <c r="E57" s="391"/>
      <c r="F57" s="551">
        <v>279</v>
      </c>
      <c r="G57" s="552">
        <v>208</v>
      </c>
      <c r="H57" s="552">
        <v>395</v>
      </c>
      <c r="I57" s="552">
        <v>373</v>
      </c>
      <c r="J57" s="552">
        <v>284</v>
      </c>
      <c r="K57" s="553">
        <f t="shared" ref="K57" si="0">IF(OR(F57=".",J57=".")=TRUE,".",IF(OR(F57="*",J57="*")=TRUE,"*",IF(AND(F57="-",J57="-")=TRUE,"-",IF(AND(ISNUMBER(J57),ISNUMBER(F57))=TRUE,IF(F57-J57=0,0,F57-J57),IF(ISNUMBER(F57)=TRUE,F57,-J57)))))</f>
        <v>-5</v>
      </c>
      <c r="L57" s="392">
        <f t="shared" ref="L57" si="1">IF(K57 =".",".",IF(K57 ="*","*",IF(K57="-","-",IF(K57=0,0,IF(OR(J57="-",J57=".",F57="-",F57=".")=TRUE,"X",IF(J57=0,"0,0",IF(ABS(K57*100/J57)&gt;250,".X",(K57*100/J57))))))))</f>
        <v>-1.7605633802816902</v>
      </c>
    </row>
    <row r="58" spans="1:12" ht="11.25" x14ac:dyDescent="0.2">
      <c r="A58" s="393"/>
      <c r="B58" s="385"/>
      <c r="C58" s="382"/>
      <c r="D58" s="385"/>
      <c r="E58" s="385"/>
      <c r="F58" s="394"/>
      <c r="G58" s="394"/>
      <c r="H58" s="394"/>
      <c r="I58" s="379"/>
      <c r="J58" s="394"/>
      <c r="K58" s="395"/>
      <c r="L58" s="269" t="s">
        <v>45</v>
      </c>
    </row>
    <row r="59" spans="1:12" ht="20.25" customHeight="1" x14ac:dyDescent="0.2">
      <c r="A59" s="638" t="s">
        <v>354</v>
      </c>
      <c r="B59" s="639"/>
      <c r="C59" s="639"/>
      <c r="D59" s="638"/>
      <c r="E59" s="639"/>
      <c r="F59" s="639"/>
      <c r="G59" s="639"/>
      <c r="H59" s="639"/>
      <c r="I59" s="639"/>
      <c r="J59" s="639"/>
      <c r="K59" s="639"/>
      <c r="L59" s="639"/>
    </row>
    <row r="60" spans="1:12" ht="11.25" customHeight="1" x14ac:dyDescent="0.2">
      <c r="A60" s="640" t="s">
        <v>355</v>
      </c>
      <c r="B60" s="641"/>
      <c r="C60" s="641"/>
      <c r="D60" s="641"/>
      <c r="E60" s="641"/>
      <c r="F60" s="641"/>
      <c r="G60" s="641"/>
      <c r="H60" s="641"/>
      <c r="I60" s="641"/>
      <c r="J60" s="641"/>
      <c r="K60" s="641"/>
      <c r="L60" s="641"/>
    </row>
    <row r="61" spans="1:12" ht="12.75" customHeight="1" x14ac:dyDescent="0.2">
      <c r="A61" s="642" t="s">
        <v>356</v>
      </c>
      <c r="B61" s="643"/>
      <c r="C61" s="643"/>
      <c r="D61" s="643"/>
      <c r="E61" s="643"/>
      <c r="F61" s="643"/>
      <c r="G61" s="643"/>
      <c r="H61" s="643"/>
      <c r="I61" s="643"/>
      <c r="J61" s="643"/>
      <c r="K61" s="643"/>
      <c r="L61" s="643"/>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11:E11"/>
    <mergeCell ref="A24:E24"/>
    <mergeCell ref="A59:L59"/>
    <mergeCell ref="A60:L60"/>
    <mergeCell ref="A61:L61"/>
    <mergeCell ref="A3:L3"/>
    <mergeCell ref="A5:D5"/>
    <mergeCell ref="A7:E10"/>
    <mergeCell ref="F7:L7"/>
    <mergeCell ref="F8:F9"/>
    <mergeCell ref="G8:G9"/>
    <mergeCell ref="H8:H9"/>
    <mergeCell ref="I8:I9"/>
    <mergeCell ref="J8:J9"/>
    <mergeCell ref="K8:L8"/>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68" t="s">
        <v>357</v>
      </c>
      <c r="B3" s="569"/>
      <c r="C3" s="569"/>
      <c r="D3" s="569"/>
      <c r="E3" s="569"/>
      <c r="F3" s="569"/>
      <c r="G3" s="569"/>
      <c r="H3" s="569"/>
      <c r="I3" s="569"/>
      <c r="J3" s="569"/>
    </row>
    <row r="4" spans="1:15" s="94" customFormat="1" ht="12" customHeight="1" x14ac:dyDescent="0.2">
      <c r="A4" s="570" t="s">
        <v>92</v>
      </c>
      <c r="B4" s="570"/>
      <c r="C4" s="570"/>
      <c r="D4" s="570"/>
      <c r="E4" s="570"/>
      <c r="F4" s="570"/>
      <c r="G4" s="570"/>
      <c r="H4" s="570"/>
      <c r="I4" s="570"/>
      <c r="J4" s="570"/>
    </row>
    <row r="5" spans="1:15" s="94" customFormat="1" ht="12" customHeight="1" x14ac:dyDescent="0.2">
      <c r="A5" s="571" t="s">
        <v>335</v>
      </c>
      <c r="B5" s="571"/>
      <c r="C5" s="571"/>
      <c r="D5" s="571"/>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6" t="s">
        <v>213</v>
      </c>
      <c r="B7" s="587"/>
      <c r="C7" s="580" t="s">
        <v>94</v>
      </c>
      <c r="D7" s="644" t="s">
        <v>358</v>
      </c>
      <c r="E7" s="645"/>
      <c r="F7" s="645"/>
      <c r="G7" s="645"/>
      <c r="H7" s="646"/>
      <c r="I7" s="647" t="s">
        <v>359</v>
      </c>
      <c r="J7" s="648"/>
      <c r="K7" s="96"/>
      <c r="L7" s="96"/>
      <c r="M7" s="96"/>
      <c r="N7" s="96"/>
      <c r="O7" s="96"/>
    </row>
    <row r="8" spans="1:15" ht="21.75" customHeight="1" x14ac:dyDescent="0.2">
      <c r="A8" s="614"/>
      <c r="B8" s="615"/>
      <c r="C8" s="581"/>
      <c r="D8" s="590" t="s">
        <v>335</v>
      </c>
      <c r="E8" s="590" t="s">
        <v>337</v>
      </c>
      <c r="F8" s="590" t="s">
        <v>338</v>
      </c>
      <c r="G8" s="590" t="s">
        <v>339</v>
      </c>
      <c r="H8" s="590" t="s">
        <v>340</v>
      </c>
      <c r="I8" s="649"/>
      <c r="J8" s="650"/>
    </row>
    <row r="9" spans="1:15" ht="12" customHeight="1" x14ac:dyDescent="0.2">
      <c r="A9" s="614"/>
      <c r="B9" s="615"/>
      <c r="C9" s="581"/>
      <c r="D9" s="591"/>
      <c r="E9" s="591"/>
      <c r="F9" s="591"/>
      <c r="G9" s="591"/>
      <c r="H9" s="591"/>
      <c r="I9" s="98" t="s">
        <v>102</v>
      </c>
      <c r="J9" s="99" t="s">
        <v>103</v>
      </c>
    </row>
    <row r="10" spans="1:15" ht="12" customHeight="1" x14ac:dyDescent="0.2">
      <c r="A10" s="283"/>
      <c r="B10" s="284"/>
      <c r="C10" s="582"/>
      <c r="D10" s="100">
        <v>1</v>
      </c>
      <c r="E10" s="100">
        <v>2</v>
      </c>
      <c r="F10" s="100">
        <v>3</v>
      </c>
      <c r="G10" s="100">
        <v>4</v>
      </c>
      <c r="H10" s="100">
        <v>5</v>
      </c>
      <c r="I10" s="100">
        <v>6</v>
      </c>
      <c r="J10" s="100">
        <v>7</v>
      </c>
      <c r="K10" s="101"/>
    </row>
    <row r="11" spans="1:15" s="192" customFormat="1" ht="24.95" customHeight="1" x14ac:dyDescent="0.2">
      <c r="A11" s="616" t="s">
        <v>104</v>
      </c>
      <c r="B11" s="617"/>
      <c r="C11" s="285">
        <v>100</v>
      </c>
      <c r="D11" s="115">
        <v>3056</v>
      </c>
      <c r="E11" s="114">
        <v>1989</v>
      </c>
      <c r="F11" s="114">
        <v>3759</v>
      </c>
      <c r="G11" s="114">
        <v>2785</v>
      </c>
      <c r="H11" s="140">
        <v>2957</v>
      </c>
      <c r="I11" s="115">
        <v>99</v>
      </c>
      <c r="J11" s="116">
        <v>3.3479878254988162</v>
      </c>
    </row>
    <row r="12" spans="1:15" s="110" customFormat="1" ht="24.95" customHeight="1" x14ac:dyDescent="0.2">
      <c r="A12" s="193" t="s">
        <v>132</v>
      </c>
      <c r="B12" s="194" t="s">
        <v>133</v>
      </c>
      <c r="C12" s="113">
        <v>4.2866492146596862</v>
      </c>
      <c r="D12" s="115">
        <v>131</v>
      </c>
      <c r="E12" s="114">
        <v>108</v>
      </c>
      <c r="F12" s="114">
        <v>249</v>
      </c>
      <c r="G12" s="114">
        <v>260</v>
      </c>
      <c r="H12" s="140">
        <v>101</v>
      </c>
      <c r="I12" s="115">
        <v>30</v>
      </c>
      <c r="J12" s="116">
        <v>29.702970297029704</v>
      </c>
    </row>
    <row r="13" spans="1:15" s="110" customFormat="1" ht="24.95" customHeight="1" x14ac:dyDescent="0.2">
      <c r="A13" s="193" t="s">
        <v>134</v>
      </c>
      <c r="B13" s="199" t="s">
        <v>214</v>
      </c>
      <c r="C13" s="113">
        <v>0.3599476439790576</v>
      </c>
      <c r="D13" s="115">
        <v>11</v>
      </c>
      <c r="E13" s="114">
        <v>16</v>
      </c>
      <c r="F13" s="114">
        <v>17</v>
      </c>
      <c r="G13" s="114">
        <v>9</v>
      </c>
      <c r="H13" s="140">
        <v>16</v>
      </c>
      <c r="I13" s="115">
        <v>-5</v>
      </c>
      <c r="J13" s="116">
        <v>-31.25</v>
      </c>
    </row>
    <row r="14" spans="1:15" s="287" customFormat="1" ht="24.95" customHeight="1" x14ac:dyDescent="0.2">
      <c r="A14" s="193" t="s">
        <v>215</v>
      </c>
      <c r="B14" s="199" t="s">
        <v>137</v>
      </c>
      <c r="C14" s="113">
        <v>10.831151832460733</v>
      </c>
      <c r="D14" s="115">
        <v>331</v>
      </c>
      <c r="E14" s="114">
        <v>185</v>
      </c>
      <c r="F14" s="114">
        <v>475</v>
      </c>
      <c r="G14" s="114">
        <v>291</v>
      </c>
      <c r="H14" s="140">
        <v>348</v>
      </c>
      <c r="I14" s="115">
        <v>-17</v>
      </c>
      <c r="J14" s="116">
        <v>-4.8850574712643677</v>
      </c>
      <c r="K14" s="110"/>
      <c r="L14" s="110"/>
      <c r="M14" s="110"/>
      <c r="N14" s="110"/>
      <c r="O14" s="110"/>
    </row>
    <row r="15" spans="1:15" s="110" customFormat="1" ht="24.95" customHeight="1" x14ac:dyDescent="0.2">
      <c r="A15" s="193" t="s">
        <v>216</v>
      </c>
      <c r="B15" s="199" t="s">
        <v>217</v>
      </c>
      <c r="C15" s="113">
        <v>3.6321989528795813</v>
      </c>
      <c r="D15" s="115">
        <v>111</v>
      </c>
      <c r="E15" s="114">
        <v>74</v>
      </c>
      <c r="F15" s="114">
        <v>178</v>
      </c>
      <c r="G15" s="114">
        <v>126</v>
      </c>
      <c r="H15" s="140">
        <v>104</v>
      </c>
      <c r="I15" s="115">
        <v>7</v>
      </c>
      <c r="J15" s="116">
        <v>6.7307692307692308</v>
      </c>
    </row>
    <row r="16" spans="1:15" s="287" customFormat="1" ht="24.95" customHeight="1" x14ac:dyDescent="0.2">
      <c r="A16" s="193" t="s">
        <v>218</v>
      </c>
      <c r="B16" s="199" t="s">
        <v>141</v>
      </c>
      <c r="C16" s="113">
        <v>3.5994764397905761</v>
      </c>
      <c r="D16" s="115">
        <v>110</v>
      </c>
      <c r="E16" s="114">
        <v>68</v>
      </c>
      <c r="F16" s="114">
        <v>176</v>
      </c>
      <c r="G16" s="114">
        <v>101</v>
      </c>
      <c r="H16" s="140">
        <v>157</v>
      </c>
      <c r="I16" s="115">
        <v>-47</v>
      </c>
      <c r="J16" s="116">
        <v>-29.936305732484076</v>
      </c>
      <c r="K16" s="110"/>
      <c r="L16" s="110"/>
      <c r="M16" s="110"/>
      <c r="N16" s="110"/>
      <c r="O16" s="110"/>
    </row>
    <row r="17" spans="1:15" s="110" customFormat="1" ht="24.95" customHeight="1" x14ac:dyDescent="0.2">
      <c r="A17" s="193" t="s">
        <v>142</v>
      </c>
      <c r="B17" s="199" t="s">
        <v>220</v>
      </c>
      <c r="C17" s="113">
        <v>3.5994764397905761</v>
      </c>
      <c r="D17" s="115">
        <v>110</v>
      </c>
      <c r="E17" s="114">
        <v>43</v>
      </c>
      <c r="F17" s="114">
        <v>121</v>
      </c>
      <c r="G17" s="114">
        <v>64</v>
      </c>
      <c r="H17" s="140">
        <v>87</v>
      </c>
      <c r="I17" s="115">
        <v>23</v>
      </c>
      <c r="J17" s="116">
        <v>26.436781609195403</v>
      </c>
    </row>
    <row r="18" spans="1:15" s="287" customFormat="1" ht="24.95" customHeight="1" x14ac:dyDescent="0.2">
      <c r="A18" s="201" t="s">
        <v>144</v>
      </c>
      <c r="B18" s="202" t="s">
        <v>145</v>
      </c>
      <c r="C18" s="113">
        <v>12.205497382198953</v>
      </c>
      <c r="D18" s="115">
        <v>373</v>
      </c>
      <c r="E18" s="114">
        <v>175</v>
      </c>
      <c r="F18" s="114">
        <v>399</v>
      </c>
      <c r="G18" s="114">
        <v>271</v>
      </c>
      <c r="H18" s="140">
        <v>363</v>
      </c>
      <c r="I18" s="115">
        <v>10</v>
      </c>
      <c r="J18" s="116">
        <v>2.7548209366391183</v>
      </c>
      <c r="K18" s="110"/>
      <c r="L18" s="110"/>
      <c r="M18" s="110"/>
      <c r="N18" s="110"/>
      <c r="O18" s="110"/>
    </row>
    <row r="19" spans="1:15" s="110" customFormat="1" ht="24.95" customHeight="1" x14ac:dyDescent="0.2">
      <c r="A19" s="193" t="s">
        <v>146</v>
      </c>
      <c r="B19" s="199" t="s">
        <v>147</v>
      </c>
      <c r="C19" s="113">
        <v>15.510471204188482</v>
      </c>
      <c r="D19" s="115">
        <v>474</v>
      </c>
      <c r="E19" s="114">
        <v>332</v>
      </c>
      <c r="F19" s="114">
        <v>481</v>
      </c>
      <c r="G19" s="114">
        <v>374</v>
      </c>
      <c r="H19" s="140">
        <v>516</v>
      </c>
      <c r="I19" s="115">
        <v>-42</v>
      </c>
      <c r="J19" s="116">
        <v>-8.1395348837209305</v>
      </c>
    </row>
    <row r="20" spans="1:15" s="287" customFormat="1" ht="24.95" customHeight="1" x14ac:dyDescent="0.2">
      <c r="A20" s="193" t="s">
        <v>148</v>
      </c>
      <c r="B20" s="199" t="s">
        <v>149</v>
      </c>
      <c r="C20" s="113">
        <v>5.4646596858638743</v>
      </c>
      <c r="D20" s="115">
        <v>167</v>
      </c>
      <c r="E20" s="114">
        <v>95</v>
      </c>
      <c r="F20" s="114">
        <v>174</v>
      </c>
      <c r="G20" s="114">
        <v>140</v>
      </c>
      <c r="H20" s="140">
        <v>163</v>
      </c>
      <c r="I20" s="115">
        <v>4</v>
      </c>
      <c r="J20" s="116">
        <v>2.4539877300613497</v>
      </c>
      <c r="K20" s="110"/>
      <c r="L20" s="110"/>
      <c r="M20" s="110"/>
      <c r="N20" s="110"/>
      <c r="O20" s="110"/>
    </row>
    <row r="21" spans="1:15" s="110" customFormat="1" ht="24.95" customHeight="1" x14ac:dyDescent="0.2">
      <c r="A21" s="201" t="s">
        <v>150</v>
      </c>
      <c r="B21" s="202" t="s">
        <v>151</v>
      </c>
      <c r="C21" s="113">
        <v>13.612565445026178</v>
      </c>
      <c r="D21" s="115">
        <v>416</v>
      </c>
      <c r="E21" s="114">
        <v>201</v>
      </c>
      <c r="F21" s="114">
        <v>403</v>
      </c>
      <c r="G21" s="114">
        <v>474</v>
      </c>
      <c r="H21" s="140">
        <v>426</v>
      </c>
      <c r="I21" s="115">
        <v>-10</v>
      </c>
      <c r="J21" s="116">
        <v>-2.347417840375587</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1.3416230366492146</v>
      </c>
      <c r="D23" s="115">
        <v>41</v>
      </c>
      <c r="E23" s="114">
        <v>90</v>
      </c>
      <c r="F23" s="114">
        <v>59</v>
      </c>
      <c r="G23" s="114">
        <v>23</v>
      </c>
      <c r="H23" s="140">
        <v>46</v>
      </c>
      <c r="I23" s="115">
        <v>-5</v>
      </c>
      <c r="J23" s="116">
        <v>-10.869565217391305</v>
      </c>
    </row>
    <row r="24" spans="1:15" s="110" customFormat="1" ht="24.95" customHeight="1" x14ac:dyDescent="0.2">
      <c r="A24" s="193" t="s">
        <v>156</v>
      </c>
      <c r="B24" s="199" t="s">
        <v>221</v>
      </c>
      <c r="C24" s="113">
        <v>4.5157068062827221</v>
      </c>
      <c r="D24" s="115">
        <v>138</v>
      </c>
      <c r="E24" s="114">
        <v>93</v>
      </c>
      <c r="F24" s="114">
        <v>202</v>
      </c>
      <c r="G24" s="114">
        <v>115</v>
      </c>
      <c r="H24" s="140">
        <v>158</v>
      </c>
      <c r="I24" s="115">
        <v>-20</v>
      </c>
      <c r="J24" s="116">
        <v>-12.658227848101266</v>
      </c>
    </row>
    <row r="25" spans="1:15" s="110" customFormat="1" ht="24.95" customHeight="1" x14ac:dyDescent="0.2">
      <c r="A25" s="193" t="s">
        <v>222</v>
      </c>
      <c r="B25" s="204" t="s">
        <v>159</v>
      </c>
      <c r="C25" s="113">
        <v>7.2971204188481673</v>
      </c>
      <c r="D25" s="115">
        <v>223</v>
      </c>
      <c r="E25" s="114">
        <v>128</v>
      </c>
      <c r="F25" s="114">
        <v>167</v>
      </c>
      <c r="G25" s="114">
        <v>187</v>
      </c>
      <c r="H25" s="140">
        <v>183</v>
      </c>
      <c r="I25" s="115">
        <v>40</v>
      </c>
      <c r="J25" s="116">
        <v>21.857923497267759</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2.8795811518324608</v>
      </c>
      <c r="D27" s="115">
        <v>88</v>
      </c>
      <c r="E27" s="114">
        <v>61</v>
      </c>
      <c r="F27" s="114">
        <v>177</v>
      </c>
      <c r="G27" s="114">
        <v>68</v>
      </c>
      <c r="H27" s="140">
        <v>73</v>
      </c>
      <c r="I27" s="115">
        <v>15</v>
      </c>
      <c r="J27" s="116">
        <v>20.547945205479451</v>
      </c>
    </row>
    <row r="28" spans="1:15" s="110" customFormat="1" ht="24.95" customHeight="1" x14ac:dyDescent="0.2">
      <c r="A28" s="193" t="s">
        <v>163</v>
      </c>
      <c r="B28" s="199" t="s">
        <v>164</v>
      </c>
      <c r="C28" s="113">
        <v>3.1086387434554972</v>
      </c>
      <c r="D28" s="115">
        <v>95</v>
      </c>
      <c r="E28" s="114">
        <v>65</v>
      </c>
      <c r="F28" s="114">
        <v>167</v>
      </c>
      <c r="G28" s="114">
        <v>49</v>
      </c>
      <c r="H28" s="140">
        <v>82</v>
      </c>
      <c r="I28" s="115">
        <v>13</v>
      </c>
      <c r="J28" s="116">
        <v>15.853658536585366</v>
      </c>
    </row>
    <row r="29" spans="1:15" s="110" customFormat="1" ht="24.95" customHeight="1" x14ac:dyDescent="0.2">
      <c r="A29" s="193">
        <v>86</v>
      </c>
      <c r="B29" s="199" t="s">
        <v>165</v>
      </c>
      <c r="C29" s="113">
        <v>5.2356020942408374</v>
      </c>
      <c r="D29" s="115">
        <v>160</v>
      </c>
      <c r="E29" s="114">
        <v>134</v>
      </c>
      <c r="F29" s="114">
        <v>238</v>
      </c>
      <c r="G29" s="114">
        <v>176</v>
      </c>
      <c r="H29" s="140">
        <v>163</v>
      </c>
      <c r="I29" s="115">
        <v>-3</v>
      </c>
      <c r="J29" s="116">
        <v>-1.8404907975460123</v>
      </c>
    </row>
    <row r="30" spans="1:15" s="110" customFormat="1" ht="24.95" customHeight="1" x14ac:dyDescent="0.2">
      <c r="A30" s="193">
        <v>87.88</v>
      </c>
      <c r="B30" s="204" t="s">
        <v>166</v>
      </c>
      <c r="C30" s="113">
        <v>7.0026178010471201</v>
      </c>
      <c r="D30" s="115">
        <v>214</v>
      </c>
      <c r="E30" s="114">
        <v>179</v>
      </c>
      <c r="F30" s="114">
        <v>335</v>
      </c>
      <c r="G30" s="114">
        <v>185</v>
      </c>
      <c r="H30" s="140">
        <v>199</v>
      </c>
      <c r="I30" s="115">
        <v>15</v>
      </c>
      <c r="J30" s="116">
        <v>7.5376884422110555</v>
      </c>
    </row>
    <row r="31" spans="1:15" s="110" customFormat="1" ht="24.95" customHeight="1" x14ac:dyDescent="0.2">
      <c r="A31" s="193" t="s">
        <v>167</v>
      </c>
      <c r="B31" s="199" t="s">
        <v>168</v>
      </c>
      <c r="C31" s="113">
        <v>3.8939790575916229</v>
      </c>
      <c r="D31" s="115">
        <v>119</v>
      </c>
      <c r="E31" s="114">
        <v>83</v>
      </c>
      <c r="F31" s="114">
        <v>118</v>
      </c>
      <c r="G31" s="114">
        <v>98</v>
      </c>
      <c r="H31" s="140">
        <v>85</v>
      </c>
      <c r="I31" s="115">
        <v>34</v>
      </c>
      <c r="J31" s="116">
        <v>40</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4.2866492146596862</v>
      </c>
      <c r="D34" s="115">
        <v>131</v>
      </c>
      <c r="E34" s="114">
        <v>108</v>
      </c>
      <c r="F34" s="114">
        <v>249</v>
      </c>
      <c r="G34" s="114">
        <v>260</v>
      </c>
      <c r="H34" s="140">
        <v>101</v>
      </c>
      <c r="I34" s="115">
        <v>30</v>
      </c>
      <c r="J34" s="116">
        <v>29.702970297029704</v>
      </c>
    </row>
    <row r="35" spans="1:10" s="110" customFormat="1" ht="24.95" customHeight="1" x14ac:dyDescent="0.2">
      <c r="A35" s="292" t="s">
        <v>171</v>
      </c>
      <c r="B35" s="293" t="s">
        <v>172</v>
      </c>
      <c r="C35" s="113">
        <v>23.396596858638745</v>
      </c>
      <c r="D35" s="115">
        <v>715</v>
      </c>
      <c r="E35" s="114">
        <v>376</v>
      </c>
      <c r="F35" s="114">
        <v>891</v>
      </c>
      <c r="G35" s="114">
        <v>571</v>
      </c>
      <c r="H35" s="140">
        <v>727</v>
      </c>
      <c r="I35" s="115">
        <v>-12</v>
      </c>
      <c r="J35" s="116">
        <v>-1.6506189821182944</v>
      </c>
    </row>
    <row r="36" spans="1:10" s="110" customFormat="1" ht="24.95" customHeight="1" x14ac:dyDescent="0.2">
      <c r="A36" s="294" t="s">
        <v>173</v>
      </c>
      <c r="B36" s="295" t="s">
        <v>174</v>
      </c>
      <c r="C36" s="125">
        <v>72.316753926701566</v>
      </c>
      <c r="D36" s="143">
        <v>2210</v>
      </c>
      <c r="E36" s="144">
        <v>1505</v>
      </c>
      <c r="F36" s="144">
        <v>2619</v>
      </c>
      <c r="G36" s="144">
        <v>1954</v>
      </c>
      <c r="H36" s="145">
        <v>2129</v>
      </c>
      <c r="I36" s="143">
        <v>81</v>
      </c>
      <c r="J36" s="146">
        <v>3.8046031000469704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51" t="s">
        <v>360</v>
      </c>
      <c r="B39" s="652"/>
      <c r="C39" s="652"/>
      <c r="D39" s="652"/>
      <c r="E39" s="652"/>
      <c r="F39" s="652"/>
      <c r="G39" s="652"/>
      <c r="H39" s="652"/>
      <c r="I39" s="652"/>
      <c r="J39" s="652"/>
    </row>
    <row r="40" spans="1:10" ht="31.5" customHeight="1" x14ac:dyDescent="0.2">
      <c r="A40" s="653" t="s">
        <v>361</v>
      </c>
      <c r="B40" s="653"/>
      <c r="C40" s="653"/>
      <c r="D40" s="653"/>
      <c r="E40" s="653"/>
      <c r="F40" s="653"/>
      <c r="G40" s="653"/>
      <c r="H40" s="653"/>
      <c r="I40" s="653"/>
      <c r="J40" s="653"/>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68" t="s">
        <v>362</v>
      </c>
      <c r="B3" s="569"/>
      <c r="C3" s="569"/>
      <c r="D3" s="569"/>
      <c r="E3" s="569"/>
      <c r="F3" s="569"/>
      <c r="G3" s="569"/>
      <c r="H3" s="569"/>
      <c r="I3" s="569"/>
      <c r="J3" s="569"/>
      <c r="K3" s="569"/>
    </row>
    <row r="4" spans="1:15" s="94" customFormat="1" ht="12" customHeight="1" x14ac:dyDescent="0.2">
      <c r="A4" s="570" t="s">
        <v>92</v>
      </c>
      <c r="B4" s="570"/>
      <c r="C4" s="570"/>
      <c r="D4" s="570"/>
      <c r="E4" s="570"/>
      <c r="F4" s="570"/>
      <c r="G4" s="570"/>
      <c r="H4" s="570"/>
      <c r="I4" s="570"/>
      <c r="J4" s="570"/>
      <c r="K4" s="570"/>
    </row>
    <row r="5" spans="1:15" s="94" customFormat="1" ht="12" customHeight="1" x14ac:dyDescent="0.2">
      <c r="A5" s="571" t="s">
        <v>335</v>
      </c>
      <c r="B5" s="571"/>
      <c r="C5" s="571"/>
      <c r="D5" s="571"/>
      <c r="E5" s="571"/>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6" t="s">
        <v>332</v>
      </c>
      <c r="B7" s="575"/>
      <c r="C7" s="575"/>
      <c r="D7" s="580" t="s">
        <v>94</v>
      </c>
      <c r="E7" s="654" t="s">
        <v>363</v>
      </c>
      <c r="F7" s="584"/>
      <c r="G7" s="584"/>
      <c r="H7" s="584"/>
      <c r="I7" s="585"/>
      <c r="J7" s="647" t="s">
        <v>359</v>
      </c>
      <c r="K7" s="648"/>
      <c r="L7" s="96"/>
      <c r="M7" s="96"/>
      <c r="N7" s="96"/>
      <c r="O7" s="96"/>
    </row>
    <row r="8" spans="1:15" ht="21.75" customHeight="1" x14ac:dyDescent="0.2">
      <c r="A8" s="576"/>
      <c r="B8" s="577"/>
      <c r="C8" s="577"/>
      <c r="D8" s="581"/>
      <c r="E8" s="590" t="s">
        <v>335</v>
      </c>
      <c r="F8" s="590" t="s">
        <v>337</v>
      </c>
      <c r="G8" s="590" t="s">
        <v>338</v>
      </c>
      <c r="H8" s="590" t="s">
        <v>339</v>
      </c>
      <c r="I8" s="590" t="s">
        <v>340</v>
      </c>
      <c r="J8" s="649"/>
      <c r="K8" s="650"/>
    </row>
    <row r="9" spans="1:15" ht="12" customHeight="1" x14ac:dyDescent="0.2">
      <c r="A9" s="576"/>
      <c r="B9" s="577"/>
      <c r="C9" s="577"/>
      <c r="D9" s="581"/>
      <c r="E9" s="591"/>
      <c r="F9" s="591"/>
      <c r="G9" s="591"/>
      <c r="H9" s="591"/>
      <c r="I9" s="591"/>
      <c r="J9" s="98" t="s">
        <v>102</v>
      </c>
      <c r="K9" s="99" t="s">
        <v>103</v>
      </c>
    </row>
    <row r="10" spans="1:15" ht="12" customHeight="1" x14ac:dyDescent="0.2">
      <c r="A10" s="578"/>
      <c r="B10" s="579"/>
      <c r="C10" s="579"/>
      <c r="D10" s="582"/>
      <c r="E10" s="100">
        <v>1</v>
      </c>
      <c r="F10" s="100">
        <v>2</v>
      </c>
      <c r="G10" s="100">
        <v>3</v>
      </c>
      <c r="H10" s="100">
        <v>4</v>
      </c>
      <c r="I10" s="100">
        <v>5</v>
      </c>
      <c r="J10" s="100">
        <v>6</v>
      </c>
      <c r="K10" s="100">
        <v>7</v>
      </c>
    </row>
    <row r="11" spans="1:15" ht="18" customHeight="1" x14ac:dyDescent="0.2">
      <c r="A11" s="297" t="s">
        <v>104</v>
      </c>
      <c r="B11" s="298"/>
      <c r="C11" s="299"/>
      <c r="D11" s="262">
        <v>100</v>
      </c>
      <c r="E11" s="263">
        <v>3056</v>
      </c>
      <c r="F11" s="264">
        <v>1989</v>
      </c>
      <c r="G11" s="264">
        <v>3759</v>
      </c>
      <c r="H11" s="264">
        <v>2785</v>
      </c>
      <c r="I11" s="265">
        <v>2957</v>
      </c>
      <c r="J11" s="263">
        <v>99</v>
      </c>
      <c r="K11" s="266">
        <v>3.3479878254988162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25.294502617801047</v>
      </c>
      <c r="E13" s="115">
        <v>773</v>
      </c>
      <c r="F13" s="114">
        <v>541</v>
      </c>
      <c r="G13" s="114">
        <v>959</v>
      </c>
      <c r="H13" s="114">
        <v>972</v>
      </c>
      <c r="I13" s="140">
        <v>779</v>
      </c>
      <c r="J13" s="115">
        <v>-6</v>
      </c>
      <c r="K13" s="116">
        <v>-0.77021822849807442</v>
      </c>
    </row>
    <row r="14" spans="1:15" ht="15.95" customHeight="1" x14ac:dyDescent="0.2">
      <c r="A14" s="306" t="s">
        <v>230</v>
      </c>
      <c r="B14" s="307"/>
      <c r="C14" s="308"/>
      <c r="D14" s="113">
        <v>56.380890052356023</v>
      </c>
      <c r="E14" s="115">
        <v>1723</v>
      </c>
      <c r="F14" s="114">
        <v>1124</v>
      </c>
      <c r="G14" s="114">
        <v>2310</v>
      </c>
      <c r="H14" s="114">
        <v>1446</v>
      </c>
      <c r="I14" s="140">
        <v>1728</v>
      </c>
      <c r="J14" s="115">
        <v>-5</v>
      </c>
      <c r="K14" s="116">
        <v>-0.28935185185185186</v>
      </c>
    </row>
    <row r="15" spans="1:15" ht="15.95" customHeight="1" x14ac:dyDescent="0.2">
      <c r="A15" s="306" t="s">
        <v>231</v>
      </c>
      <c r="B15" s="307"/>
      <c r="C15" s="308"/>
      <c r="D15" s="113">
        <v>9.6204188481675388</v>
      </c>
      <c r="E15" s="115">
        <v>294</v>
      </c>
      <c r="F15" s="114">
        <v>152</v>
      </c>
      <c r="G15" s="114">
        <v>230</v>
      </c>
      <c r="H15" s="114">
        <v>185</v>
      </c>
      <c r="I15" s="140">
        <v>220</v>
      </c>
      <c r="J15" s="115">
        <v>74</v>
      </c>
      <c r="K15" s="116">
        <v>33.636363636363633</v>
      </c>
    </row>
    <row r="16" spans="1:15" ht="15.95" customHeight="1" x14ac:dyDescent="0.2">
      <c r="A16" s="306" t="s">
        <v>232</v>
      </c>
      <c r="B16" s="307"/>
      <c r="C16" s="308"/>
      <c r="D16" s="113">
        <v>8.7041884816753932</v>
      </c>
      <c r="E16" s="115">
        <v>266</v>
      </c>
      <c r="F16" s="114">
        <v>172</v>
      </c>
      <c r="G16" s="114">
        <v>260</v>
      </c>
      <c r="H16" s="114">
        <v>182</v>
      </c>
      <c r="I16" s="140">
        <v>230</v>
      </c>
      <c r="J16" s="115">
        <v>36</v>
      </c>
      <c r="K16" s="116">
        <v>15.652173913043478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4.5484293193717278</v>
      </c>
      <c r="E18" s="115">
        <v>139</v>
      </c>
      <c r="F18" s="114">
        <v>111</v>
      </c>
      <c r="G18" s="114">
        <v>276</v>
      </c>
      <c r="H18" s="114">
        <v>282</v>
      </c>
      <c r="I18" s="140">
        <v>108</v>
      </c>
      <c r="J18" s="115">
        <v>31</v>
      </c>
      <c r="K18" s="116">
        <v>28.703703703703702</v>
      </c>
    </row>
    <row r="19" spans="1:11" ht="14.1" customHeight="1" x14ac:dyDescent="0.2">
      <c r="A19" s="306" t="s">
        <v>235</v>
      </c>
      <c r="B19" s="307" t="s">
        <v>236</v>
      </c>
      <c r="C19" s="308"/>
      <c r="D19" s="113">
        <v>3.5340314136125652</v>
      </c>
      <c r="E19" s="115">
        <v>108</v>
      </c>
      <c r="F19" s="114">
        <v>94</v>
      </c>
      <c r="G19" s="114">
        <v>242</v>
      </c>
      <c r="H19" s="114">
        <v>259</v>
      </c>
      <c r="I19" s="140">
        <v>91</v>
      </c>
      <c r="J19" s="115">
        <v>17</v>
      </c>
      <c r="K19" s="116">
        <v>18.681318681318682</v>
      </c>
    </row>
    <row r="20" spans="1:11" ht="14.1" customHeight="1" x14ac:dyDescent="0.2">
      <c r="A20" s="306">
        <v>12</v>
      </c>
      <c r="B20" s="307" t="s">
        <v>237</v>
      </c>
      <c r="C20" s="308"/>
      <c r="D20" s="113">
        <v>1.668848167539267</v>
      </c>
      <c r="E20" s="115">
        <v>51</v>
      </c>
      <c r="F20" s="114">
        <v>21</v>
      </c>
      <c r="G20" s="114">
        <v>57</v>
      </c>
      <c r="H20" s="114">
        <v>76</v>
      </c>
      <c r="I20" s="140">
        <v>66</v>
      </c>
      <c r="J20" s="115">
        <v>-15</v>
      </c>
      <c r="K20" s="116">
        <v>-22.727272727272727</v>
      </c>
    </row>
    <row r="21" spans="1:11" ht="14.1" customHeight="1" x14ac:dyDescent="0.2">
      <c r="A21" s="306">
        <v>21</v>
      </c>
      <c r="B21" s="307" t="s">
        <v>238</v>
      </c>
      <c r="C21" s="308"/>
      <c r="D21" s="113">
        <v>1.0471204188481675</v>
      </c>
      <c r="E21" s="115">
        <v>32</v>
      </c>
      <c r="F21" s="114">
        <v>4</v>
      </c>
      <c r="G21" s="114">
        <v>6</v>
      </c>
      <c r="H21" s="114">
        <v>8</v>
      </c>
      <c r="I21" s="140">
        <v>18</v>
      </c>
      <c r="J21" s="115">
        <v>14</v>
      </c>
      <c r="K21" s="116">
        <v>77.777777777777771</v>
      </c>
    </row>
    <row r="22" spans="1:11" ht="14.1" customHeight="1" x14ac:dyDescent="0.2">
      <c r="A22" s="306">
        <v>22</v>
      </c>
      <c r="B22" s="307" t="s">
        <v>239</v>
      </c>
      <c r="C22" s="308"/>
      <c r="D22" s="113">
        <v>1.4725130890052356</v>
      </c>
      <c r="E22" s="115">
        <v>45</v>
      </c>
      <c r="F22" s="114">
        <v>32</v>
      </c>
      <c r="G22" s="114">
        <v>96</v>
      </c>
      <c r="H22" s="114">
        <v>29</v>
      </c>
      <c r="I22" s="140">
        <v>41</v>
      </c>
      <c r="J22" s="115">
        <v>4</v>
      </c>
      <c r="K22" s="116">
        <v>9.7560975609756095</v>
      </c>
    </row>
    <row r="23" spans="1:11" ht="14.1" customHeight="1" x14ac:dyDescent="0.2">
      <c r="A23" s="306">
        <v>23</v>
      </c>
      <c r="B23" s="307" t="s">
        <v>240</v>
      </c>
      <c r="C23" s="308"/>
      <c r="D23" s="113">
        <v>0.3599476439790576</v>
      </c>
      <c r="E23" s="115">
        <v>11</v>
      </c>
      <c r="F23" s="114">
        <v>11</v>
      </c>
      <c r="G23" s="114">
        <v>34</v>
      </c>
      <c r="H23" s="114">
        <v>8</v>
      </c>
      <c r="I23" s="140">
        <v>10</v>
      </c>
      <c r="J23" s="115">
        <v>1</v>
      </c>
      <c r="K23" s="116">
        <v>10</v>
      </c>
    </row>
    <row r="24" spans="1:11" ht="14.1" customHeight="1" x14ac:dyDescent="0.2">
      <c r="A24" s="306">
        <v>24</v>
      </c>
      <c r="B24" s="307" t="s">
        <v>241</v>
      </c>
      <c r="C24" s="308"/>
      <c r="D24" s="113">
        <v>1.6361256544502618</v>
      </c>
      <c r="E24" s="115">
        <v>50</v>
      </c>
      <c r="F24" s="114">
        <v>36</v>
      </c>
      <c r="G24" s="114">
        <v>67</v>
      </c>
      <c r="H24" s="114">
        <v>27</v>
      </c>
      <c r="I24" s="140">
        <v>61</v>
      </c>
      <c r="J24" s="115">
        <v>-11</v>
      </c>
      <c r="K24" s="116">
        <v>-18.032786885245901</v>
      </c>
    </row>
    <row r="25" spans="1:11" ht="14.1" customHeight="1" x14ac:dyDescent="0.2">
      <c r="A25" s="306">
        <v>25</v>
      </c>
      <c r="B25" s="307" t="s">
        <v>242</v>
      </c>
      <c r="C25" s="308"/>
      <c r="D25" s="113">
        <v>4.8102094240837694</v>
      </c>
      <c r="E25" s="115">
        <v>147</v>
      </c>
      <c r="F25" s="114">
        <v>69</v>
      </c>
      <c r="G25" s="114">
        <v>160</v>
      </c>
      <c r="H25" s="114">
        <v>112</v>
      </c>
      <c r="I25" s="140">
        <v>168</v>
      </c>
      <c r="J25" s="115">
        <v>-21</v>
      </c>
      <c r="K25" s="116">
        <v>-12.5</v>
      </c>
    </row>
    <row r="26" spans="1:11" ht="14.1" customHeight="1" x14ac:dyDescent="0.2">
      <c r="A26" s="306">
        <v>26</v>
      </c>
      <c r="B26" s="307" t="s">
        <v>243</v>
      </c>
      <c r="C26" s="308"/>
      <c r="D26" s="113">
        <v>2.2578534031413611</v>
      </c>
      <c r="E26" s="115">
        <v>69</v>
      </c>
      <c r="F26" s="114">
        <v>33</v>
      </c>
      <c r="G26" s="114">
        <v>90</v>
      </c>
      <c r="H26" s="114">
        <v>29</v>
      </c>
      <c r="I26" s="140">
        <v>71</v>
      </c>
      <c r="J26" s="115">
        <v>-2</v>
      </c>
      <c r="K26" s="116">
        <v>-2.816901408450704</v>
      </c>
    </row>
    <row r="27" spans="1:11" ht="14.1" customHeight="1" x14ac:dyDescent="0.2">
      <c r="A27" s="306">
        <v>27</v>
      </c>
      <c r="B27" s="307" t="s">
        <v>244</v>
      </c>
      <c r="C27" s="308"/>
      <c r="D27" s="113">
        <v>1.243455497382199</v>
      </c>
      <c r="E27" s="115">
        <v>38</v>
      </c>
      <c r="F27" s="114">
        <v>20</v>
      </c>
      <c r="G27" s="114">
        <v>41</v>
      </c>
      <c r="H27" s="114">
        <v>35</v>
      </c>
      <c r="I27" s="140">
        <v>39</v>
      </c>
      <c r="J27" s="115">
        <v>-1</v>
      </c>
      <c r="K27" s="116">
        <v>-2.5641025641025643</v>
      </c>
    </row>
    <row r="28" spans="1:11" ht="14.1" customHeight="1" x14ac:dyDescent="0.2">
      <c r="A28" s="306">
        <v>28</v>
      </c>
      <c r="B28" s="307" t="s">
        <v>245</v>
      </c>
      <c r="C28" s="308"/>
      <c r="D28" s="113">
        <v>0.13089005235602094</v>
      </c>
      <c r="E28" s="115">
        <v>4</v>
      </c>
      <c r="F28" s="114">
        <v>0</v>
      </c>
      <c r="G28" s="114" t="s">
        <v>513</v>
      </c>
      <c r="H28" s="114" t="s">
        <v>513</v>
      </c>
      <c r="I28" s="140">
        <v>4</v>
      </c>
      <c r="J28" s="115">
        <v>0</v>
      </c>
      <c r="K28" s="116">
        <v>0</v>
      </c>
    </row>
    <row r="29" spans="1:11" ht="14.1" customHeight="1" x14ac:dyDescent="0.2">
      <c r="A29" s="306">
        <v>29</v>
      </c>
      <c r="B29" s="307" t="s">
        <v>246</v>
      </c>
      <c r="C29" s="308"/>
      <c r="D29" s="113">
        <v>5.6937172774869111</v>
      </c>
      <c r="E29" s="115">
        <v>174</v>
      </c>
      <c r="F29" s="114">
        <v>90</v>
      </c>
      <c r="G29" s="114">
        <v>182</v>
      </c>
      <c r="H29" s="114">
        <v>191</v>
      </c>
      <c r="I29" s="140">
        <v>176</v>
      </c>
      <c r="J29" s="115">
        <v>-2</v>
      </c>
      <c r="K29" s="116">
        <v>-1.1363636363636365</v>
      </c>
    </row>
    <row r="30" spans="1:11" ht="14.1" customHeight="1" x14ac:dyDescent="0.2">
      <c r="A30" s="306" t="s">
        <v>247</v>
      </c>
      <c r="B30" s="307" t="s">
        <v>248</v>
      </c>
      <c r="C30" s="308"/>
      <c r="D30" s="113">
        <v>0.58900523560209428</v>
      </c>
      <c r="E30" s="115">
        <v>18</v>
      </c>
      <c r="F30" s="114">
        <v>9</v>
      </c>
      <c r="G30" s="114">
        <v>36</v>
      </c>
      <c r="H30" s="114" t="s">
        <v>513</v>
      </c>
      <c r="I30" s="140">
        <v>17</v>
      </c>
      <c r="J30" s="115">
        <v>1</v>
      </c>
      <c r="K30" s="116">
        <v>5.882352941176471</v>
      </c>
    </row>
    <row r="31" spans="1:11" ht="14.1" customHeight="1" x14ac:dyDescent="0.2">
      <c r="A31" s="306" t="s">
        <v>249</v>
      </c>
      <c r="B31" s="307" t="s">
        <v>250</v>
      </c>
      <c r="C31" s="308"/>
      <c r="D31" s="113">
        <v>4.7774869109947646</v>
      </c>
      <c r="E31" s="115">
        <v>146</v>
      </c>
      <c r="F31" s="114">
        <v>77</v>
      </c>
      <c r="G31" s="114">
        <v>134</v>
      </c>
      <c r="H31" s="114">
        <v>160</v>
      </c>
      <c r="I31" s="140">
        <v>155</v>
      </c>
      <c r="J31" s="115">
        <v>-9</v>
      </c>
      <c r="K31" s="116">
        <v>-5.806451612903226</v>
      </c>
    </row>
    <row r="32" spans="1:11" ht="14.1" customHeight="1" x14ac:dyDescent="0.2">
      <c r="A32" s="306">
        <v>31</v>
      </c>
      <c r="B32" s="307" t="s">
        <v>251</v>
      </c>
      <c r="C32" s="308"/>
      <c r="D32" s="113">
        <v>0.52356020942408377</v>
      </c>
      <c r="E32" s="115">
        <v>16</v>
      </c>
      <c r="F32" s="114">
        <v>11</v>
      </c>
      <c r="G32" s="114">
        <v>20</v>
      </c>
      <c r="H32" s="114">
        <v>15</v>
      </c>
      <c r="I32" s="140">
        <v>17</v>
      </c>
      <c r="J32" s="115">
        <v>-1</v>
      </c>
      <c r="K32" s="116">
        <v>-5.882352941176471</v>
      </c>
    </row>
    <row r="33" spans="1:11" ht="14.1" customHeight="1" x14ac:dyDescent="0.2">
      <c r="A33" s="306">
        <v>32</v>
      </c>
      <c r="B33" s="307" t="s">
        <v>252</v>
      </c>
      <c r="C33" s="308"/>
      <c r="D33" s="113">
        <v>5.3010471204188478</v>
      </c>
      <c r="E33" s="115">
        <v>162</v>
      </c>
      <c r="F33" s="114">
        <v>75</v>
      </c>
      <c r="G33" s="114">
        <v>157</v>
      </c>
      <c r="H33" s="114">
        <v>130</v>
      </c>
      <c r="I33" s="140">
        <v>148</v>
      </c>
      <c r="J33" s="115">
        <v>14</v>
      </c>
      <c r="K33" s="116">
        <v>9.4594594594594597</v>
      </c>
    </row>
    <row r="34" spans="1:11" ht="14.1" customHeight="1" x14ac:dyDescent="0.2">
      <c r="A34" s="306">
        <v>33</v>
      </c>
      <c r="B34" s="307" t="s">
        <v>253</v>
      </c>
      <c r="C34" s="308"/>
      <c r="D34" s="113">
        <v>2.3560209424083771</v>
      </c>
      <c r="E34" s="115">
        <v>72</v>
      </c>
      <c r="F34" s="114">
        <v>35</v>
      </c>
      <c r="G34" s="114">
        <v>74</v>
      </c>
      <c r="H34" s="114">
        <v>70</v>
      </c>
      <c r="I34" s="140">
        <v>73</v>
      </c>
      <c r="J34" s="115">
        <v>-1</v>
      </c>
      <c r="K34" s="116">
        <v>-1.3698630136986301</v>
      </c>
    </row>
    <row r="35" spans="1:11" ht="14.1" customHeight="1" x14ac:dyDescent="0.2">
      <c r="A35" s="306">
        <v>34</v>
      </c>
      <c r="B35" s="307" t="s">
        <v>254</v>
      </c>
      <c r="C35" s="308"/>
      <c r="D35" s="113">
        <v>2.4869109947643979</v>
      </c>
      <c r="E35" s="115">
        <v>76</v>
      </c>
      <c r="F35" s="114">
        <v>44</v>
      </c>
      <c r="G35" s="114">
        <v>83</v>
      </c>
      <c r="H35" s="114">
        <v>60</v>
      </c>
      <c r="I35" s="140">
        <v>68</v>
      </c>
      <c r="J35" s="115">
        <v>8</v>
      </c>
      <c r="K35" s="116">
        <v>11.764705882352942</v>
      </c>
    </row>
    <row r="36" spans="1:11" ht="14.1" customHeight="1" x14ac:dyDescent="0.2">
      <c r="A36" s="306">
        <v>41</v>
      </c>
      <c r="B36" s="307" t="s">
        <v>255</v>
      </c>
      <c r="C36" s="308"/>
      <c r="D36" s="113">
        <v>0.16361256544502617</v>
      </c>
      <c r="E36" s="115">
        <v>5</v>
      </c>
      <c r="F36" s="114">
        <v>7</v>
      </c>
      <c r="G36" s="114">
        <v>9</v>
      </c>
      <c r="H36" s="114" t="s">
        <v>513</v>
      </c>
      <c r="I36" s="140">
        <v>7</v>
      </c>
      <c r="J36" s="115">
        <v>-2</v>
      </c>
      <c r="K36" s="116">
        <v>-28.571428571428573</v>
      </c>
    </row>
    <row r="37" spans="1:11" ht="14.1" customHeight="1" x14ac:dyDescent="0.2">
      <c r="A37" s="306">
        <v>42</v>
      </c>
      <c r="B37" s="307" t="s">
        <v>256</v>
      </c>
      <c r="C37" s="308"/>
      <c r="D37" s="113">
        <v>0.13089005235602094</v>
      </c>
      <c r="E37" s="115">
        <v>4</v>
      </c>
      <c r="F37" s="114" t="s">
        <v>513</v>
      </c>
      <c r="G37" s="114" t="s">
        <v>513</v>
      </c>
      <c r="H37" s="114" t="s">
        <v>513</v>
      </c>
      <c r="I37" s="140">
        <v>6</v>
      </c>
      <c r="J37" s="115">
        <v>-2</v>
      </c>
      <c r="K37" s="116">
        <v>-33.333333333333336</v>
      </c>
    </row>
    <row r="38" spans="1:11" ht="14.1" customHeight="1" x14ac:dyDescent="0.2">
      <c r="A38" s="306">
        <v>43</v>
      </c>
      <c r="B38" s="307" t="s">
        <v>257</v>
      </c>
      <c r="C38" s="308"/>
      <c r="D38" s="113">
        <v>1.3089005235602094</v>
      </c>
      <c r="E38" s="115">
        <v>40</v>
      </c>
      <c r="F38" s="114">
        <v>13</v>
      </c>
      <c r="G38" s="114">
        <v>52</v>
      </c>
      <c r="H38" s="114">
        <v>33</v>
      </c>
      <c r="I38" s="140">
        <v>30</v>
      </c>
      <c r="J38" s="115">
        <v>10</v>
      </c>
      <c r="K38" s="116">
        <v>33.333333333333336</v>
      </c>
    </row>
    <row r="39" spans="1:11" ht="14.1" customHeight="1" x14ac:dyDescent="0.2">
      <c r="A39" s="306">
        <v>51</v>
      </c>
      <c r="B39" s="307" t="s">
        <v>258</v>
      </c>
      <c r="C39" s="308"/>
      <c r="D39" s="113">
        <v>4.9738219895287958</v>
      </c>
      <c r="E39" s="115">
        <v>152</v>
      </c>
      <c r="F39" s="114">
        <v>98</v>
      </c>
      <c r="G39" s="114">
        <v>151</v>
      </c>
      <c r="H39" s="114">
        <v>149</v>
      </c>
      <c r="I39" s="140">
        <v>141</v>
      </c>
      <c r="J39" s="115">
        <v>11</v>
      </c>
      <c r="K39" s="116">
        <v>7.8014184397163122</v>
      </c>
    </row>
    <row r="40" spans="1:11" ht="14.1" customHeight="1" x14ac:dyDescent="0.2">
      <c r="A40" s="306" t="s">
        <v>259</v>
      </c>
      <c r="B40" s="307" t="s">
        <v>260</v>
      </c>
      <c r="C40" s="308"/>
      <c r="D40" s="113">
        <v>4.2212041884816758</v>
      </c>
      <c r="E40" s="115">
        <v>129</v>
      </c>
      <c r="F40" s="114">
        <v>92</v>
      </c>
      <c r="G40" s="114">
        <v>139</v>
      </c>
      <c r="H40" s="114">
        <v>138</v>
      </c>
      <c r="I40" s="140">
        <v>131</v>
      </c>
      <c r="J40" s="115">
        <v>-2</v>
      </c>
      <c r="K40" s="116">
        <v>-1.5267175572519085</v>
      </c>
    </row>
    <row r="41" spans="1:11" ht="14.1" customHeight="1" x14ac:dyDescent="0.2">
      <c r="A41" s="306"/>
      <c r="B41" s="307" t="s">
        <v>261</v>
      </c>
      <c r="C41" s="308"/>
      <c r="D41" s="113">
        <v>3.8612565445026177</v>
      </c>
      <c r="E41" s="115">
        <v>118</v>
      </c>
      <c r="F41" s="114">
        <v>75</v>
      </c>
      <c r="G41" s="114">
        <v>114</v>
      </c>
      <c r="H41" s="114">
        <v>124</v>
      </c>
      <c r="I41" s="140">
        <v>121</v>
      </c>
      <c r="J41" s="115">
        <v>-3</v>
      </c>
      <c r="K41" s="116">
        <v>-2.4793388429752068</v>
      </c>
    </row>
    <row r="42" spans="1:11" ht="14.1" customHeight="1" x14ac:dyDescent="0.2">
      <c r="A42" s="306">
        <v>52</v>
      </c>
      <c r="B42" s="307" t="s">
        <v>262</v>
      </c>
      <c r="C42" s="308"/>
      <c r="D42" s="113">
        <v>4.5157068062827221</v>
      </c>
      <c r="E42" s="115">
        <v>138</v>
      </c>
      <c r="F42" s="114">
        <v>78</v>
      </c>
      <c r="G42" s="114">
        <v>138</v>
      </c>
      <c r="H42" s="114">
        <v>129</v>
      </c>
      <c r="I42" s="140">
        <v>137</v>
      </c>
      <c r="J42" s="115">
        <v>1</v>
      </c>
      <c r="K42" s="116">
        <v>0.72992700729927007</v>
      </c>
    </row>
    <row r="43" spans="1:11" ht="14.1" customHeight="1" x14ac:dyDescent="0.2">
      <c r="A43" s="306" t="s">
        <v>263</v>
      </c>
      <c r="B43" s="307" t="s">
        <v>264</v>
      </c>
      <c r="C43" s="308"/>
      <c r="D43" s="113">
        <v>3.8939790575916229</v>
      </c>
      <c r="E43" s="115">
        <v>119</v>
      </c>
      <c r="F43" s="114">
        <v>74</v>
      </c>
      <c r="G43" s="114">
        <v>125</v>
      </c>
      <c r="H43" s="114">
        <v>115</v>
      </c>
      <c r="I43" s="140">
        <v>123</v>
      </c>
      <c r="J43" s="115">
        <v>-4</v>
      </c>
      <c r="K43" s="116">
        <v>-3.2520325203252032</v>
      </c>
    </row>
    <row r="44" spans="1:11" ht="14.1" customHeight="1" x14ac:dyDescent="0.2">
      <c r="A44" s="306">
        <v>53</v>
      </c>
      <c r="B44" s="307" t="s">
        <v>265</v>
      </c>
      <c r="C44" s="308"/>
      <c r="D44" s="113">
        <v>1.0471204188481675</v>
      </c>
      <c r="E44" s="115">
        <v>32</v>
      </c>
      <c r="F44" s="114">
        <v>21</v>
      </c>
      <c r="G44" s="114">
        <v>38</v>
      </c>
      <c r="H44" s="114">
        <v>28</v>
      </c>
      <c r="I44" s="140">
        <v>39</v>
      </c>
      <c r="J44" s="115">
        <v>-7</v>
      </c>
      <c r="K44" s="116">
        <v>-17.948717948717949</v>
      </c>
    </row>
    <row r="45" spans="1:11" ht="14.1" customHeight="1" x14ac:dyDescent="0.2">
      <c r="A45" s="306" t="s">
        <v>266</v>
      </c>
      <c r="B45" s="307" t="s">
        <v>267</v>
      </c>
      <c r="C45" s="308"/>
      <c r="D45" s="113">
        <v>0.55628272251308897</v>
      </c>
      <c r="E45" s="115">
        <v>17</v>
      </c>
      <c r="F45" s="114">
        <v>13</v>
      </c>
      <c r="G45" s="114">
        <v>29</v>
      </c>
      <c r="H45" s="114">
        <v>26</v>
      </c>
      <c r="I45" s="140">
        <v>34</v>
      </c>
      <c r="J45" s="115">
        <v>-17</v>
      </c>
      <c r="K45" s="116">
        <v>-50</v>
      </c>
    </row>
    <row r="46" spans="1:11" ht="14.1" customHeight="1" x14ac:dyDescent="0.2">
      <c r="A46" s="306">
        <v>54</v>
      </c>
      <c r="B46" s="307" t="s">
        <v>268</v>
      </c>
      <c r="C46" s="308"/>
      <c r="D46" s="113">
        <v>3.1413612565445028</v>
      </c>
      <c r="E46" s="115">
        <v>96</v>
      </c>
      <c r="F46" s="114">
        <v>63</v>
      </c>
      <c r="G46" s="114">
        <v>76</v>
      </c>
      <c r="H46" s="114">
        <v>73</v>
      </c>
      <c r="I46" s="140">
        <v>92</v>
      </c>
      <c r="J46" s="115">
        <v>4</v>
      </c>
      <c r="K46" s="116">
        <v>4.3478260869565215</v>
      </c>
    </row>
    <row r="47" spans="1:11" ht="14.1" customHeight="1" x14ac:dyDescent="0.2">
      <c r="A47" s="306">
        <v>61</v>
      </c>
      <c r="B47" s="307" t="s">
        <v>269</v>
      </c>
      <c r="C47" s="308"/>
      <c r="D47" s="113">
        <v>3.6321989528795813</v>
      </c>
      <c r="E47" s="115">
        <v>111</v>
      </c>
      <c r="F47" s="114">
        <v>44</v>
      </c>
      <c r="G47" s="114">
        <v>99</v>
      </c>
      <c r="H47" s="114">
        <v>73</v>
      </c>
      <c r="I47" s="140">
        <v>65</v>
      </c>
      <c r="J47" s="115">
        <v>46</v>
      </c>
      <c r="K47" s="116">
        <v>70.769230769230774</v>
      </c>
    </row>
    <row r="48" spans="1:11" ht="14.1" customHeight="1" x14ac:dyDescent="0.2">
      <c r="A48" s="306">
        <v>62</v>
      </c>
      <c r="B48" s="307" t="s">
        <v>270</v>
      </c>
      <c r="C48" s="308"/>
      <c r="D48" s="113">
        <v>6.151832460732984</v>
      </c>
      <c r="E48" s="115">
        <v>188</v>
      </c>
      <c r="F48" s="114">
        <v>159</v>
      </c>
      <c r="G48" s="114">
        <v>241</v>
      </c>
      <c r="H48" s="114">
        <v>179</v>
      </c>
      <c r="I48" s="140">
        <v>251</v>
      </c>
      <c r="J48" s="115">
        <v>-63</v>
      </c>
      <c r="K48" s="116">
        <v>-25.099601593625497</v>
      </c>
    </row>
    <row r="49" spans="1:11" ht="14.1" customHeight="1" x14ac:dyDescent="0.2">
      <c r="A49" s="306">
        <v>63</v>
      </c>
      <c r="B49" s="307" t="s">
        <v>271</v>
      </c>
      <c r="C49" s="308"/>
      <c r="D49" s="113">
        <v>8.8023560209424083</v>
      </c>
      <c r="E49" s="115">
        <v>269</v>
      </c>
      <c r="F49" s="114">
        <v>134</v>
      </c>
      <c r="G49" s="114">
        <v>286</v>
      </c>
      <c r="H49" s="114">
        <v>304</v>
      </c>
      <c r="I49" s="140">
        <v>258</v>
      </c>
      <c r="J49" s="115">
        <v>11</v>
      </c>
      <c r="K49" s="116">
        <v>4.2635658914728678</v>
      </c>
    </row>
    <row r="50" spans="1:11" ht="14.1" customHeight="1" x14ac:dyDescent="0.2">
      <c r="A50" s="306" t="s">
        <v>272</v>
      </c>
      <c r="B50" s="307" t="s">
        <v>273</v>
      </c>
      <c r="C50" s="308"/>
      <c r="D50" s="113">
        <v>3.1086387434554972</v>
      </c>
      <c r="E50" s="115">
        <v>95</v>
      </c>
      <c r="F50" s="114">
        <v>47</v>
      </c>
      <c r="G50" s="114">
        <v>98</v>
      </c>
      <c r="H50" s="114">
        <v>75</v>
      </c>
      <c r="I50" s="140">
        <v>73</v>
      </c>
      <c r="J50" s="115">
        <v>22</v>
      </c>
      <c r="K50" s="116">
        <v>30.136986301369863</v>
      </c>
    </row>
    <row r="51" spans="1:11" ht="14.1" customHeight="1" x14ac:dyDescent="0.2">
      <c r="A51" s="306" t="s">
        <v>274</v>
      </c>
      <c r="B51" s="307" t="s">
        <v>275</v>
      </c>
      <c r="C51" s="308"/>
      <c r="D51" s="113">
        <v>5.0065445026178015</v>
      </c>
      <c r="E51" s="115">
        <v>153</v>
      </c>
      <c r="F51" s="114">
        <v>81</v>
      </c>
      <c r="G51" s="114">
        <v>162</v>
      </c>
      <c r="H51" s="114">
        <v>205</v>
      </c>
      <c r="I51" s="140">
        <v>172</v>
      </c>
      <c r="J51" s="115">
        <v>-19</v>
      </c>
      <c r="K51" s="116">
        <v>-11.046511627906977</v>
      </c>
    </row>
    <row r="52" spans="1:11" ht="14.1" customHeight="1" x14ac:dyDescent="0.2">
      <c r="A52" s="306">
        <v>71</v>
      </c>
      <c r="B52" s="307" t="s">
        <v>276</v>
      </c>
      <c r="C52" s="308"/>
      <c r="D52" s="113">
        <v>9.0314136125654443</v>
      </c>
      <c r="E52" s="115">
        <v>276</v>
      </c>
      <c r="F52" s="114">
        <v>186</v>
      </c>
      <c r="G52" s="114">
        <v>285</v>
      </c>
      <c r="H52" s="114">
        <v>199</v>
      </c>
      <c r="I52" s="140">
        <v>245</v>
      </c>
      <c r="J52" s="115">
        <v>31</v>
      </c>
      <c r="K52" s="116">
        <v>12.653061224489797</v>
      </c>
    </row>
    <row r="53" spans="1:11" ht="14.1" customHeight="1" x14ac:dyDescent="0.2">
      <c r="A53" s="306" t="s">
        <v>277</v>
      </c>
      <c r="B53" s="307" t="s">
        <v>278</v>
      </c>
      <c r="C53" s="308"/>
      <c r="D53" s="113">
        <v>2.4869109947643979</v>
      </c>
      <c r="E53" s="115">
        <v>76</v>
      </c>
      <c r="F53" s="114">
        <v>43</v>
      </c>
      <c r="G53" s="114">
        <v>80</v>
      </c>
      <c r="H53" s="114">
        <v>64</v>
      </c>
      <c r="I53" s="140">
        <v>50</v>
      </c>
      <c r="J53" s="115">
        <v>26</v>
      </c>
      <c r="K53" s="116">
        <v>52</v>
      </c>
    </row>
    <row r="54" spans="1:11" ht="14.1" customHeight="1" x14ac:dyDescent="0.2">
      <c r="A54" s="306" t="s">
        <v>279</v>
      </c>
      <c r="B54" s="307" t="s">
        <v>280</v>
      </c>
      <c r="C54" s="308"/>
      <c r="D54" s="113">
        <v>5.5628272251308903</v>
      </c>
      <c r="E54" s="115">
        <v>170</v>
      </c>
      <c r="F54" s="114">
        <v>123</v>
      </c>
      <c r="G54" s="114">
        <v>176</v>
      </c>
      <c r="H54" s="114">
        <v>114</v>
      </c>
      <c r="I54" s="140">
        <v>173</v>
      </c>
      <c r="J54" s="115">
        <v>-3</v>
      </c>
      <c r="K54" s="116">
        <v>-1.7341040462427746</v>
      </c>
    </row>
    <row r="55" spans="1:11" ht="14.1" customHeight="1" x14ac:dyDescent="0.2">
      <c r="A55" s="306">
        <v>72</v>
      </c>
      <c r="B55" s="307" t="s">
        <v>281</v>
      </c>
      <c r="C55" s="308"/>
      <c r="D55" s="113">
        <v>2.4541884816753927</v>
      </c>
      <c r="E55" s="115">
        <v>75</v>
      </c>
      <c r="F55" s="114">
        <v>99</v>
      </c>
      <c r="G55" s="114">
        <v>105</v>
      </c>
      <c r="H55" s="114">
        <v>38</v>
      </c>
      <c r="I55" s="140">
        <v>75</v>
      </c>
      <c r="J55" s="115">
        <v>0</v>
      </c>
      <c r="K55" s="116">
        <v>0</v>
      </c>
    </row>
    <row r="56" spans="1:11" ht="14.1" customHeight="1" x14ac:dyDescent="0.2">
      <c r="A56" s="306" t="s">
        <v>282</v>
      </c>
      <c r="B56" s="307" t="s">
        <v>283</v>
      </c>
      <c r="C56" s="308"/>
      <c r="D56" s="113">
        <v>1.0143979057591623</v>
      </c>
      <c r="E56" s="115">
        <v>31</v>
      </c>
      <c r="F56" s="114">
        <v>78</v>
      </c>
      <c r="G56" s="114">
        <v>54</v>
      </c>
      <c r="H56" s="114">
        <v>13</v>
      </c>
      <c r="I56" s="140">
        <v>38</v>
      </c>
      <c r="J56" s="115">
        <v>-7</v>
      </c>
      <c r="K56" s="116">
        <v>-18.421052631578949</v>
      </c>
    </row>
    <row r="57" spans="1:11" ht="14.1" customHeight="1" x14ac:dyDescent="0.2">
      <c r="A57" s="306" t="s">
        <v>284</v>
      </c>
      <c r="B57" s="307" t="s">
        <v>285</v>
      </c>
      <c r="C57" s="308"/>
      <c r="D57" s="113">
        <v>1.0143979057591623</v>
      </c>
      <c r="E57" s="115">
        <v>31</v>
      </c>
      <c r="F57" s="114">
        <v>13</v>
      </c>
      <c r="G57" s="114">
        <v>28</v>
      </c>
      <c r="H57" s="114">
        <v>11</v>
      </c>
      <c r="I57" s="140">
        <v>21</v>
      </c>
      <c r="J57" s="115">
        <v>10</v>
      </c>
      <c r="K57" s="116">
        <v>47.61904761904762</v>
      </c>
    </row>
    <row r="58" spans="1:11" ht="14.1" customHeight="1" x14ac:dyDescent="0.2">
      <c r="A58" s="306">
        <v>73</v>
      </c>
      <c r="B58" s="307" t="s">
        <v>286</v>
      </c>
      <c r="C58" s="308"/>
      <c r="D58" s="113">
        <v>1.4397905759162304</v>
      </c>
      <c r="E58" s="115">
        <v>44</v>
      </c>
      <c r="F58" s="114">
        <v>22</v>
      </c>
      <c r="G58" s="114">
        <v>55</v>
      </c>
      <c r="H58" s="114">
        <v>29</v>
      </c>
      <c r="I58" s="140">
        <v>54</v>
      </c>
      <c r="J58" s="115">
        <v>-10</v>
      </c>
      <c r="K58" s="116">
        <v>-18.518518518518519</v>
      </c>
    </row>
    <row r="59" spans="1:11" ht="14.1" customHeight="1" x14ac:dyDescent="0.2">
      <c r="A59" s="306" t="s">
        <v>287</v>
      </c>
      <c r="B59" s="307" t="s">
        <v>288</v>
      </c>
      <c r="C59" s="308"/>
      <c r="D59" s="113">
        <v>1.1452879581151831</v>
      </c>
      <c r="E59" s="115">
        <v>35</v>
      </c>
      <c r="F59" s="114">
        <v>16</v>
      </c>
      <c r="G59" s="114">
        <v>43</v>
      </c>
      <c r="H59" s="114">
        <v>24</v>
      </c>
      <c r="I59" s="140">
        <v>37</v>
      </c>
      <c r="J59" s="115">
        <v>-2</v>
      </c>
      <c r="K59" s="116">
        <v>-5.4054054054054053</v>
      </c>
    </row>
    <row r="60" spans="1:11" ht="14.1" customHeight="1" x14ac:dyDescent="0.2">
      <c r="A60" s="306">
        <v>81</v>
      </c>
      <c r="B60" s="307" t="s">
        <v>289</v>
      </c>
      <c r="C60" s="308"/>
      <c r="D60" s="113">
        <v>6.6099476439790577</v>
      </c>
      <c r="E60" s="115">
        <v>202</v>
      </c>
      <c r="F60" s="114">
        <v>171</v>
      </c>
      <c r="G60" s="114">
        <v>277</v>
      </c>
      <c r="H60" s="114">
        <v>201</v>
      </c>
      <c r="I60" s="140">
        <v>184</v>
      </c>
      <c r="J60" s="115">
        <v>18</v>
      </c>
      <c r="K60" s="116">
        <v>9.7826086956521738</v>
      </c>
    </row>
    <row r="61" spans="1:11" ht="14.1" customHeight="1" x14ac:dyDescent="0.2">
      <c r="A61" s="306" t="s">
        <v>290</v>
      </c>
      <c r="B61" s="307" t="s">
        <v>291</v>
      </c>
      <c r="C61" s="308"/>
      <c r="D61" s="113">
        <v>2.0615183246073299</v>
      </c>
      <c r="E61" s="115">
        <v>63</v>
      </c>
      <c r="F61" s="114">
        <v>38</v>
      </c>
      <c r="G61" s="114">
        <v>91</v>
      </c>
      <c r="H61" s="114">
        <v>70</v>
      </c>
      <c r="I61" s="140">
        <v>51</v>
      </c>
      <c r="J61" s="115">
        <v>12</v>
      </c>
      <c r="K61" s="116">
        <v>23.529411764705884</v>
      </c>
    </row>
    <row r="62" spans="1:11" ht="14.1" customHeight="1" x14ac:dyDescent="0.2">
      <c r="A62" s="306" t="s">
        <v>292</v>
      </c>
      <c r="B62" s="307" t="s">
        <v>293</v>
      </c>
      <c r="C62" s="308"/>
      <c r="D62" s="113">
        <v>2.0942408376963351</v>
      </c>
      <c r="E62" s="115">
        <v>64</v>
      </c>
      <c r="F62" s="114">
        <v>58</v>
      </c>
      <c r="G62" s="114">
        <v>133</v>
      </c>
      <c r="H62" s="114">
        <v>61</v>
      </c>
      <c r="I62" s="140">
        <v>67</v>
      </c>
      <c r="J62" s="115">
        <v>-3</v>
      </c>
      <c r="K62" s="116">
        <v>-4.4776119402985071</v>
      </c>
    </row>
    <row r="63" spans="1:11" ht="14.1" customHeight="1" x14ac:dyDescent="0.2">
      <c r="A63" s="306"/>
      <c r="B63" s="307" t="s">
        <v>294</v>
      </c>
      <c r="C63" s="308"/>
      <c r="D63" s="113">
        <v>1.5706806282722514</v>
      </c>
      <c r="E63" s="115">
        <v>48</v>
      </c>
      <c r="F63" s="114">
        <v>46</v>
      </c>
      <c r="G63" s="114">
        <v>110</v>
      </c>
      <c r="H63" s="114">
        <v>52</v>
      </c>
      <c r="I63" s="140">
        <v>57</v>
      </c>
      <c r="J63" s="115">
        <v>-9</v>
      </c>
      <c r="K63" s="116">
        <v>-15.789473684210526</v>
      </c>
    </row>
    <row r="64" spans="1:11" ht="14.1" customHeight="1" x14ac:dyDescent="0.2">
      <c r="A64" s="306" t="s">
        <v>295</v>
      </c>
      <c r="B64" s="307" t="s">
        <v>296</v>
      </c>
      <c r="C64" s="308"/>
      <c r="D64" s="113">
        <v>0.91623036649214662</v>
      </c>
      <c r="E64" s="115">
        <v>28</v>
      </c>
      <c r="F64" s="114">
        <v>23</v>
      </c>
      <c r="G64" s="114">
        <v>13</v>
      </c>
      <c r="H64" s="114">
        <v>35</v>
      </c>
      <c r="I64" s="140">
        <v>20</v>
      </c>
      <c r="J64" s="115">
        <v>8</v>
      </c>
      <c r="K64" s="116">
        <v>40</v>
      </c>
    </row>
    <row r="65" spans="1:11" ht="14.1" customHeight="1" x14ac:dyDescent="0.2">
      <c r="A65" s="306" t="s">
        <v>297</v>
      </c>
      <c r="B65" s="307" t="s">
        <v>298</v>
      </c>
      <c r="C65" s="308"/>
      <c r="D65" s="113">
        <v>0.71989528795811519</v>
      </c>
      <c r="E65" s="115">
        <v>22</v>
      </c>
      <c r="F65" s="114">
        <v>26</v>
      </c>
      <c r="G65" s="114">
        <v>18</v>
      </c>
      <c r="H65" s="114">
        <v>21</v>
      </c>
      <c r="I65" s="140">
        <v>21</v>
      </c>
      <c r="J65" s="115">
        <v>1</v>
      </c>
      <c r="K65" s="116">
        <v>4.7619047619047619</v>
      </c>
    </row>
    <row r="66" spans="1:11" ht="14.1" customHeight="1" x14ac:dyDescent="0.2">
      <c r="A66" s="306">
        <v>82</v>
      </c>
      <c r="B66" s="307" t="s">
        <v>299</v>
      </c>
      <c r="C66" s="308"/>
      <c r="D66" s="113">
        <v>3.2722513089005236</v>
      </c>
      <c r="E66" s="115">
        <v>100</v>
      </c>
      <c r="F66" s="114">
        <v>103</v>
      </c>
      <c r="G66" s="114">
        <v>212</v>
      </c>
      <c r="H66" s="114">
        <v>108</v>
      </c>
      <c r="I66" s="140">
        <v>94</v>
      </c>
      <c r="J66" s="115">
        <v>6</v>
      </c>
      <c r="K66" s="116">
        <v>6.3829787234042552</v>
      </c>
    </row>
    <row r="67" spans="1:11" ht="14.1" customHeight="1" x14ac:dyDescent="0.2">
      <c r="A67" s="306" t="s">
        <v>300</v>
      </c>
      <c r="B67" s="307" t="s">
        <v>301</v>
      </c>
      <c r="C67" s="308"/>
      <c r="D67" s="113">
        <v>2.0287958115183247</v>
      </c>
      <c r="E67" s="115">
        <v>62</v>
      </c>
      <c r="F67" s="114">
        <v>63</v>
      </c>
      <c r="G67" s="114">
        <v>164</v>
      </c>
      <c r="H67" s="114">
        <v>87</v>
      </c>
      <c r="I67" s="140">
        <v>72</v>
      </c>
      <c r="J67" s="115">
        <v>-10</v>
      </c>
      <c r="K67" s="116">
        <v>-13.888888888888889</v>
      </c>
    </row>
    <row r="68" spans="1:11" ht="14.1" customHeight="1" x14ac:dyDescent="0.2">
      <c r="A68" s="306" t="s">
        <v>302</v>
      </c>
      <c r="B68" s="307" t="s">
        <v>303</v>
      </c>
      <c r="C68" s="308"/>
      <c r="D68" s="113">
        <v>0.75261780104712039</v>
      </c>
      <c r="E68" s="115">
        <v>23</v>
      </c>
      <c r="F68" s="114">
        <v>31</v>
      </c>
      <c r="G68" s="114">
        <v>30</v>
      </c>
      <c r="H68" s="114">
        <v>14</v>
      </c>
      <c r="I68" s="140">
        <v>15</v>
      </c>
      <c r="J68" s="115">
        <v>8</v>
      </c>
      <c r="K68" s="116">
        <v>53.333333333333336</v>
      </c>
    </row>
    <row r="69" spans="1:11" ht="14.1" customHeight="1" x14ac:dyDescent="0.2">
      <c r="A69" s="306">
        <v>83</v>
      </c>
      <c r="B69" s="307" t="s">
        <v>304</v>
      </c>
      <c r="C69" s="308"/>
      <c r="D69" s="113">
        <v>4.5157068062827221</v>
      </c>
      <c r="E69" s="115">
        <v>138</v>
      </c>
      <c r="F69" s="114">
        <v>125</v>
      </c>
      <c r="G69" s="114">
        <v>273</v>
      </c>
      <c r="H69" s="114">
        <v>91</v>
      </c>
      <c r="I69" s="140">
        <v>109</v>
      </c>
      <c r="J69" s="115">
        <v>29</v>
      </c>
      <c r="K69" s="116">
        <v>26.605504587155963</v>
      </c>
    </row>
    <row r="70" spans="1:11" ht="14.1" customHeight="1" x14ac:dyDescent="0.2">
      <c r="A70" s="306" t="s">
        <v>305</v>
      </c>
      <c r="B70" s="307" t="s">
        <v>306</v>
      </c>
      <c r="C70" s="308"/>
      <c r="D70" s="113">
        <v>2.912303664921466</v>
      </c>
      <c r="E70" s="115">
        <v>89</v>
      </c>
      <c r="F70" s="114">
        <v>84</v>
      </c>
      <c r="G70" s="114">
        <v>207</v>
      </c>
      <c r="H70" s="114">
        <v>46</v>
      </c>
      <c r="I70" s="140">
        <v>63</v>
      </c>
      <c r="J70" s="115">
        <v>26</v>
      </c>
      <c r="K70" s="116">
        <v>41.269841269841272</v>
      </c>
    </row>
    <row r="71" spans="1:11" ht="14.1" customHeight="1" x14ac:dyDescent="0.2">
      <c r="A71" s="306"/>
      <c r="B71" s="307" t="s">
        <v>307</v>
      </c>
      <c r="C71" s="308"/>
      <c r="D71" s="113">
        <v>1.963350785340314</v>
      </c>
      <c r="E71" s="115">
        <v>60</v>
      </c>
      <c r="F71" s="114">
        <v>45</v>
      </c>
      <c r="G71" s="114">
        <v>156</v>
      </c>
      <c r="H71" s="114">
        <v>19</v>
      </c>
      <c r="I71" s="140">
        <v>38</v>
      </c>
      <c r="J71" s="115">
        <v>22</v>
      </c>
      <c r="K71" s="116">
        <v>57.89473684210526</v>
      </c>
    </row>
    <row r="72" spans="1:11" ht="14.1" customHeight="1" x14ac:dyDescent="0.2">
      <c r="A72" s="306">
        <v>84</v>
      </c>
      <c r="B72" s="307" t="s">
        <v>308</v>
      </c>
      <c r="C72" s="308"/>
      <c r="D72" s="113">
        <v>1.9960732984293195</v>
      </c>
      <c r="E72" s="115">
        <v>61</v>
      </c>
      <c r="F72" s="114">
        <v>36</v>
      </c>
      <c r="G72" s="114">
        <v>74</v>
      </c>
      <c r="H72" s="114">
        <v>33</v>
      </c>
      <c r="I72" s="140">
        <v>56</v>
      </c>
      <c r="J72" s="115">
        <v>5</v>
      </c>
      <c r="K72" s="116">
        <v>8.9285714285714288</v>
      </c>
    </row>
    <row r="73" spans="1:11" ht="14.1" customHeight="1" x14ac:dyDescent="0.2">
      <c r="A73" s="306" t="s">
        <v>309</v>
      </c>
      <c r="B73" s="307" t="s">
        <v>310</v>
      </c>
      <c r="C73" s="308"/>
      <c r="D73" s="113">
        <v>0.78534031413612571</v>
      </c>
      <c r="E73" s="115">
        <v>24</v>
      </c>
      <c r="F73" s="114">
        <v>16</v>
      </c>
      <c r="G73" s="114">
        <v>46</v>
      </c>
      <c r="H73" s="114">
        <v>7</v>
      </c>
      <c r="I73" s="140">
        <v>24</v>
      </c>
      <c r="J73" s="115">
        <v>0</v>
      </c>
      <c r="K73" s="116">
        <v>0</v>
      </c>
    </row>
    <row r="74" spans="1:11" ht="14.1" customHeight="1" x14ac:dyDescent="0.2">
      <c r="A74" s="306" t="s">
        <v>311</v>
      </c>
      <c r="B74" s="307" t="s">
        <v>312</v>
      </c>
      <c r="C74" s="308"/>
      <c r="D74" s="113">
        <v>0.13089005235602094</v>
      </c>
      <c r="E74" s="115">
        <v>4</v>
      </c>
      <c r="F74" s="114">
        <v>4</v>
      </c>
      <c r="G74" s="114" t="s">
        <v>513</v>
      </c>
      <c r="H74" s="114" t="s">
        <v>513</v>
      </c>
      <c r="I74" s="140" t="s">
        <v>513</v>
      </c>
      <c r="J74" s="115" t="s">
        <v>513</v>
      </c>
      <c r="K74" s="116" t="s">
        <v>513</v>
      </c>
    </row>
    <row r="75" spans="1:11" ht="14.1" customHeight="1" x14ac:dyDescent="0.2">
      <c r="A75" s="306" t="s">
        <v>313</v>
      </c>
      <c r="B75" s="307" t="s">
        <v>314</v>
      </c>
      <c r="C75" s="308"/>
      <c r="D75" s="113">
        <v>0.58900523560209428</v>
      </c>
      <c r="E75" s="115">
        <v>18</v>
      </c>
      <c r="F75" s="114">
        <v>10</v>
      </c>
      <c r="G75" s="114">
        <v>19</v>
      </c>
      <c r="H75" s="114">
        <v>13</v>
      </c>
      <c r="I75" s="140">
        <v>23</v>
      </c>
      <c r="J75" s="115">
        <v>-5</v>
      </c>
      <c r="K75" s="116">
        <v>-21.739130434782609</v>
      </c>
    </row>
    <row r="76" spans="1:11" ht="14.1" customHeight="1" x14ac:dyDescent="0.2">
      <c r="A76" s="306">
        <v>91</v>
      </c>
      <c r="B76" s="307" t="s">
        <v>315</v>
      </c>
      <c r="C76" s="308"/>
      <c r="D76" s="113" t="s">
        <v>513</v>
      </c>
      <c r="E76" s="115" t="s">
        <v>513</v>
      </c>
      <c r="F76" s="114">
        <v>6</v>
      </c>
      <c r="G76" s="114">
        <v>7</v>
      </c>
      <c r="H76" s="114">
        <v>5</v>
      </c>
      <c r="I76" s="140">
        <v>7</v>
      </c>
      <c r="J76" s="115" t="s">
        <v>513</v>
      </c>
      <c r="K76" s="116" t="s">
        <v>513</v>
      </c>
    </row>
    <row r="77" spans="1:11" ht="14.1" customHeight="1" x14ac:dyDescent="0.2">
      <c r="A77" s="306">
        <v>92</v>
      </c>
      <c r="B77" s="307" t="s">
        <v>316</v>
      </c>
      <c r="C77" s="308"/>
      <c r="D77" s="113">
        <v>0.78534031413612571</v>
      </c>
      <c r="E77" s="115">
        <v>24</v>
      </c>
      <c r="F77" s="114">
        <v>24</v>
      </c>
      <c r="G77" s="114">
        <v>21</v>
      </c>
      <c r="H77" s="114">
        <v>20</v>
      </c>
      <c r="I77" s="140">
        <v>29</v>
      </c>
      <c r="J77" s="115">
        <v>-5</v>
      </c>
      <c r="K77" s="116">
        <v>-17.241379310344829</v>
      </c>
    </row>
    <row r="78" spans="1:11" ht="14.1" customHeight="1" x14ac:dyDescent="0.2">
      <c r="A78" s="306">
        <v>93</v>
      </c>
      <c r="B78" s="307" t="s">
        <v>317</v>
      </c>
      <c r="C78" s="308"/>
      <c r="D78" s="113">
        <v>0.19633507853403143</v>
      </c>
      <c r="E78" s="115">
        <v>6</v>
      </c>
      <c r="F78" s="114" t="s">
        <v>513</v>
      </c>
      <c r="G78" s="114">
        <v>6</v>
      </c>
      <c r="H78" s="114">
        <v>10</v>
      </c>
      <c r="I78" s="140">
        <v>6</v>
      </c>
      <c r="J78" s="115">
        <v>0</v>
      </c>
      <c r="K78" s="116">
        <v>0</v>
      </c>
    </row>
    <row r="79" spans="1:11" ht="14.1" customHeight="1" x14ac:dyDescent="0.2">
      <c r="A79" s="306">
        <v>94</v>
      </c>
      <c r="B79" s="307" t="s">
        <v>318</v>
      </c>
      <c r="C79" s="308"/>
      <c r="D79" s="113">
        <v>0.19633507853403143</v>
      </c>
      <c r="E79" s="115">
        <v>6</v>
      </c>
      <c r="F79" s="114">
        <v>3</v>
      </c>
      <c r="G79" s="114">
        <v>6</v>
      </c>
      <c r="H79" s="114">
        <v>6</v>
      </c>
      <c r="I79" s="140">
        <v>4</v>
      </c>
      <c r="J79" s="115">
        <v>2</v>
      </c>
      <c r="K79" s="116">
        <v>50</v>
      </c>
    </row>
    <row r="80" spans="1:11" ht="14.1" customHeight="1" x14ac:dyDescent="0.2">
      <c r="A80" s="306" t="s">
        <v>319</v>
      </c>
      <c r="B80" s="307" t="s">
        <v>320</v>
      </c>
      <c r="C80" s="308"/>
      <c r="D80" s="113" t="s">
        <v>513</v>
      </c>
      <c r="E80" s="115" t="s">
        <v>513</v>
      </c>
      <c r="F80" s="114" t="s">
        <v>513</v>
      </c>
      <c r="G80" s="114" t="s">
        <v>513</v>
      </c>
      <c r="H80" s="114">
        <v>0</v>
      </c>
      <c r="I80" s="140">
        <v>0</v>
      </c>
      <c r="J80" s="115" t="s">
        <v>513</v>
      </c>
      <c r="K80" s="116" t="s">
        <v>513</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5" t="s">
        <v>364</v>
      </c>
      <c r="B84" s="655"/>
      <c r="C84" s="655"/>
      <c r="D84" s="655"/>
      <c r="E84" s="655"/>
      <c r="F84" s="655"/>
      <c r="G84" s="655"/>
      <c r="H84" s="655"/>
      <c r="I84" s="655"/>
      <c r="J84" s="655"/>
      <c r="K84" s="655"/>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6"/>
      <c r="B87" s="618"/>
      <c r="C87" s="618"/>
      <c r="D87" s="618"/>
      <c r="E87" s="618"/>
      <c r="F87" s="618"/>
      <c r="G87" s="618"/>
      <c r="H87" s="618"/>
      <c r="I87" s="618"/>
      <c r="J87" s="618"/>
      <c r="K87" s="618"/>
    </row>
    <row r="88" spans="1:11" ht="15.95" customHeight="1" x14ac:dyDescent="0.2">
      <c r="B88" s="110"/>
      <c r="C88" s="110"/>
    </row>
  </sheetData>
  <mergeCells count="15">
    <mergeCell ref="A84:K84"/>
    <mergeCell ref="A85:K85"/>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68" t="s">
        <v>366</v>
      </c>
      <c r="B3" s="569"/>
      <c r="C3" s="569"/>
      <c r="D3" s="569"/>
      <c r="E3" s="569"/>
      <c r="F3" s="569"/>
      <c r="G3" s="569"/>
      <c r="H3" s="569"/>
      <c r="I3" s="569"/>
      <c r="J3" s="569"/>
    </row>
    <row r="4" spans="1:15" s="94" customFormat="1" ht="12" customHeight="1" x14ac:dyDescent="0.2">
      <c r="A4" s="570" t="s">
        <v>92</v>
      </c>
      <c r="B4" s="570"/>
      <c r="C4" s="570"/>
      <c r="D4" s="570"/>
      <c r="E4" s="570"/>
      <c r="F4" s="570"/>
      <c r="G4" s="570"/>
      <c r="H4" s="570"/>
      <c r="I4" s="570"/>
      <c r="J4" s="570"/>
    </row>
    <row r="5" spans="1:15" s="94" customFormat="1" ht="12" customHeight="1" x14ac:dyDescent="0.2">
      <c r="A5" s="571" t="s">
        <v>335</v>
      </c>
      <c r="B5" s="571"/>
      <c r="C5" s="571"/>
      <c r="D5" s="571"/>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6" t="s">
        <v>213</v>
      </c>
      <c r="B7" s="587"/>
      <c r="C7" s="580" t="s">
        <v>94</v>
      </c>
      <c r="D7" s="654" t="s">
        <v>367</v>
      </c>
      <c r="E7" s="657"/>
      <c r="F7" s="657"/>
      <c r="G7" s="657"/>
      <c r="H7" s="658"/>
      <c r="I7" s="586" t="s">
        <v>359</v>
      </c>
      <c r="J7" s="587"/>
      <c r="K7" s="96"/>
      <c r="L7" s="96"/>
      <c r="M7" s="96"/>
      <c r="N7" s="96"/>
      <c r="O7" s="96"/>
    </row>
    <row r="8" spans="1:15" ht="21.75" customHeight="1" x14ac:dyDescent="0.2">
      <c r="A8" s="614"/>
      <c r="B8" s="615"/>
      <c r="C8" s="581"/>
      <c r="D8" s="590" t="s">
        <v>335</v>
      </c>
      <c r="E8" s="590" t="s">
        <v>337</v>
      </c>
      <c r="F8" s="590" t="s">
        <v>338</v>
      </c>
      <c r="G8" s="590" t="s">
        <v>339</v>
      </c>
      <c r="H8" s="590" t="s">
        <v>340</v>
      </c>
      <c r="I8" s="588"/>
      <c r="J8" s="589"/>
    </row>
    <row r="9" spans="1:15" ht="12" customHeight="1" x14ac:dyDescent="0.2">
      <c r="A9" s="614"/>
      <c r="B9" s="615"/>
      <c r="C9" s="581"/>
      <c r="D9" s="591"/>
      <c r="E9" s="591"/>
      <c r="F9" s="591"/>
      <c r="G9" s="591"/>
      <c r="H9" s="591"/>
      <c r="I9" s="98" t="s">
        <v>102</v>
      </c>
      <c r="J9" s="99" t="s">
        <v>103</v>
      </c>
    </row>
    <row r="10" spans="1:15" ht="12" customHeight="1" x14ac:dyDescent="0.2">
      <c r="A10" s="283"/>
      <c r="B10" s="284"/>
      <c r="C10" s="582"/>
      <c r="D10" s="100">
        <v>1</v>
      </c>
      <c r="E10" s="100">
        <v>2</v>
      </c>
      <c r="F10" s="100">
        <v>3</v>
      </c>
      <c r="G10" s="100">
        <v>4</v>
      </c>
      <c r="H10" s="100">
        <v>5</v>
      </c>
      <c r="I10" s="100">
        <v>6</v>
      </c>
      <c r="J10" s="100">
        <v>7</v>
      </c>
      <c r="K10" s="101"/>
    </row>
    <row r="11" spans="1:15" s="192" customFormat="1" ht="24.95" customHeight="1" x14ac:dyDescent="0.2">
      <c r="A11" s="616" t="s">
        <v>104</v>
      </c>
      <c r="B11" s="617"/>
      <c r="C11" s="285">
        <v>100</v>
      </c>
      <c r="D11" s="115">
        <v>3031</v>
      </c>
      <c r="E11" s="114">
        <v>2609</v>
      </c>
      <c r="F11" s="114">
        <v>3087</v>
      </c>
      <c r="G11" s="114">
        <v>2601</v>
      </c>
      <c r="H11" s="140">
        <v>2917</v>
      </c>
      <c r="I11" s="115">
        <v>114</v>
      </c>
      <c r="J11" s="116">
        <v>3.9081247857387726</v>
      </c>
    </row>
    <row r="12" spans="1:15" s="110" customFormat="1" ht="24.95" customHeight="1" x14ac:dyDescent="0.2">
      <c r="A12" s="193" t="s">
        <v>132</v>
      </c>
      <c r="B12" s="194" t="s">
        <v>133</v>
      </c>
      <c r="C12" s="113">
        <v>3.5961728802375452</v>
      </c>
      <c r="D12" s="115">
        <v>109</v>
      </c>
      <c r="E12" s="114">
        <v>241</v>
      </c>
      <c r="F12" s="114">
        <v>231</v>
      </c>
      <c r="G12" s="114">
        <v>149</v>
      </c>
      <c r="H12" s="140">
        <v>74</v>
      </c>
      <c r="I12" s="115">
        <v>35</v>
      </c>
      <c r="J12" s="116">
        <v>47.297297297297298</v>
      </c>
    </row>
    <row r="13" spans="1:15" s="110" customFormat="1" ht="24.95" customHeight="1" x14ac:dyDescent="0.2">
      <c r="A13" s="193" t="s">
        <v>134</v>
      </c>
      <c r="B13" s="199" t="s">
        <v>214</v>
      </c>
      <c r="C13" s="113">
        <v>0.46189376443418012</v>
      </c>
      <c r="D13" s="115">
        <v>14</v>
      </c>
      <c r="E13" s="114">
        <v>17</v>
      </c>
      <c r="F13" s="114">
        <v>16</v>
      </c>
      <c r="G13" s="114">
        <v>6</v>
      </c>
      <c r="H13" s="140">
        <v>14</v>
      </c>
      <c r="I13" s="115">
        <v>0</v>
      </c>
      <c r="J13" s="116">
        <v>0</v>
      </c>
    </row>
    <row r="14" spans="1:15" s="287" customFormat="1" ht="24.95" customHeight="1" x14ac:dyDescent="0.2">
      <c r="A14" s="193" t="s">
        <v>215</v>
      </c>
      <c r="B14" s="199" t="s">
        <v>137</v>
      </c>
      <c r="C14" s="113">
        <v>12.07522269877928</v>
      </c>
      <c r="D14" s="115">
        <v>366</v>
      </c>
      <c r="E14" s="114">
        <v>298</v>
      </c>
      <c r="F14" s="114">
        <v>391</v>
      </c>
      <c r="G14" s="114">
        <v>339</v>
      </c>
      <c r="H14" s="140">
        <v>366</v>
      </c>
      <c r="I14" s="115">
        <v>0</v>
      </c>
      <c r="J14" s="116">
        <v>0</v>
      </c>
      <c r="K14" s="110"/>
      <c r="L14" s="110"/>
      <c r="M14" s="110"/>
      <c r="N14" s="110"/>
      <c r="O14" s="110"/>
    </row>
    <row r="15" spans="1:15" s="110" customFormat="1" ht="24.95" customHeight="1" x14ac:dyDescent="0.2">
      <c r="A15" s="193" t="s">
        <v>216</v>
      </c>
      <c r="B15" s="199" t="s">
        <v>217</v>
      </c>
      <c r="C15" s="113">
        <v>3.3652259980204553</v>
      </c>
      <c r="D15" s="115">
        <v>102</v>
      </c>
      <c r="E15" s="114">
        <v>100</v>
      </c>
      <c r="F15" s="114">
        <v>107</v>
      </c>
      <c r="G15" s="114">
        <v>116</v>
      </c>
      <c r="H15" s="140">
        <v>98</v>
      </c>
      <c r="I15" s="115">
        <v>4</v>
      </c>
      <c r="J15" s="116">
        <v>4.0816326530612246</v>
      </c>
    </row>
    <row r="16" spans="1:15" s="287" customFormat="1" ht="24.95" customHeight="1" x14ac:dyDescent="0.2">
      <c r="A16" s="193" t="s">
        <v>218</v>
      </c>
      <c r="B16" s="199" t="s">
        <v>141</v>
      </c>
      <c r="C16" s="113">
        <v>5.80666446717255</v>
      </c>
      <c r="D16" s="115">
        <v>176</v>
      </c>
      <c r="E16" s="114">
        <v>146</v>
      </c>
      <c r="F16" s="114">
        <v>170</v>
      </c>
      <c r="G16" s="114">
        <v>129</v>
      </c>
      <c r="H16" s="140">
        <v>184</v>
      </c>
      <c r="I16" s="115">
        <v>-8</v>
      </c>
      <c r="J16" s="116">
        <v>-4.3478260869565215</v>
      </c>
      <c r="K16" s="110"/>
      <c r="L16" s="110"/>
      <c r="M16" s="110"/>
      <c r="N16" s="110"/>
      <c r="O16" s="110"/>
    </row>
    <row r="17" spans="1:15" s="110" customFormat="1" ht="24.95" customHeight="1" x14ac:dyDescent="0.2">
      <c r="A17" s="193" t="s">
        <v>142</v>
      </c>
      <c r="B17" s="199" t="s">
        <v>220</v>
      </c>
      <c r="C17" s="113">
        <v>2.903332233586275</v>
      </c>
      <c r="D17" s="115">
        <v>88</v>
      </c>
      <c r="E17" s="114">
        <v>52</v>
      </c>
      <c r="F17" s="114">
        <v>114</v>
      </c>
      <c r="G17" s="114">
        <v>94</v>
      </c>
      <c r="H17" s="140">
        <v>84</v>
      </c>
      <c r="I17" s="115">
        <v>4</v>
      </c>
      <c r="J17" s="116">
        <v>4.7619047619047619</v>
      </c>
    </row>
    <row r="18" spans="1:15" s="287" customFormat="1" ht="24.95" customHeight="1" x14ac:dyDescent="0.2">
      <c r="A18" s="201" t="s">
        <v>144</v>
      </c>
      <c r="B18" s="202" t="s">
        <v>145</v>
      </c>
      <c r="C18" s="113">
        <v>12.405146816232266</v>
      </c>
      <c r="D18" s="115">
        <v>376</v>
      </c>
      <c r="E18" s="114">
        <v>250</v>
      </c>
      <c r="F18" s="114">
        <v>292</v>
      </c>
      <c r="G18" s="114">
        <v>274</v>
      </c>
      <c r="H18" s="140">
        <v>301</v>
      </c>
      <c r="I18" s="115">
        <v>75</v>
      </c>
      <c r="J18" s="116">
        <v>24.916943521594686</v>
      </c>
      <c r="K18" s="110"/>
      <c r="L18" s="110"/>
      <c r="M18" s="110"/>
      <c r="N18" s="110"/>
      <c r="O18" s="110"/>
    </row>
    <row r="19" spans="1:15" s="110" customFormat="1" ht="24.95" customHeight="1" x14ac:dyDescent="0.2">
      <c r="A19" s="193" t="s">
        <v>146</v>
      </c>
      <c r="B19" s="199" t="s">
        <v>147</v>
      </c>
      <c r="C19" s="113">
        <v>15.57241834378093</v>
      </c>
      <c r="D19" s="115">
        <v>472</v>
      </c>
      <c r="E19" s="114">
        <v>322</v>
      </c>
      <c r="F19" s="114">
        <v>416</v>
      </c>
      <c r="G19" s="114">
        <v>368</v>
      </c>
      <c r="H19" s="140">
        <v>548</v>
      </c>
      <c r="I19" s="115">
        <v>-76</v>
      </c>
      <c r="J19" s="116">
        <v>-13.868613138686131</v>
      </c>
    </row>
    <row r="20" spans="1:15" s="287" customFormat="1" ht="24.95" customHeight="1" x14ac:dyDescent="0.2">
      <c r="A20" s="193" t="s">
        <v>148</v>
      </c>
      <c r="B20" s="199" t="s">
        <v>149</v>
      </c>
      <c r="C20" s="113">
        <v>5.5097327614648632</v>
      </c>
      <c r="D20" s="115">
        <v>167</v>
      </c>
      <c r="E20" s="114">
        <v>147</v>
      </c>
      <c r="F20" s="114">
        <v>151</v>
      </c>
      <c r="G20" s="114">
        <v>270</v>
      </c>
      <c r="H20" s="140">
        <v>146</v>
      </c>
      <c r="I20" s="115">
        <v>21</v>
      </c>
      <c r="J20" s="116">
        <v>14.383561643835616</v>
      </c>
      <c r="K20" s="110"/>
      <c r="L20" s="110"/>
      <c r="M20" s="110"/>
      <c r="N20" s="110"/>
      <c r="O20" s="110"/>
    </row>
    <row r="21" spans="1:15" s="110" customFormat="1" ht="24.95" customHeight="1" x14ac:dyDescent="0.2">
      <c r="A21" s="201" t="s">
        <v>150</v>
      </c>
      <c r="B21" s="202" t="s">
        <v>151</v>
      </c>
      <c r="C21" s="113">
        <v>16.100296931705707</v>
      </c>
      <c r="D21" s="115">
        <v>488</v>
      </c>
      <c r="E21" s="114">
        <v>433</v>
      </c>
      <c r="F21" s="114">
        <v>374</v>
      </c>
      <c r="G21" s="114">
        <v>269</v>
      </c>
      <c r="H21" s="140">
        <v>459</v>
      </c>
      <c r="I21" s="115">
        <v>29</v>
      </c>
      <c r="J21" s="116">
        <v>6.318082788671024</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1.6166281755196306</v>
      </c>
      <c r="D23" s="115">
        <v>49</v>
      </c>
      <c r="E23" s="114">
        <v>53</v>
      </c>
      <c r="F23" s="114">
        <v>34</v>
      </c>
      <c r="G23" s="114">
        <v>26</v>
      </c>
      <c r="H23" s="140">
        <v>62</v>
      </c>
      <c r="I23" s="115">
        <v>-13</v>
      </c>
      <c r="J23" s="116">
        <v>-20.967741935483872</v>
      </c>
    </row>
    <row r="24" spans="1:15" s="110" customFormat="1" ht="24.95" customHeight="1" x14ac:dyDescent="0.2">
      <c r="A24" s="193" t="s">
        <v>156</v>
      </c>
      <c r="B24" s="199" t="s">
        <v>221</v>
      </c>
      <c r="C24" s="113">
        <v>4.2230287033982181</v>
      </c>
      <c r="D24" s="115">
        <v>128</v>
      </c>
      <c r="E24" s="114">
        <v>79</v>
      </c>
      <c r="F24" s="114">
        <v>128</v>
      </c>
      <c r="G24" s="114">
        <v>113</v>
      </c>
      <c r="H24" s="140">
        <v>174</v>
      </c>
      <c r="I24" s="115">
        <v>-46</v>
      </c>
      <c r="J24" s="116">
        <v>-26.436781609195403</v>
      </c>
    </row>
    <row r="25" spans="1:15" s="110" customFormat="1" ht="24.95" customHeight="1" x14ac:dyDescent="0.2">
      <c r="A25" s="193" t="s">
        <v>222</v>
      </c>
      <c r="B25" s="204" t="s">
        <v>159</v>
      </c>
      <c r="C25" s="113">
        <v>4.4209831738700096</v>
      </c>
      <c r="D25" s="115">
        <v>134</v>
      </c>
      <c r="E25" s="114">
        <v>157</v>
      </c>
      <c r="F25" s="114">
        <v>148</v>
      </c>
      <c r="G25" s="114">
        <v>127</v>
      </c>
      <c r="H25" s="140">
        <v>131</v>
      </c>
      <c r="I25" s="115">
        <v>3</v>
      </c>
      <c r="J25" s="116">
        <v>2.2900763358778624</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2.7383701748597824</v>
      </c>
      <c r="D27" s="115">
        <v>83</v>
      </c>
      <c r="E27" s="114">
        <v>61</v>
      </c>
      <c r="F27" s="114">
        <v>129</v>
      </c>
      <c r="G27" s="114">
        <v>75</v>
      </c>
      <c r="H27" s="140">
        <v>69</v>
      </c>
      <c r="I27" s="115">
        <v>14</v>
      </c>
      <c r="J27" s="116">
        <v>20.289855072463769</v>
      </c>
    </row>
    <row r="28" spans="1:15" s="110" customFormat="1" ht="24.95" customHeight="1" x14ac:dyDescent="0.2">
      <c r="A28" s="193" t="s">
        <v>163</v>
      </c>
      <c r="B28" s="199" t="s">
        <v>164</v>
      </c>
      <c r="C28" s="113">
        <v>3.5301880567469484</v>
      </c>
      <c r="D28" s="115">
        <v>107</v>
      </c>
      <c r="E28" s="114">
        <v>58</v>
      </c>
      <c r="F28" s="114">
        <v>149</v>
      </c>
      <c r="G28" s="114">
        <v>83</v>
      </c>
      <c r="H28" s="140">
        <v>92</v>
      </c>
      <c r="I28" s="115">
        <v>15</v>
      </c>
      <c r="J28" s="116">
        <v>16.304347826086957</v>
      </c>
    </row>
    <row r="29" spans="1:15" s="110" customFormat="1" ht="24.95" customHeight="1" x14ac:dyDescent="0.2">
      <c r="A29" s="193">
        <v>86</v>
      </c>
      <c r="B29" s="199" t="s">
        <v>165</v>
      </c>
      <c r="C29" s="113">
        <v>6.4995051138238207</v>
      </c>
      <c r="D29" s="115">
        <v>197</v>
      </c>
      <c r="E29" s="114">
        <v>160</v>
      </c>
      <c r="F29" s="114">
        <v>185</v>
      </c>
      <c r="G29" s="114">
        <v>194</v>
      </c>
      <c r="H29" s="140">
        <v>170</v>
      </c>
      <c r="I29" s="115">
        <v>27</v>
      </c>
      <c r="J29" s="116">
        <v>15.882352941176471</v>
      </c>
    </row>
    <row r="30" spans="1:15" s="110" customFormat="1" ht="24.95" customHeight="1" x14ac:dyDescent="0.2">
      <c r="A30" s="193">
        <v>87.88</v>
      </c>
      <c r="B30" s="204" t="s">
        <v>166</v>
      </c>
      <c r="C30" s="113">
        <v>5.5757175849554601</v>
      </c>
      <c r="D30" s="115">
        <v>169</v>
      </c>
      <c r="E30" s="114">
        <v>187</v>
      </c>
      <c r="F30" s="114">
        <v>276</v>
      </c>
      <c r="G30" s="114">
        <v>181</v>
      </c>
      <c r="H30" s="140">
        <v>168</v>
      </c>
      <c r="I30" s="115">
        <v>1</v>
      </c>
      <c r="J30" s="116">
        <v>0.59523809523809523</v>
      </c>
    </row>
    <row r="31" spans="1:15" s="110" customFormat="1" ht="24.95" customHeight="1" x14ac:dyDescent="0.2">
      <c r="A31" s="193" t="s">
        <v>167</v>
      </c>
      <c r="B31" s="199" t="s">
        <v>168</v>
      </c>
      <c r="C31" s="113">
        <v>3.5631804684922468</v>
      </c>
      <c r="D31" s="115">
        <v>108</v>
      </c>
      <c r="E31" s="114">
        <v>93</v>
      </c>
      <c r="F31" s="114">
        <v>110</v>
      </c>
      <c r="G31" s="114">
        <v>87</v>
      </c>
      <c r="H31" s="140">
        <v>100</v>
      </c>
      <c r="I31" s="115">
        <v>8</v>
      </c>
      <c r="J31" s="116">
        <v>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3.5961728802375452</v>
      </c>
      <c r="D34" s="115">
        <v>109</v>
      </c>
      <c r="E34" s="114">
        <v>241</v>
      </c>
      <c r="F34" s="114">
        <v>231</v>
      </c>
      <c r="G34" s="114">
        <v>149</v>
      </c>
      <c r="H34" s="140">
        <v>74</v>
      </c>
      <c r="I34" s="115">
        <v>35</v>
      </c>
      <c r="J34" s="116">
        <v>47.297297297297298</v>
      </c>
    </row>
    <row r="35" spans="1:10" s="110" customFormat="1" ht="24.95" customHeight="1" x14ac:dyDescent="0.2">
      <c r="A35" s="292" t="s">
        <v>171</v>
      </c>
      <c r="B35" s="293" t="s">
        <v>172</v>
      </c>
      <c r="C35" s="113">
        <v>24.942263279445726</v>
      </c>
      <c r="D35" s="115">
        <v>756</v>
      </c>
      <c r="E35" s="114">
        <v>565</v>
      </c>
      <c r="F35" s="114">
        <v>699</v>
      </c>
      <c r="G35" s="114">
        <v>619</v>
      </c>
      <c r="H35" s="140">
        <v>681</v>
      </c>
      <c r="I35" s="115">
        <v>75</v>
      </c>
      <c r="J35" s="116">
        <v>11.013215859030836</v>
      </c>
    </row>
    <row r="36" spans="1:10" s="110" customFormat="1" ht="24.95" customHeight="1" x14ac:dyDescent="0.2">
      <c r="A36" s="294" t="s">
        <v>173</v>
      </c>
      <c r="B36" s="295" t="s">
        <v>174</v>
      </c>
      <c r="C36" s="125">
        <v>71.461563840316728</v>
      </c>
      <c r="D36" s="143">
        <v>2166</v>
      </c>
      <c r="E36" s="144">
        <v>1803</v>
      </c>
      <c r="F36" s="144">
        <v>2157</v>
      </c>
      <c r="G36" s="144">
        <v>1833</v>
      </c>
      <c r="H36" s="145">
        <v>2162</v>
      </c>
      <c r="I36" s="143">
        <v>4</v>
      </c>
      <c r="J36" s="146">
        <v>0.18501387604070305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51" t="s">
        <v>368</v>
      </c>
      <c r="B39" s="652"/>
      <c r="C39" s="652"/>
      <c r="D39" s="652"/>
      <c r="E39" s="652"/>
      <c r="F39" s="652"/>
      <c r="G39" s="652"/>
      <c r="H39" s="652"/>
      <c r="I39" s="652"/>
      <c r="J39" s="652"/>
    </row>
    <row r="40" spans="1:10" ht="31.5" customHeight="1" x14ac:dyDescent="0.2">
      <c r="A40" s="613" t="s">
        <v>225</v>
      </c>
      <c r="B40" s="613"/>
      <c r="C40" s="613"/>
      <c r="D40" s="613"/>
      <c r="E40" s="613"/>
      <c r="F40" s="613"/>
      <c r="G40" s="613"/>
      <c r="H40" s="613"/>
      <c r="I40" s="613"/>
      <c r="J40" s="613"/>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68" t="s">
        <v>369</v>
      </c>
      <c r="B3" s="569"/>
      <c r="C3" s="569"/>
      <c r="D3" s="569"/>
      <c r="E3" s="569"/>
      <c r="F3" s="569"/>
      <c r="G3" s="569"/>
      <c r="H3" s="569"/>
      <c r="I3" s="569"/>
      <c r="J3" s="569"/>
      <c r="K3" s="569"/>
    </row>
    <row r="4" spans="1:17" s="94" customFormat="1" ht="12" customHeight="1" x14ac:dyDescent="0.2">
      <c r="A4" s="570" t="s">
        <v>92</v>
      </c>
      <c r="B4" s="570"/>
      <c r="C4" s="570"/>
      <c r="D4" s="570"/>
      <c r="E4" s="570"/>
      <c r="F4" s="570"/>
      <c r="G4" s="570"/>
      <c r="H4" s="570"/>
      <c r="I4" s="570"/>
      <c r="J4" s="570"/>
      <c r="K4" s="570"/>
    </row>
    <row r="5" spans="1:17" s="94" customFormat="1" ht="12" customHeight="1" x14ac:dyDescent="0.2">
      <c r="A5" s="571" t="s">
        <v>335</v>
      </c>
      <c r="B5" s="571"/>
      <c r="C5" s="571"/>
      <c r="D5" s="571"/>
      <c r="E5" s="571"/>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6" t="s">
        <v>332</v>
      </c>
      <c r="B7" s="575"/>
      <c r="C7" s="575"/>
      <c r="D7" s="580" t="s">
        <v>94</v>
      </c>
      <c r="E7" s="644" t="s">
        <v>370</v>
      </c>
      <c r="F7" s="645"/>
      <c r="G7" s="645"/>
      <c r="H7" s="645"/>
      <c r="I7" s="646"/>
      <c r="J7" s="586" t="s">
        <v>359</v>
      </c>
      <c r="K7" s="587"/>
      <c r="L7" s="96"/>
      <c r="M7" s="96"/>
      <c r="N7" s="96"/>
      <c r="O7" s="96"/>
      <c r="Q7" s="408"/>
    </row>
    <row r="8" spans="1:17" ht="21.75" customHeight="1" x14ac:dyDescent="0.2">
      <c r="A8" s="576"/>
      <c r="B8" s="577"/>
      <c r="C8" s="577"/>
      <c r="D8" s="581"/>
      <c r="E8" s="590" t="s">
        <v>335</v>
      </c>
      <c r="F8" s="590" t="s">
        <v>337</v>
      </c>
      <c r="G8" s="590" t="s">
        <v>338</v>
      </c>
      <c r="H8" s="590" t="s">
        <v>339</v>
      </c>
      <c r="I8" s="590" t="s">
        <v>340</v>
      </c>
      <c r="J8" s="588"/>
      <c r="K8" s="589"/>
    </row>
    <row r="9" spans="1:17" ht="12" customHeight="1" x14ac:dyDescent="0.2">
      <c r="A9" s="576"/>
      <c r="B9" s="577"/>
      <c r="C9" s="577"/>
      <c r="D9" s="581"/>
      <c r="E9" s="591"/>
      <c r="F9" s="591"/>
      <c r="G9" s="591"/>
      <c r="H9" s="591"/>
      <c r="I9" s="591"/>
      <c r="J9" s="98" t="s">
        <v>102</v>
      </c>
      <c r="K9" s="99" t="s">
        <v>103</v>
      </c>
    </row>
    <row r="10" spans="1:17" ht="12" customHeight="1" x14ac:dyDescent="0.2">
      <c r="A10" s="578"/>
      <c r="B10" s="579"/>
      <c r="C10" s="579"/>
      <c r="D10" s="582"/>
      <c r="E10" s="100">
        <v>1</v>
      </c>
      <c r="F10" s="100">
        <v>2</v>
      </c>
      <c r="G10" s="100">
        <v>3</v>
      </c>
      <c r="H10" s="100">
        <v>4</v>
      </c>
      <c r="I10" s="100">
        <v>5</v>
      </c>
      <c r="J10" s="100">
        <v>6</v>
      </c>
      <c r="K10" s="100">
        <v>7</v>
      </c>
    </row>
    <row r="11" spans="1:17" ht="18" customHeight="1" x14ac:dyDescent="0.2">
      <c r="A11" s="297" t="s">
        <v>104</v>
      </c>
      <c r="B11" s="298"/>
      <c r="C11" s="299"/>
      <c r="D11" s="262">
        <v>100</v>
      </c>
      <c r="E11" s="263">
        <v>3031</v>
      </c>
      <c r="F11" s="264">
        <v>2609</v>
      </c>
      <c r="G11" s="264">
        <v>3087</v>
      </c>
      <c r="H11" s="264">
        <v>2601</v>
      </c>
      <c r="I11" s="265">
        <v>2917</v>
      </c>
      <c r="J11" s="263">
        <v>114</v>
      </c>
      <c r="K11" s="266">
        <v>3.9081247857387726</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23.127680633454304</v>
      </c>
      <c r="E13" s="115">
        <v>701</v>
      </c>
      <c r="F13" s="114">
        <v>850</v>
      </c>
      <c r="G13" s="114">
        <v>959</v>
      </c>
      <c r="H13" s="114">
        <v>679</v>
      </c>
      <c r="I13" s="140">
        <v>635</v>
      </c>
      <c r="J13" s="115">
        <v>66</v>
      </c>
      <c r="K13" s="116">
        <v>10.393700787401574</v>
      </c>
    </row>
    <row r="14" spans="1:17" ht="15.95" customHeight="1" x14ac:dyDescent="0.2">
      <c r="A14" s="306" t="s">
        <v>230</v>
      </c>
      <c r="B14" s="307"/>
      <c r="C14" s="308"/>
      <c r="D14" s="113">
        <v>60.244143846915208</v>
      </c>
      <c r="E14" s="115">
        <v>1826</v>
      </c>
      <c r="F14" s="114">
        <v>1435</v>
      </c>
      <c r="G14" s="114">
        <v>1689</v>
      </c>
      <c r="H14" s="114">
        <v>1590</v>
      </c>
      <c r="I14" s="140">
        <v>1845</v>
      </c>
      <c r="J14" s="115">
        <v>-19</v>
      </c>
      <c r="K14" s="116">
        <v>-1.0298102981029811</v>
      </c>
    </row>
    <row r="15" spans="1:17" ht="15.95" customHeight="1" x14ac:dyDescent="0.2">
      <c r="A15" s="306" t="s">
        <v>231</v>
      </c>
      <c r="B15" s="307"/>
      <c r="C15" s="308"/>
      <c r="D15" s="113">
        <v>8.5120422302870331</v>
      </c>
      <c r="E15" s="115">
        <v>258</v>
      </c>
      <c r="F15" s="114">
        <v>162</v>
      </c>
      <c r="G15" s="114">
        <v>202</v>
      </c>
      <c r="H15" s="114">
        <v>163</v>
      </c>
      <c r="I15" s="140">
        <v>238</v>
      </c>
      <c r="J15" s="115">
        <v>20</v>
      </c>
      <c r="K15" s="116">
        <v>8.4033613445378155</v>
      </c>
    </row>
    <row r="16" spans="1:17" ht="15.95" customHeight="1" x14ac:dyDescent="0.2">
      <c r="A16" s="306" t="s">
        <v>232</v>
      </c>
      <c r="B16" s="307"/>
      <c r="C16" s="308"/>
      <c r="D16" s="113">
        <v>8.1161332893434501</v>
      </c>
      <c r="E16" s="115">
        <v>246</v>
      </c>
      <c r="F16" s="114">
        <v>162</v>
      </c>
      <c r="G16" s="114">
        <v>237</v>
      </c>
      <c r="H16" s="114">
        <v>169</v>
      </c>
      <c r="I16" s="140">
        <v>199</v>
      </c>
      <c r="J16" s="115">
        <v>47</v>
      </c>
      <c r="K16" s="116">
        <v>23.618090452261306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3.2662487627845596</v>
      </c>
      <c r="E18" s="115">
        <v>99</v>
      </c>
      <c r="F18" s="114">
        <v>273</v>
      </c>
      <c r="G18" s="114">
        <v>258</v>
      </c>
      <c r="H18" s="114">
        <v>169</v>
      </c>
      <c r="I18" s="140">
        <v>74</v>
      </c>
      <c r="J18" s="115">
        <v>25</v>
      </c>
      <c r="K18" s="116">
        <v>33.783783783783782</v>
      </c>
    </row>
    <row r="19" spans="1:11" ht="14.1" customHeight="1" x14ac:dyDescent="0.2">
      <c r="A19" s="306" t="s">
        <v>235</v>
      </c>
      <c r="B19" s="307" t="s">
        <v>236</v>
      </c>
      <c r="C19" s="308"/>
      <c r="D19" s="113">
        <v>2.7383701748597824</v>
      </c>
      <c r="E19" s="115">
        <v>83</v>
      </c>
      <c r="F19" s="114">
        <v>250</v>
      </c>
      <c r="G19" s="114">
        <v>231</v>
      </c>
      <c r="H19" s="114">
        <v>143</v>
      </c>
      <c r="I19" s="140">
        <v>59</v>
      </c>
      <c r="J19" s="115">
        <v>24</v>
      </c>
      <c r="K19" s="116">
        <v>40.677966101694913</v>
      </c>
    </row>
    <row r="20" spans="1:11" ht="14.1" customHeight="1" x14ac:dyDescent="0.2">
      <c r="A20" s="306">
        <v>12</v>
      </c>
      <c r="B20" s="307" t="s">
        <v>237</v>
      </c>
      <c r="C20" s="308"/>
      <c r="D20" s="113">
        <v>1.4186737050478391</v>
      </c>
      <c r="E20" s="115">
        <v>43</v>
      </c>
      <c r="F20" s="114">
        <v>69</v>
      </c>
      <c r="G20" s="114">
        <v>41</v>
      </c>
      <c r="H20" s="114">
        <v>35</v>
      </c>
      <c r="I20" s="140">
        <v>48</v>
      </c>
      <c r="J20" s="115">
        <v>-5</v>
      </c>
      <c r="K20" s="116">
        <v>-10.416666666666666</v>
      </c>
    </row>
    <row r="21" spans="1:11" ht="14.1" customHeight="1" x14ac:dyDescent="0.2">
      <c r="A21" s="306">
        <v>21</v>
      </c>
      <c r="B21" s="307" t="s">
        <v>238</v>
      </c>
      <c r="C21" s="308"/>
      <c r="D21" s="113">
        <v>0.69284064665127021</v>
      </c>
      <c r="E21" s="115">
        <v>21</v>
      </c>
      <c r="F21" s="114">
        <v>10</v>
      </c>
      <c r="G21" s="114">
        <v>8</v>
      </c>
      <c r="H21" s="114">
        <v>5</v>
      </c>
      <c r="I21" s="140">
        <v>13</v>
      </c>
      <c r="J21" s="115">
        <v>8</v>
      </c>
      <c r="K21" s="116">
        <v>61.53846153846154</v>
      </c>
    </row>
    <row r="22" spans="1:11" ht="14.1" customHeight="1" x14ac:dyDescent="0.2">
      <c r="A22" s="306">
        <v>22</v>
      </c>
      <c r="B22" s="307" t="s">
        <v>239</v>
      </c>
      <c r="C22" s="308"/>
      <c r="D22" s="113">
        <v>1.5506433520290333</v>
      </c>
      <c r="E22" s="115">
        <v>47</v>
      </c>
      <c r="F22" s="114">
        <v>40</v>
      </c>
      <c r="G22" s="114">
        <v>77</v>
      </c>
      <c r="H22" s="114">
        <v>38</v>
      </c>
      <c r="I22" s="140">
        <v>34</v>
      </c>
      <c r="J22" s="115">
        <v>13</v>
      </c>
      <c r="K22" s="116">
        <v>38.235294117647058</v>
      </c>
    </row>
    <row r="23" spans="1:11" ht="14.1" customHeight="1" x14ac:dyDescent="0.2">
      <c r="A23" s="306">
        <v>23</v>
      </c>
      <c r="B23" s="307" t="s">
        <v>240</v>
      </c>
      <c r="C23" s="308"/>
      <c r="D23" s="113">
        <v>0.62685582316067301</v>
      </c>
      <c r="E23" s="115">
        <v>19</v>
      </c>
      <c r="F23" s="114">
        <v>7</v>
      </c>
      <c r="G23" s="114">
        <v>15</v>
      </c>
      <c r="H23" s="114">
        <v>14</v>
      </c>
      <c r="I23" s="140">
        <v>15</v>
      </c>
      <c r="J23" s="115">
        <v>4</v>
      </c>
      <c r="K23" s="116">
        <v>26.666666666666668</v>
      </c>
    </row>
    <row r="24" spans="1:11" ht="14.1" customHeight="1" x14ac:dyDescent="0.2">
      <c r="A24" s="306">
        <v>24</v>
      </c>
      <c r="B24" s="307" t="s">
        <v>241</v>
      </c>
      <c r="C24" s="308"/>
      <c r="D24" s="113">
        <v>2.6393929396238867</v>
      </c>
      <c r="E24" s="115">
        <v>80</v>
      </c>
      <c r="F24" s="114">
        <v>50</v>
      </c>
      <c r="G24" s="114">
        <v>71</v>
      </c>
      <c r="H24" s="114">
        <v>47</v>
      </c>
      <c r="I24" s="140">
        <v>86</v>
      </c>
      <c r="J24" s="115">
        <v>-6</v>
      </c>
      <c r="K24" s="116">
        <v>-6.9767441860465116</v>
      </c>
    </row>
    <row r="25" spans="1:11" ht="14.1" customHeight="1" x14ac:dyDescent="0.2">
      <c r="A25" s="306">
        <v>25</v>
      </c>
      <c r="B25" s="307" t="s">
        <v>242</v>
      </c>
      <c r="C25" s="308"/>
      <c r="D25" s="113">
        <v>5.2128010557571756</v>
      </c>
      <c r="E25" s="115">
        <v>158</v>
      </c>
      <c r="F25" s="114">
        <v>106</v>
      </c>
      <c r="G25" s="114">
        <v>106</v>
      </c>
      <c r="H25" s="114">
        <v>128</v>
      </c>
      <c r="I25" s="140">
        <v>142</v>
      </c>
      <c r="J25" s="115">
        <v>16</v>
      </c>
      <c r="K25" s="116">
        <v>11.267605633802816</v>
      </c>
    </row>
    <row r="26" spans="1:11" ht="14.1" customHeight="1" x14ac:dyDescent="0.2">
      <c r="A26" s="306">
        <v>26</v>
      </c>
      <c r="B26" s="307" t="s">
        <v>243</v>
      </c>
      <c r="C26" s="308"/>
      <c r="D26" s="113">
        <v>2.2764764104256021</v>
      </c>
      <c r="E26" s="115">
        <v>69</v>
      </c>
      <c r="F26" s="114">
        <v>54</v>
      </c>
      <c r="G26" s="114">
        <v>50</v>
      </c>
      <c r="H26" s="114">
        <v>46</v>
      </c>
      <c r="I26" s="140">
        <v>80</v>
      </c>
      <c r="J26" s="115">
        <v>-11</v>
      </c>
      <c r="K26" s="116">
        <v>-13.75</v>
      </c>
    </row>
    <row r="27" spans="1:11" ht="14.1" customHeight="1" x14ac:dyDescent="0.2">
      <c r="A27" s="306">
        <v>27</v>
      </c>
      <c r="B27" s="307" t="s">
        <v>244</v>
      </c>
      <c r="C27" s="308"/>
      <c r="D27" s="113">
        <v>1.1547344110854503</v>
      </c>
      <c r="E27" s="115">
        <v>35</v>
      </c>
      <c r="F27" s="114">
        <v>17</v>
      </c>
      <c r="G27" s="114">
        <v>31</v>
      </c>
      <c r="H27" s="114">
        <v>26</v>
      </c>
      <c r="I27" s="140">
        <v>43</v>
      </c>
      <c r="J27" s="115">
        <v>-8</v>
      </c>
      <c r="K27" s="116">
        <v>-18.604651162790699</v>
      </c>
    </row>
    <row r="28" spans="1:11" ht="14.1" customHeight="1" x14ac:dyDescent="0.2">
      <c r="A28" s="306">
        <v>28</v>
      </c>
      <c r="B28" s="307" t="s">
        <v>245</v>
      </c>
      <c r="C28" s="308"/>
      <c r="D28" s="113">
        <v>0.23094688221709006</v>
      </c>
      <c r="E28" s="115">
        <v>7</v>
      </c>
      <c r="F28" s="114" t="s">
        <v>513</v>
      </c>
      <c r="G28" s="114" t="s">
        <v>513</v>
      </c>
      <c r="H28" s="114" t="s">
        <v>513</v>
      </c>
      <c r="I28" s="140">
        <v>12</v>
      </c>
      <c r="J28" s="115">
        <v>-5</v>
      </c>
      <c r="K28" s="116">
        <v>-41.666666666666664</v>
      </c>
    </row>
    <row r="29" spans="1:11" ht="14.1" customHeight="1" x14ac:dyDescent="0.2">
      <c r="A29" s="306">
        <v>29</v>
      </c>
      <c r="B29" s="307" t="s">
        <v>246</v>
      </c>
      <c r="C29" s="308"/>
      <c r="D29" s="113">
        <v>6.994391290003299</v>
      </c>
      <c r="E29" s="115">
        <v>212</v>
      </c>
      <c r="F29" s="114">
        <v>153</v>
      </c>
      <c r="G29" s="114">
        <v>150</v>
      </c>
      <c r="H29" s="114">
        <v>151</v>
      </c>
      <c r="I29" s="140">
        <v>210</v>
      </c>
      <c r="J29" s="115">
        <v>2</v>
      </c>
      <c r="K29" s="116">
        <v>0.95238095238095233</v>
      </c>
    </row>
    <row r="30" spans="1:11" ht="14.1" customHeight="1" x14ac:dyDescent="0.2">
      <c r="A30" s="306" t="s">
        <v>247</v>
      </c>
      <c r="B30" s="307" t="s">
        <v>248</v>
      </c>
      <c r="C30" s="308"/>
      <c r="D30" s="113">
        <v>0.79181788188716595</v>
      </c>
      <c r="E30" s="115">
        <v>24</v>
      </c>
      <c r="F30" s="114">
        <v>16</v>
      </c>
      <c r="G30" s="114">
        <v>22</v>
      </c>
      <c r="H30" s="114">
        <v>28</v>
      </c>
      <c r="I30" s="140">
        <v>21</v>
      </c>
      <c r="J30" s="115">
        <v>3</v>
      </c>
      <c r="K30" s="116">
        <v>14.285714285714286</v>
      </c>
    </row>
    <row r="31" spans="1:11" ht="14.1" customHeight="1" x14ac:dyDescent="0.2">
      <c r="A31" s="306" t="s">
        <v>249</v>
      </c>
      <c r="B31" s="307" t="s">
        <v>250</v>
      </c>
      <c r="C31" s="308"/>
      <c r="D31" s="113">
        <v>5.9386341141537446</v>
      </c>
      <c r="E31" s="115">
        <v>180</v>
      </c>
      <c r="F31" s="114">
        <v>133</v>
      </c>
      <c r="G31" s="114">
        <v>123</v>
      </c>
      <c r="H31" s="114">
        <v>119</v>
      </c>
      <c r="I31" s="140">
        <v>186</v>
      </c>
      <c r="J31" s="115">
        <v>-6</v>
      </c>
      <c r="K31" s="116">
        <v>-3.225806451612903</v>
      </c>
    </row>
    <row r="32" spans="1:11" ht="14.1" customHeight="1" x14ac:dyDescent="0.2">
      <c r="A32" s="306">
        <v>31</v>
      </c>
      <c r="B32" s="307" t="s">
        <v>251</v>
      </c>
      <c r="C32" s="308"/>
      <c r="D32" s="113">
        <v>0.52787858792477726</v>
      </c>
      <c r="E32" s="115">
        <v>16</v>
      </c>
      <c r="F32" s="114">
        <v>10</v>
      </c>
      <c r="G32" s="114">
        <v>13</v>
      </c>
      <c r="H32" s="114">
        <v>11</v>
      </c>
      <c r="I32" s="140">
        <v>14</v>
      </c>
      <c r="J32" s="115">
        <v>2</v>
      </c>
      <c r="K32" s="116">
        <v>14.285714285714286</v>
      </c>
    </row>
    <row r="33" spans="1:11" ht="14.1" customHeight="1" x14ac:dyDescent="0.2">
      <c r="A33" s="306">
        <v>32</v>
      </c>
      <c r="B33" s="307" t="s">
        <v>252</v>
      </c>
      <c r="C33" s="308"/>
      <c r="D33" s="113">
        <v>4.849884526558891</v>
      </c>
      <c r="E33" s="115">
        <v>147</v>
      </c>
      <c r="F33" s="114">
        <v>108</v>
      </c>
      <c r="G33" s="114">
        <v>144</v>
      </c>
      <c r="H33" s="114">
        <v>133</v>
      </c>
      <c r="I33" s="140">
        <v>115</v>
      </c>
      <c r="J33" s="115">
        <v>32</v>
      </c>
      <c r="K33" s="116">
        <v>27.826086956521738</v>
      </c>
    </row>
    <row r="34" spans="1:11" ht="14.1" customHeight="1" x14ac:dyDescent="0.2">
      <c r="A34" s="306">
        <v>33</v>
      </c>
      <c r="B34" s="307" t="s">
        <v>253</v>
      </c>
      <c r="C34" s="308"/>
      <c r="D34" s="113">
        <v>2.1774991751897064</v>
      </c>
      <c r="E34" s="115">
        <v>66</v>
      </c>
      <c r="F34" s="114">
        <v>68</v>
      </c>
      <c r="G34" s="114">
        <v>58</v>
      </c>
      <c r="H34" s="114">
        <v>54</v>
      </c>
      <c r="I34" s="140">
        <v>56</v>
      </c>
      <c r="J34" s="115">
        <v>10</v>
      </c>
      <c r="K34" s="116">
        <v>17.857142857142858</v>
      </c>
    </row>
    <row r="35" spans="1:11" ht="14.1" customHeight="1" x14ac:dyDescent="0.2">
      <c r="A35" s="306">
        <v>34</v>
      </c>
      <c r="B35" s="307" t="s">
        <v>254</v>
      </c>
      <c r="C35" s="308"/>
      <c r="D35" s="113">
        <v>2.0455295282085122</v>
      </c>
      <c r="E35" s="115">
        <v>62</v>
      </c>
      <c r="F35" s="114">
        <v>64</v>
      </c>
      <c r="G35" s="114">
        <v>64</v>
      </c>
      <c r="H35" s="114">
        <v>39</v>
      </c>
      <c r="I35" s="140">
        <v>82</v>
      </c>
      <c r="J35" s="115">
        <v>-20</v>
      </c>
      <c r="K35" s="116">
        <v>-24.390243902439025</v>
      </c>
    </row>
    <row r="36" spans="1:11" ht="14.1" customHeight="1" x14ac:dyDescent="0.2">
      <c r="A36" s="306">
        <v>41</v>
      </c>
      <c r="B36" s="307" t="s">
        <v>255</v>
      </c>
      <c r="C36" s="308"/>
      <c r="D36" s="113">
        <v>0.29693170570768723</v>
      </c>
      <c r="E36" s="115">
        <v>9</v>
      </c>
      <c r="F36" s="114">
        <v>3</v>
      </c>
      <c r="G36" s="114">
        <v>9</v>
      </c>
      <c r="H36" s="114">
        <v>6</v>
      </c>
      <c r="I36" s="140">
        <v>5</v>
      </c>
      <c r="J36" s="115">
        <v>4</v>
      </c>
      <c r="K36" s="116">
        <v>80</v>
      </c>
    </row>
    <row r="37" spans="1:11" ht="14.1" customHeight="1" x14ac:dyDescent="0.2">
      <c r="A37" s="306">
        <v>42</v>
      </c>
      <c r="B37" s="307" t="s">
        <v>256</v>
      </c>
      <c r="C37" s="308"/>
      <c r="D37" s="113">
        <v>0.19795447047179149</v>
      </c>
      <c r="E37" s="115">
        <v>6</v>
      </c>
      <c r="F37" s="114" t="s">
        <v>513</v>
      </c>
      <c r="G37" s="114">
        <v>4</v>
      </c>
      <c r="H37" s="114" t="s">
        <v>513</v>
      </c>
      <c r="I37" s="140">
        <v>4</v>
      </c>
      <c r="J37" s="115">
        <v>2</v>
      </c>
      <c r="K37" s="116">
        <v>50</v>
      </c>
    </row>
    <row r="38" spans="1:11" ht="14.1" customHeight="1" x14ac:dyDescent="0.2">
      <c r="A38" s="306">
        <v>43</v>
      </c>
      <c r="B38" s="307" t="s">
        <v>257</v>
      </c>
      <c r="C38" s="308"/>
      <c r="D38" s="113">
        <v>0.92378752886836024</v>
      </c>
      <c r="E38" s="115">
        <v>28</v>
      </c>
      <c r="F38" s="114">
        <v>20</v>
      </c>
      <c r="G38" s="114">
        <v>20</v>
      </c>
      <c r="H38" s="114">
        <v>25</v>
      </c>
      <c r="I38" s="140">
        <v>22</v>
      </c>
      <c r="J38" s="115">
        <v>6</v>
      </c>
      <c r="K38" s="116">
        <v>27.272727272727273</v>
      </c>
    </row>
    <row r="39" spans="1:11" ht="14.1" customHeight="1" x14ac:dyDescent="0.2">
      <c r="A39" s="306">
        <v>51</v>
      </c>
      <c r="B39" s="307" t="s">
        <v>258</v>
      </c>
      <c r="C39" s="308"/>
      <c r="D39" s="113">
        <v>4.1900362916529197</v>
      </c>
      <c r="E39" s="115">
        <v>127</v>
      </c>
      <c r="F39" s="114">
        <v>117</v>
      </c>
      <c r="G39" s="114">
        <v>149</v>
      </c>
      <c r="H39" s="114">
        <v>114</v>
      </c>
      <c r="I39" s="140">
        <v>119</v>
      </c>
      <c r="J39" s="115">
        <v>8</v>
      </c>
      <c r="K39" s="116">
        <v>6.7226890756302522</v>
      </c>
    </row>
    <row r="40" spans="1:11" ht="14.1" customHeight="1" x14ac:dyDescent="0.2">
      <c r="A40" s="306" t="s">
        <v>259</v>
      </c>
      <c r="B40" s="307" t="s">
        <v>260</v>
      </c>
      <c r="C40" s="308"/>
      <c r="D40" s="113">
        <v>3.6621577037281425</v>
      </c>
      <c r="E40" s="115">
        <v>111</v>
      </c>
      <c r="F40" s="114">
        <v>109</v>
      </c>
      <c r="G40" s="114">
        <v>146</v>
      </c>
      <c r="H40" s="114">
        <v>102</v>
      </c>
      <c r="I40" s="140">
        <v>107</v>
      </c>
      <c r="J40" s="115">
        <v>4</v>
      </c>
      <c r="K40" s="116">
        <v>3.7383177570093458</v>
      </c>
    </row>
    <row r="41" spans="1:11" ht="14.1" customHeight="1" x14ac:dyDescent="0.2">
      <c r="A41" s="306"/>
      <c r="B41" s="307" t="s">
        <v>261</v>
      </c>
      <c r="C41" s="308"/>
      <c r="D41" s="113">
        <v>3.1672715275486638</v>
      </c>
      <c r="E41" s="115">
        <v>96</v>
      </c>
      <c r="F41" s="114">
        <v>86</v>
      </c>
      <c r="G41" s="114">
        <v>129</v>
      </c>
      <c r="H41" s="114">
        <v>94</v>
      </c>
      <c r="I41" s="140">
        <v>96</v>
      </c>
      <c r="J41" s="115">
        <v>0</v>
      </c>
      <c r="K41" s="116">
        <v>0</v>
      </c>
    </row>
    <row r="42" spans="1:11" ht="14.1" customHeight="1" x14ac:dyDescent="0.2">
      <c r="A42" s="306">
        <v>52</v>
      </c>
      <c r="B42" s="307" t="s">
        <v>262</v>
      </c>
      <c r="C42" s="308"/>
      <c r="D42" s="113">
        <v>4.0250742329264266</v>
      </c>
      <c r="E42" s="115">
        <v>122</v>
      </c>
      <c r="F42" s="114">
        <v>98</v>
      </c>
      <c r="G42" s="114">
        <v>94</v>
      </c>
      <c r="H42" s="114">
        <v>255</v>
      </c>
      <c r="I42" s="140">
        <v>134</v>
      </c>
      <c r="J42" s="115">
        <v>-12</v>
      </c>
      <c r="K42" s="116">
        <v>-8.9552238805970141</v>
      </c>
    </row>
    <row r="43" spans="1:11" ht="14.1" customHeight="1" x14ac:dyDescent="0.2">
      <c r="A43" s="306" t="s">
        <v>263</v>
      </c>
      <c r="B43" s="307" t="s">
        <v>264</v>
      </c>
      <c r="C43" s="308"/>
      <c r="D43" s="113">
        <v>3.5631804684922468</v>
      </c>
      <c r="E43" s="115">
        <v>108</v>
      </c>
      <c r="F43" s="114">
        <v>87</v>
      </c>
      <c r="G43" s="114">
        <v>87</v>
      </c>
      <c r="H43" s="114">
        <v>243</v>
      </c>
      <c r="I43" s="140">
        <v>116</v>
      </c>
      <c r="J43" s="115">
        <v>-8</v>
      </c>
      <c r="K43" s="116">
        <v>-6.8965517241379306</v>
      </c>
    </row>
    <row r="44" spans="1:11" ht="14.1" customHeight="1" x14ac:dyDescent="0.2">
      <c r="A44" s="306">
        <v>53</v>
      </c>
      <c r="B44" s="307" t="s">
        <v>265</v>
      </c>
      <c r="C44" s="308"/>
      <c r="D44" s="113">
        <v>0.85780270537776315</v>
      </c>
      <c r="E44" s="115">
        <v>26</v>
      </c>
      <c r="F44" s="114">
        <v>19</v>
      </c>
      <c r="G44" s="114">
        <v>36</v>
      </c>
      <c r="H44" s="114">
        <v>22</v>
      </c>
      <c r="I44" s="140">
        <v>24</v>
      </c>
      <c r="J44" s="115">
        <v>2</v>
      </c>
      <c r="K44" s="116">
        <v>8.3333333333333339</v>
      </c>
    </row>
    <row r="45" spans="1:11" ht="14.1" customHeight="1" x14ac:dyDescent="0.2">
      <c r="A45" s="306" t="s">
        <v>266</v>
      </c>
      <c r="B45" s="307" t="s">
        <v>267</v>
      </c>
      <c r="C45" s="308"/>
      <c r="D45" s="113">
        <v>0.59386341141537446</v>
      </c>
      <c r="E45" s="115">
        <v>18</v>
      </c>
      <c r="F45" s="114">
        <v>16</v>
      </c>
      <c r="G45" s="114">
        <v>30</v>
      </c>
      <c r="H45" s="114">
        <v>21</v>
      </c>
      <c r="I45" s="140">
        <v>21</v>
      </c>
      <c r="J45" s="115">
        <v>-3</v>
      </c>
      <c r="K45" s="116">
        <v>-14.285714285714286</v>
      </c>
    </row>
    <row r="46" spans="1:11" ht="14.1" customHeight="1" x14ac:dyDescent="0.2">
      <c r="A46" s="306">
        <v>54</v>
      </c>
      <c r="B46" s="307" t="s">
        <v>268</v>
      </c>
      <c r="C46" s="308"/>
      <c r="D46" s="113">
        <v>2.3424612339161994</v>
      </c>
      <c r="E46" s="115">
        <v>71</v>
      </c>
      <c r="F46" s="114">
        <v>78</v>
      </c>
      <c r="G46" s="114">
        <v>87</v>
      </c>
      <c r="H46" s="114">
        <v>77</v>
      </c>
      <c r="I46" s="140">
        <v>74</v>
      </c>
      <c r="J46" s="115">
        <v>-3</v>
      </c>
      <c r="K46" s="116">
        <v>-4.0540540540540544</v>
      </c>
    </row>
    <row r="47" spans="1:11" ht="14.1" customHeight="1" x14ac:dyDescent="0.2">
      <c r="A47" s="306">
        <v>61</v>
      </c>
      <c r="B47" s="307" t="s">
        <v>269</v>
      </c>
      <c r="C47" s="308"/>
      <c r="D47" s="113">
        <v>2.4744308808973936</v>
      </c>
      <c r="E47" s="115">
        <v>75</v>
      </c>
      <c r="F47" s="114">
        <v>52</v>
      </c>
      <c r="G47" s="114">
        <v>58</v>
      </c>
      <c r="H47" s="114">
        <v>51</v>
      </c>
      <c r="I47" s="140">
        <v>72</v>
      </c>
      <c r="J47" s="115">
        <v>3</v>
      </c>
      <c r="K47" s="116">
        <v>4.166666666666667</v>
      </c>
    </row>
    <row r="48" spans="1:11" ht="14.1" customHeight="1" x14ac:dyDescent="0.2">
      <c r="A48" s="306">
        <v>62</v>
      </c>
      <c r="B48" s="307" t="s">
        <v>270</v>
      </c>
      <c r="C48" s="308"/>
      <c r="D48" s="113">
        <v>6.8954140547674037</v>
      </c>
      <c r="E48" s="115">
        <v>209</v>
      </c>
      <c r="F48" s="114">
        <v>180</v>
      </c>
      <c r="G48" s="114">
        <v>228</v>
      </c>
      <c r="H48" s="114">
        <v>196</v>
      </c>
      <c r="I48" s="140">
        <v>285</v>
      </c>
      <c r="J48" s="115">
        <v>-76</v>
      </c>
      <c r="K48" s="116">
        <v>-26.666666666666668</v>
      </c>
    </row>
    <row r="49" spans="1:11" ht="14.1" customHeight="1" x14ac:dyDescent="0.2">
      <c r="A49" s="306">
        <v>63</v>
      </c>
      <c r="B49" s="307" t="s">
        <v>271</v>
      </c>
      <c r="C49" s="308"/>
      <c r="D49" s="113">
        <v>10.524579346750247</v>
      </c>
      <c r="E49" s="115">
        <v>319</v>
      </c>
      <c r="F49" s="114">
        <v>282</v>
      </c>
      <c r="G49" s="114">
        <v>257</v>
      </c>
      <c r="H49" s="114">
        <v>168</v>
      </c>
      <c r="I49" s="140">
        <v>269</v>
      </c>
      <c r="J49" s="115">
        <v>50</v>
      </c>
      <c r="K49" s="116">
        <v>18.587360594795538</v>
      </c>
    </row>
    <row r="50" spans="1:11" ht="14.1" customHeight="1" x14ac:dyDescent="0.2">
      <c r="A50" s="306" t="s">
        <v>272</v>
      </c>
      <c r="B50" s="307" t="s">
        <v>273</v>
      </c>
      <c r="C50" s="308"/>
      <c r="D50" s="113">
        <v>4.1900362916529197</v>
      </c>
      <c r="E50" s="115">
        <v>127</v>
      </c>
      <c r="F50" s="114">
        <v>82</v>
      </c>
      <c r="G50" s="114">
        <v>82</v>
      </c>
      <c r="H50" s="114">
        <v>46</v>
      </c>
      <c r="I50" s="140">
        <v>78</v>
      </c>
      <c r="J50" s="115">
        <v>49</v>
      </c>
      <c r="K50" s="116">
        <v>62.820512820512818</v>
      </c>
    </row>
    <row r="51" spans="1:11" ht="14.1" customHeight="1" x14ac:dyDescent="0.2">
      <c r="A51" s="306" t="s">
        <v>274</v>
      </c>
      <c r="B51" s="307" t="s">
        <v>275</v>
      </c>
      <c r="C51" s="308"/>
      <c r="D51" s="113">
        <v>5.641702408446057</v>
      </c>
      <c r="E51" s="115">
        <v>171</v>
      </c>
      <c r="F51" s="114">
        <v>180</v>
      </c>
      <c r="G51" s="114">
        <v>163</v>
      </c>
      <c r="H51" s="114">
        <v>106</v>
      </c>
      <c r="I51" s="140">
        <v>166</v>
      </c>
      <c r="J51" s="115">
        <v>5</v>
      </c>
      <c r="K51" s="116">
        <v>3.0120481927710845</v>
      </c>
    </row>
    <row r="52" spans="1:11" ht="14.1" customHeight="1" x14ac:dyDescent="0.2">
      <c r="A52" s="306">
        <v>71</v>
      </c>
      <c r="B52" s="307" t="s">
        <v>276</v>
      </c>
      <c r="C52" s="308"/>
      <c r="D52" s="113">
        <v>8.7429891125041248</v>
      </c>
      <c r="E52" s="115">
        <v>265</v>
      </c>
      <c r="F52" s="114">
        <v>178</v>
      </c>
      <c r="G52" s="114">
        <v>239</v>
      </c>
      <c r="H52" s="114">
        <v>206</v>
      </c>
      <c r="I52" s="140">
        <v>251</v>
      </c>
      <c r="J52" s="115">
        <v>14</v>
      </c>
      <c r="K52" s="116">
        <v>5.5776892430278888</v>
      </c>
    </row>
    <row r="53" spans="1:11" ht="14.1" customHeight="1" x14ac:dyDescent="0.2">
      <c r="A53" s="306" t="s">
        <v>277</v>
      </c>
      <c r="B53" s="307" t="s">
        <v>278</v>
      </c>
      <c r="C53" s="308"/>
      <c r="D53" s="113">
        <v>1.9795447047179149</v>
      </c>
      <c r="E53" s="115">
        <v>60</v>
      </c>
      <c r="F53" s="114">
        <v>44</v>
      </c>
      <c r="G53" s="114">
        <v>65</v>
      </c>
      <c r="H53" s="114">
        <v>52</v>
      </c>
      <c r="I53" s="140">
        <v>61</v>
      </c>
      <c r="J53" s="115">
        <v>-1</v>
      </c>
      <c r="K53" s="116">
        <v>-1.639344262295082</v>
      </c>
    </row>
    <row r="54" spans="1:11" ht="14.1" customHeight="1" x14ac:dyDescent="0.2">
      <c r="A54" s="306" t="s">
        <v>279</v>
      </c>
      <c r="B54" s="307" t="s">
        <v>280</v>
      </c>
      <c r="C54" s="308"/>
      <c r="D54" s="113">
        <v>5.7406796436819532</v>
      </c>
      <c r="E54" s="115">
        <v>174</v>
      </c>
      <c r="F54" s="114">
        <v>107</v>
      </c>
      <c r="G54" s="114">
        <v>150</v>
      </c>
      <c r="H54" s="114">
        <v>140</v>
      </c>
      <c r="I54" s="140">
        <v>172</v>
      </c>
      <c r="J54" s="115">
        <v>2</v>
      </c>
      <c r="K54" s="116">
        <v>1.1627906976744187</v>
      </c>
    </row>
    <row r="55" spans="1:11" ht="14.1" customHeight="1" x14ac:dyDescent="0.2">
      <c r="A55" s="306">
        <v>72</v>
      </c>
      <c r="B55" s="307" t="s">
        <v>281</v>
      </c>
      <c r="C55" s="308"/>
      <c r="D55" s="113">
        <v>3.3322335862751569</v>
      </c>
      <c r="E55" s="115">
        <v>101</v>
      </c>
      <c r="F55" s="114">
        <v>69</v>
      </c>
      <c r="G55" s="114">
        <v>56</v>
      </c>
      <c r="H55" s="114">
        <v>44</v>
      </c>
      <c r="I55" s="140">
        <v>86</v>
      </c>
      <c r="J55" s="115">
        <v>15</v>
      </c>
      <c r="K55" s="116">
        <v>17.441860465116278</v>
      </c>
    </row>
    <row r="56" spans="1:11" ht="14.1" customHeight="1" x14ac:dyDescent="0.2">
      <c r="A56" s="306" t="s">
        <v>282</v>
      </c>
      <c r="B56" s="307" t="s">
        <v>283</v>
      </c>
      <c r="C56" s="308"/>
      <c r="D56" s="113">
        <v>1.4186737050478391</v>
      </c>
      <c r="E56" s="115">
        <v>43</v>
      </c>
      <c r="F56" s="114">
        <v>43</v>
      </c>
      <c r="G56" s="114">
        <v>28</v>
      </c>
      <c r="H56" s="114">
        <v>18</v>
      </c>
      <c r="I56" s="140">
        <v>55</v>
      </c>
      <c r="J56" s="115">
        <v>-12</v>
      </c>
      <c r="K56" s="116">
        <v>-21.818181818181817</v>
      </c>
    </row>
    <row r="57" spans="1:11" ht="14.1" customHeight="1" x14ac:dyDescent="0.2">
      <c r="A57" s="306" t="s">
        <v>284</v>
      </c>
      <c r="B57" s="307" t="s">
        <v>285</v>
      </c>
      <c r="C57" s="308"/>
      <c r="D57" s="113">
        <v>1.2207192345760476</v>
      </c>
      <c r="E57" s="115">
        <v>37</v>
      </c>
      <c r="F57" s="114">
        <v>18</v>
      </c>
      <c r="G57" s="114">
        <v>18</v>
      </c>
      <c r="H57" s="114">
        <v>13</v>
      </c>
      <c r="I57" s="140">
        <v>16</v>
      </c>
      <c r="J57" s="115">
        <v>21</v>
      </c>
      <c r="K57" s="116">
        <v>131.25</v>
      </c>
    </row>
    <row r="58" spans="1:11" ht="14.1" customHeight="1" x14ac:dyDescent="0.2">
      <c r="A58" s="306">
        <v>73</v>
      </c>
      <c r="B58" s="307" t="s">
        <v>286</v>
      </c>
      <c r="C58" s="308"/>
      <c r="D58" s="113">
        <v>1.1547344110854503</v>
      </c>
      <c r="E58" s="115">
        <v>35</v>
      </c>
      <c r="F58" s="114">
        <v>22</v>
      </c>
      <c r="G58" s="114">
        <v>33</v>
      </c>
      <c r="H58" s="114">
        <v>40</v>
      </c>
      <c r="I58" s="140">
        <v>48</v>
      </c>
      <c r="J58" s="115">
        <v>-13</v>
      </c>
      <c r="K58" s="116">
        <v>-27.083333333333332</v>
      </c>
    </row>
    <row r="59" spans="1:11" ht="14.1" customHeight="1" x14ac:dyDescent="0.2">
      <c r="A59" s="306" t="s">
        <v>287</v>
      </c>
      <c r="B59" s="307" t="s">
        <v>288</v>
      </c>
      <c r="C59" s="308"/>
      <c r="D59" s="113">
        <v>0.9567799406136589</v>
      </c>
      <c r="E59" s="115">
        <v>29</v>
      </c>
      <c r="F59" s="114">
        <v>18</v>
      </c>
      <c r="G59" s="114">
        <v>26</v>
      </c>
      <c r="H59" s="114">
        <v>35</v>
      </c>
      <c r="I59" s="140">
        <v>39</v>
      </c>
      <c r="J59" s="115">
        <v>-10</v>
      </c>
      <c r="K59" s="116">
        <v>-25.641025641025642</v>
      </c>
    </row>
    <row r="60" spans="1:11" ht="14.1" customHeight="1" x14ac:dyDescent="0.2">
      <c r="A60" s="306">
        <v>81</v>
      </c>
      <c r="B60" s="307" t="s">
        <v>289</v>
      </c>
      <c r="C60" s="308"/>
      <c r="D60" s="113">
        <v>6.994391290003299</v>
      </c>
      <c r="E60" s="115">
        <v>212</v>
      </c>
      <c r="F60" s="114">
        <v>184</v>
      </c>
      <c r="G60" s="114">
        <v>231</v>
      </c>
      <c r="H60" s="114">
        <v>200</v>
      </c>
      <c r="I60" s="140">
        <v>182</v>
      </c>
      <c r="J60" s="115">
        <v>30</v>
      </c>
      <c r="K60" s="116">
        <v>16.483516483516482</v>
      </c>
    </row>
    <row r="61" spans="1:11" ht="14.1" customHeight="1" x14ac:dyDescent="0.2">
      <c r="A61" s="306" t="s">
        <v>290</v>
      </c>
      <c r="B61" s="307" t="s">
        <v>291</v>
      </c>
      <c r="C61" s="308"/>
      <c r="D61" s="113">
        <v>2.0125371164632133</v>
      </c>
      <c r="E61" s="115">
        <v>61</v>
      </c>
      <c r="F61" s="114">
        <v>46</v>
      </c>
      <c r="G61" s="114">
        <v>53</v>
      </c>
      <c r="H61" s="114">
        <v>85</v>
      </c>
      <c r="I61" s="140">
        <v>49</v>
      </c>
      <c r="J61" s="115">
        <v>12</v>
      </c>
      <c r="K61" s="116">
        <v>24.489795918367346</v>
      </c>
    </row>
    <row r="62" spans="1:11" ht="14.1" customHeight="1" x14ac:dyDescent="0.2">
      <c r="A62" s="306" t="s">
        <v>292</v>
      </c>
      <c r="B62" s="307" t="s">
        <v>293</v>
      </c>
      <c r="C62" s="308"/>
      <c r="D62" s="113">
        <v>2.4744308808973936</v>
      </c>
      <c r="E62" s="115">
        <v>75</v>
      </c>
      <c r="F62" s="114">
        <v>73</v>
      </c>
      <c r="G62" s="114">
        <v>108</v>
      </c>
      <c r="H62" s="114">
        <v>54</v>
      </c>
      <c r="I62" s="140">
        <v>67</v>
      </c>
      <c r="J62" s="115">
        <v>8</v>
      </c>
      <c r="K62" s="116">
        <v>11.940298507462687</v>
      </c>
    </row>
    <row r="63" spans="1:11" ht="14.1" customHeight="1" x14ac:dyDescent="0.2">
      <c r="A63" s="306"/>
      <c r="B63" s="307" t="s">
        <v>294</v>
      </c>
      <c r="C63" s="308"/>
      <c r="D63" s="113">
        <v>2.2434839986803037</v>
      </c>
      <c r="E63" s="115">
        <v>68</v>
      </c>
      <c r="F63" s="114">
        <v>64</v>
      </c>
      <c r="G63" s="114">
        <v>88</v>
      </c>
      <c r="H63" s="114">
        <v>44</v>
      </c>
      <c r="I63" s="140">
        <v>56</v>
      </c>
      <c r="J63" s="115">
        <v>12</v>
      </c>
      <c r="K63" s="116">
        <v>21.428571428571427</v>
      </c>
    </row>
    <row r="64" spans="1:11" ht="14.1" customHeight="1" x14ac:dyDescent="0.2">
      <c r="A64" s="306" t="s">
        <v>295</v>
      </c>
      <c r="B64" s="307" t="s">
        <v>296</v>
      </c>
      <c r="C64" s="308"/>
      <c r="D64" s="113">
        <v>0.85780270537776315</v>
      </c>
      <c r="E64" s="115">
        <v>26</v>
      </c>
      <c r="F64" s="114">
        <v>20</v>
      </c>
      <c r="G64" s="114">
        <v>25</v>
      </c>
      <c r="H64" s="114">
        <v>20</v>
      </c>
      <c r="I64" s="140">
        <v>21</v>
      </c>
      <c r="J64" s="115">
        <v>5</v>
      </c>
      <c r="K64" s="116">
        <v>23.80952380952381</v>
      </c>
    </row>
    <row r="65" spans="1:11" ht="14.1" customHeight="1" x14ac:dyDescent="0.2">
      <c r="A65" s="306" t="s">
        <v>297</v>
      </c>
      <c r="B65" s="307" t="s">
        <v>298</v>
      </c>
      <c r="C65" s="308"/>
      <c r="D65" s="113">
        <v>0.79181788188716595</v>
      </c>
      <c r="E65" s="115">
        <v>24</v>
      </c>
      <c r="F65" s="114">
        <v>16</v>
      </c>
      <c r="G65" s="114">
        <v>24</v>
      </c>
      <c r="H65" s="114">
        <v>21</v>
      </c>
      <c r="I65" s="140">
        <v>25</v>
      </c>
      <c r="J65" s="115">
        <v>-1</v>
      </c>
      <c r="K65" s="116">
        <v>-4</v>
      </c>
    </row>
    <row r="66" spans="1:11" ht="14.1" customHeight="1" x14ac:dyDescent="0.2">
      <c r="A66" s="306">
        <v>82</v>
      </c>
      <c r="B66" s="307" t="s">
        <v>299</v>
      </c>
      <c r="C66" s="308"/>
      <c r="D66" s="113">
        <v>3.7941273507093367</v>
      </c>
      <c r="E66" s="115">
        <v>115</v>
      </c>
      <c r="F66" s="114">
        <v>108</v>
      </c>
      <c r="G66" s="114">
        <v>170</v>
      </c>
      <c r="H66" s="114">
        <v>110</v>
      </c>
      <c r="I66" s="140">
        <v>101</v>
      </c>
      <c r="J66" s="115">
        <v>14</v>
      </c>
      <c r="K66" s="116">
        <v>13.861386138613861</v>
      </c>
    </row>
    <row r="67" spans="1:11" ht="14.1" customHeight="1" x14ac:dyDescent="0.2">
      <c r="A67" s="306" t="s">
        <v>300</v>
      </c>
      <c r="B67" s="307" t="s">
        <v>301</v>
      </c>
      <c r="C67" s="308"/>
      <c r="D67" s="113">
        <v>2.4414384691520952</v>
      </c>
      <c r="E67" s="115">
        <v>74</v>
      </c>
      <c r="F67" s="114">
        <v>74</v>
      </c>
      <c r="G67" s="114">
        <v>132</v>
      </c>
      <c r="H67" s="114">
        <v>88</v>
      </c>
      <c r="I67" s="140">
        <v>65</v>
      </c>
      <c r="J67" s="115">
        <v>9</v>
      </c>
      <c r="K67" s="116">
        <v>13.846153846153847</v>
      </c>
    </row>
    <row r="68" spans="1:11" ht="14.1" customHeight="1" x14ac:dyDescent="0.2">
      <c r="A68" s="306" t="s">
        <v>302</v>
      </c>
      <c r="B68" s="307" t="s">
        <v>303</v>
      </c>
      <c r="C68" s="308"/>
      <c r="D68" s="113">
        <v>0.85780270537776315</v>
      </c>
      <c r="E68" s="115">
        <v>26</v>
      </c>
      <c r="F68" s="114">
        <v>17</v>
      </c>
      <c r="G68" s="114">
        <v>28</v>
      </c>
      <c r="H68" s="114">
        <v>8</v>
      </c>
      <c r="I68" s="140">
        <v>23</v>
      </c>
      <c r="J68" s="115">
        <v>3</v>
      </c>
      <c r="K68" s="116">
        <v>13.043478260869565</v>
      </c>
    </row>
    <row r="69" spans="1:11" ht="14.1" customHeight="1" x14ac:dyDescent="0.2">
      <c r="A69" s="306">
        <v>83</v>
      </c>
      <c r="B69" s="307" t="s">
        <v>304</v>
      </c>
      <c r="C69" s="308"/>
      <c r="D69" s="113">
        <v>3.9920818211811282</v>
      </c>
      <c r="E69" s="115">
        <v>121</v>
      </c>
      <c r="F69" s="114">
        <v>107</v>
      </c>
      <c r="G69" s="114">
        <v>213</v>
      </c>
      <c r="H69" s="114">
        <v>108</v>
      </c>
      <c r="I69" s="140">
        <v>104</v>
      </c>
      <c r="J69" s="115">
        <v>17</v>
      </c>
      <c r="K69" s="116">
        <v>16.346153846153847</v>
      </c>
    </row>
    <row r="70" spans="1:11" ht="14.1" customHeight="1" x14ac:dyDescent="0.2">
      <c r="A70" s="306" t="s">
        <v>305</v>
      </c>
      <c r="B70" s="307" t="s">
        <v>306</v>
      </c>
      <c r="C70" s="308"/>
      <c r="D70" s="113">
        <v>2.4744308808973936</v>
      </c>
      <c r="E70" s="115">
        <v>75</v>
      </c>
      <c r="F70" s="114">
        <v>60</v>
      </c>
      <c r="G70" s="114">
        <v>161</v>
      </c>
      <c r="H70" s="114">
        <v>63</v>
      </c>
      <c r="I70" s="140">
        <v>57</v>
      </c>
      <c r="J70" s="115">
        <v>18</v>
      </c>
      <c r="K70" s="116">
        <v>31.578947368421051</v>
      </c>
    </row>
    <row r="71" spans="1:11" ht="14.1" customHeight="1" x14ac:dyDescent="0.2">
      <c r="A71" s="306"/>
      <c r="B71" s="307" t="s">
        <v>307</v>
      </c>
      <c r="C71" s="308"/>
      <c r="D71" s="113">
        <v>1.649620587264929</v>
      </c>
      <c r="E71" s="115">
        <v>50</v>
      </c>
      <c r="F71" s="114">
        <v>38</v>
      </c>
      <c r="G71" s="114">
        <v>114</v>
      </c>
      <c r="H71" s="114">
        <v>38</v>
      </c>
      <c r="I71" s="140">
        <v>39</v>
      </c>
      <c r="J71" s="115">
        <v>11</v>
      </c>
      <c r="K71" s="116">
        <v>28.205128205128204</v>
      </c>
    </row>
    <row r="72" spans="1:11" ht="14.1" customHeight="1" x14ac:dyDescent="0.2">
      <c r="A72" s="306">
        <v>84</v>
      </c>
      <c r="B72" s="307" t="s">
        <v>308</v>
      </c>
      <c r="C72" s="308"/>
      <c r="D72" s="113">
        <v>2.2764764104256021</v>
      </c>
      <c r="E72" s="115">
        <v>69</v>
      </c>
      <c r="F72" s="114">
        <v>27</v>
      </c>
      <c r="G72" s="114">
        <v>73</v>
      </c>
      <c r="H72" s="114">
        <v>44</v>
      </c>
      <c r="I72" s="140">
        <v>56</v>
      </c>
      <c r="J72" s="115">
        <v>13</v>
      </c>
      <c r="K72" s="116">
        <v>23.214285714285715</v>
      </c>
    </row>
    <row r="73" spans="1:11" ht="14.1" customHeight="1" x14ac:dyDescent="0.2">
      <c r="A73" s="306" t="s">
        <v>309</v>
      </c>
      <c r="B73" s="307" t="s">
        <v>310</v>
      </c>
      <c r="C73" s="308"/>
      <c r="D73" s="113">
        <v>0.79181788188716595</v>
      </c>
      <c r="E73" s="115">
        <v>24</v>
      </c>
      <c r="F73" s="114">
        <v>10</v>
      </c>
      <c r="G73" s="114">
        <v>34</v>
      </c>
      <c r="H73" s="114">
        <v>23</v>
      </c>
      <c r="I73" s="140">
        <v>26</v>
      </c>
      <c r="J73" s="115">
        <v>-2</v>
      </c>
      <c r="K73" s="116">
        <v>-7.6923076923076925</v>
      </c>
    </row>
    <row r="74" spans="1:11" ht="14.1" customHeight="1" x14ac:dyDescent="0.2">
      <c r="A74" s="306" t="s">
        <v>311</v>
      </c>
      <c r="B74" s="307" t="s">
        <v>312</v>
      </c>
      <c r="C74" s="308"/>
      <c r="D74" s="113">
        <v>0.19795447047179149</v>
      </c>
      <c r="E74" s="115">
        <v>6</v>
      </c>
      <c r="F74" s="114">
        <v>4</v>
      </c>
      <c r="G74" s="114" t="s">
        <v>513</v>
      </c>
      <c r="H74" s="114">
        <v>3</v>
      </c>
      <c r="I74" s="140" t="s">
        <v>513</v>
      </c>
      <c r="J74" s="115" t="s">
        <v>513</v>
      </c>
      <c r="K74" s="116" t="s">
        <v>513</v>
      </c>
    </row>
    <row r="75" spans="1:11" ht="14.1" customHeight="1" x14ac:dyDescent="0.2">
      <c r="A75" s="306" t="s">
        <v>313</v>
      </c>
      <c r="B75" s="307" t="s">
        <v>314</v>
      </c>
      <c r="C75" s="308"/>
      <c r="D75" s="113">
        <v>0.8248102936324645</v>
      </c>
      <c r="E75" s="115">
        <v>25</v>
      </c>
      <c r="F75" s="114">
        <v>6</v>
      </c>
      <c r="G75" s="114">
        <v>29</v>
      </c>
      <c r="H75" s="114">
        <v>12</v>
      </c>
      <c r="I75" s="140">
        <v>13</v>
      </c>
      <c r="J75" s="115">
        <v>12</v>
      </c>
      <c r="K75" s="116">
        <v>92.307692307692307</v>
      </c>
    </row>
    <row r="76" spans="1:11" ht="14.1" customHeight="1" x14ac:dyDescent="0.2">
      <c r="A76" s="306">
        <v>91</v>
      </c>
      <c r="B76" s="307" t="s">
        <v>315</v>
      </c>
      <c r="C76" s="308"/>
      <c r="D76" s="113">
        <v>0.16496205872649292</v>
      </c>
      <c r="E76" s="115">
        <v>5</v>
      </c>
      <c r="F76" s="114">
        <v>3</v>
      </c>
      <c r="G76" s="114" t="s">
        <v>513</v>
      </c>
      <c r="H76" s="114">
        <v>9</v>
      </c>
      <c r="I76" s="140">
        <v>5</v>
      </c>
      <c r="J76" s="115">
        <v>0</v>
      </c>
      <c r="K76" s="116">
        <v>0</v>
      </c>
    </row>
    <row r="77" spans="1:11" ht="14.1" customHeight="1" x14ac:dyDescent="0.2">
      <c r="A77" s="306">
        <v>92</v>
      </c>
      <c r="B77" s="307" t="s">
        <v>316</v>
      </c>
      <c r="C77" s="308"/>
      <c r="D77" s="113">
        <v>0.65984823490597166</v>
      </c>
      <c r="E77" s="115">
        <v>20</v>
      </c>
      <c r="F77" s="114">
        <v>19</v>
      </c>
      <c r="G77" s="114">
        <v>29</v>
      </c>
      <c r="H77" s="114">
        <v>13</v>
      </c>
      <c r="I77" s="140">
        <v>34</v>
      </c>
      <c r="J77" s="115">
        <v>-14</v>
      </c>
      <c r="K77" s="116">
        <v>-41.176470588235297</v>
      </c>
    </row>
    <row r="78" spans="1:11" ht="14.1" customHeight="1" x14ac:dyDescent="0.2">
      <c r="A78" s="306">
        <v>93</v>
      </c>
      <c r="B78" s="307" t="s">
        <v>317</v>
      </c>
      <c r="C78" s="308"/>
      <c r="D78" s="113">
        <v>0.36291652919828438</v>
      </c>
      <c r="E78" s="115">
        <v>11</v>
      </c>
      <c r="F78" s="114">
        <v>3</v>
      </c>
      <c r="G78" s="114">
        <v>7</v>
      </c>
      <c r="H78" s="114">
        <v>10</v>
      </c>
      <c r="I78" s="140">
        <v>12</v>
      </c>
      <c r="J78" s="115">
        <v>-1</v>
      </c>
      <c r="K78" s="116">
        <v>-8.3333333333333339</v>
      </c>
    </row>
    <row r="79" spans="1:11" ht="14.1" customHeight="1" x14ac:dyDescent="0.2">
      <c r="A79" s="306">
        <v>94</v>
      </c>
      <c r="B79" s="307" t="s">
        <v>318</v>
      </c>
      <c r="C79" s="308"/>
      <c r="D79" s="113">
        <v>0.13196964698119432</v>
      </c>
      <c r="E79" s="115">
        <v>4</v>
      </c>
      <c r="F79" s="114">
        <v>8</v>
      </c>
      <c r="G79" s="114">
        <v>5</v>
      </c>
      <c r="H79" s="114">
        <v>4</v>
      </c>
      <c r="I79" s="140">
        <v>6</v>
      </c>
      <c r="J79" s="115">
        <v>-2</v>
      </c>
      <c r="K79" s="116">
        <v>-33.333333333333336</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5" t="s">
        <v>371</v>
      </c>
      <c r="B84" s="655"/>
      <c r="C84" s="655"/>
      <c r="D84" s="655"/>
      <c r="E84" s="655"/>
      <c r="F84" s="655"/>
      <c r="G84" s="655"/>
      <c r="H84" s="655"/>
      <c r="I84" s="655"/>
      <c r="J84" s="655"/>
      <c r="K84" s="655"/>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6"/>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68" t="s">
        <v>372</v>
      </c>
      <c r="B3" s="569"/>
      <c r="C3" s="569"/>
      <c r="D3" s="569"/>
      <c r="E3" s="569"/>
      <c r="F3" s="569"/>
      <c r="G3" s="569"/>
      <c r="H3" s="569"/>
      <c r="I3" s="569"/>
      <c r="J3" s="569"/>
      <c r="K3" s="569"/>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2" t="s">
        <v>374</v>
      </c>
      <c r="B5" s="662"/>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0" t="s">
        <v>375</v>
      </c>
      <c r="B7" s="663" t="s">
        <v>376</v>
      </c>
      <c r="C7" s="663"/>
      <c r="D7" s="663"/>
      <c r="E7" s="663"/>
      <c r="F7" s="663"/>
      <c r="G7" s="663"/>
      <c r="H7" s="664"/>
      <c r="I7" s="663" t="s">
        <v>377</v>
      </c>
      <c r="J7" s="663"/>
      <c r="K7" s="664"/>
      <c r="L7" s="659" t="s">
        <v>378</v>
      </c>
      <c r="M7" s="660"/>
    </row>
    <row r="8" spans="1:13" ht="23.85" customHeight="1" x14ac:dyDescent="0.2">
      <c r="A8" s="581"/>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2"/>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27797</v>
      </c>
      <c r="C10" s="114">
        <v>14592</v>
      </c>
      <c r="D10" s="114">
        <v>13205</v>
      </c>
      <c r="E10" s="114">
        <v>21859</v>
      </c>
      <c r="F10" s="114">
        <v>5918</v>
      </c>
      <c r="G10" s="114">
        <v>3947</v>
      </c>
      <c r="H10" s="114">
        <v>7361</v>
      </c>
      <c r="I10" s="115">
        <v>11794</v>
      </c>
      <c r="J10" s="114">
        <v>8560</v>
      </c>
      <c r="K10" s="114">
        <v>3234</v>
      </c>
      <c r="L10" s="423">
        <v>2575</v>
      </c>
      <c r="M10" s="424">
        <v>2740</v>
      </c>
    </row>
    <row r="11" spans="1:13" ht="11.1" customHeight="1" x14ac:dyDescent="0.2">
      <c r="A11" s="422" t="s">
        <v>387</v>
      </c>
      <c r="B11" s="115">
        <v>27966</v>
      </c>
      <c r="C11" s="114">
        <v>14786</v>
      </c>
      <c r="D11" s="114">
        <v>13180</v>
      </c>
      <c r="E11" s="114">
        <v>21955</v>
      </c>
      <c r="F11" s="114">
        <v>5990</v>
      </c>
      <c r="G11" s="114">
        <v>3752</v>
      </c>
      <c r="H11" s="114">
        <v>7577</v>
      </c>
      <c r="I11" s="115">
        <v>12309</v>
      </c>
      <c r="J11" s="114">
        <v>8903</v>
      </c>
      <c r="K11" s="114">
        <v>3406</v>
      </c>
      <c r="L11" s="423">
        <v>2133</v>
      </c>
      <c r="M11" s="424">
        <v>2028</v>
      </c>
    </row>
    <row r="12" spans="1:13" ht="11.1" customHeight="1" x14ac:dyDescent="0.2">
      <c r="A12" s="422" t="s">
        <v>388</v>
      </c>
      <c r="B12" s="115">
        <v>28803</v>
      </c>
      <c r="C12" s="114">
        <v>15231</v>
      </c>
      <c r="D12" s="114">
        <v>13572</v>
      </c>
      <c r="E12" s="114">
        <v>22679</v>
      </c>
      <c r="F12" s="114">
        <v>6103</v>
      </c>
      <c r="G12" s="114">
        <v>4278</v>
      </c>
      <c r="H12" s="114">
        <v>7730</v>
      </c>
      <c r="I12" s="115">
        <v>12518</v>
      </c>
      <c r="J12" s="114">
        <v>8886</v>
      </c>
      <c r="K12" s="114">
        <v>3632</v>
      </c>
      <c r="L12" s="423">
        <v>2895</v>
      </c>
      <c r="M12" s="424">
        <v>2196</v>
      </c>
    </row>
    <row r="13" spans="1:13" s="110" customFormat="1" ht="11.1" customHeight="1" x14ac:dyDescent="0.2">
      <c r="A13" s="422" t="s">
        <v>389</v>
      </c>
      <c r="B13" s="115">
        <v>28543</v>
      </c>
      <c r="C13" s="114">
        <v>14869</v>
      </c>
      <c r="D13" s="114">
        <v>13674</v>
      </c>
      <c r="E13" s="114">
        <v>22380</v>
      </c>
      <c r="F13" s="114">
        <v>6137</v>
      </c>
      <c r="G13" s="114">
        <v>4157</v>
      </c>
      <c r="H13" s="114">
        <v>7666</v>
      </c>
      <c r="I13" s="115">
        <v>12236</v>
      </c>
      <c r="J13" s="114">
        <v>8742</v>
      </c>
      <c r="K13" s="114">
        <v>3494</v>
      </c>
      <c r="L13" s="423">
        <v>1591</v>
      </c>
      <c r="M13" s="424">
        <v>2277</v>
      </c>
    </row>
    <row r="14" spans="1:13" ht="15" customHeight="1" x14ac:dyDescent="0.2">
      <c r="A14" s="422" t="s">
        <v>390</v>
      </c>
      <c r="B14" s="115">
        <v>28604</v>
      </c>
      <c r="C14" s="114">
        <v>14996</v>
      </c>
      <c r="D14" s="114">
        <v>13608</v>
      </c>
      <c r="E14" s="114">
        <v>21421</v>
      </c>
      <c r="F14" s="114">
        <v>7182</v>
      </c>
      <c r="G14" s="114">
        <v>4020</v>
      </c>
      <c r="H14" s="114">
        <v>7826</v>
      </c>
      <c r="I14" s="115">
        <v>12022</v>
      </c>
      <c r="J14" s="114">
        <v>8605</v>
      </c>
      <c r="K14" s="114">
        <v>3417</v>
      </c>
      <c r="L14" s="423">
        <v>2463</v>
      </c>
      <c r="M14" s="424">
        <v>2324</v>
      </c>
    </row>
    <row r="15" spans="1:13" ht="11.1" customHeight="1" x14ac:dyDescent="0.2">
      <c r="A15" s="422" t="s">
        <v>387</v>
      </c>
      <c r="B15" s="115">
        <v>28962</v>
      </c>
      <c r="C15" s="114">
        <v>15274</v>
      </c>
      <c r="D15" s="114">
        <v>13688</v>
      </c>
      <c r="E15" s="114">
        <v>21440</v>
      </c>
      <c r="F15" s="114">
        <v>7520</v>
      </c>
      <c r="G15" s="114">
        <v>3855</v>
      </c>
      <c r="H15" s="114">
        <v>8115</v>
      </c>
      <c r="I15" s="115">
        <v>12734</v>
      </c>
      <c r="J15" s="114">
        <v>9020</v>
      </c>
      <c r="K15" s="114">
        <v>3714</v>
      </c>
      <c r="L15" s="423">
        <v>2352</v>
      </c>
      <c r="M15" s="424">
        <v>2026</v>
      </c>
    </row>
    <row r="16" spans="1:13" ht="11.1" customHeight="1" x14ac:dyDescent="0.2">
      <c r="A16" s="422" t="s">
        <v>388</v>
      </c>
      <c r="B16" s="115">
        <v>29846</v>
      </c>
      <c r="C16" s="114">
        <v>15764</v>
      </c>
      <c r="D16" s="114">
        <v>14082</v>
      </c>
      <c r="E16" s="114">
        <v>22099</v>
      </c>
      <c r="F16" s="114">
        <v>7726</v>
      </c>
      <c r="G16" s="114">
        <v>4295</v>
      </c>
      <c r="H16" s="114">
        <v>8319</v>
      </c>
      <c r="I16" s="115">
        <v>12836</v>
      </c>
      <c r="J16" s="114">
        <v>8891</v>
      </c>
      <c r="K16" s="114">
        <v>3945</v>
      </c>
      <c r="L16" s="423">
        <v>3487</v>
      </c>
      <c r="M16" s="424">
        <v>2774</v>
      </c>
    </row>
    <row r="17" spans="1:13" s="110" customFormat="1" ht="11.1" customHeight="1" x14ac:dyDescent="0.2">
      <c r="A17" s="422" t="s">
        <v>389</v>
      </c>
      <c r="B17" s="115">
        <v>29265</v>
      </c>
      <c r="C17" s="114">
        <v>15401</v>
      </c>
      <c r="D17" s="114">
        <v>13864</v>
      </c>
      <c r="E17" s="114">
        <v>21678</v>
      </c>
      <c r="F17" s="114">
        <v>7571</v>
      </c>
      <c r="G17" s="114">
        <v>4099</v>
      </c>
      <c r="H17" s="114">
        <v>8301</v>
      </c>
      <c r="I17" s="115">
        <v>12463</v>
      </c>
      <c r="J17" s="114">
        <v>8756</v>
      </c>
      <c r="K17" s="114">
        <v>3707</v>
      </c>
      <c r="L17" s="423">
        <v>1567</v>
      </c>
      <c r="M17" s="424">
        <v>2222</v>
      </c>
    </row>
    <row r="18" spans="1:13" ht="15" customHeight="1" x14ac:dyDescent="0.2">
      <c r="A18" s="422" t="s">
        <v>391</v>
      </c>
      <c r="B18" s="115">
        <v>29302</v>
      </c>
      <c r="C18" s="114">
        <v>15460</v>
      </c>
      <c r="D18" s="114">
        <v>13842</v>
      </c>
      <c r="E18" s="114">
        <v>21460</v>
      </c>
      <c r="F18" s="114">
        <v>7830</v>
      </c>
      <c r="G18" s="114">
        <v>3940</v>
      </c>
      <c r="H18" s="114">
        <v>8436</v>
      </c>
      <c r="I18" s="115">
        <v>12133</v>
      </c>
      <c r="J18" s="114">
        <v>8493</v>
      </c>
      <c r="K18" s="114">
        <v>3640</v>
      </c>
      <c r="L18" s="423">
        <v>2409</v>
      </c>
      <c r="M18" s="424">
        <v>2341</v>
      </c>
    </row>
    <row r="19" spans="1:13" ht="11.1" customHeight="1" x14ac:dyDescent="0.2">
      <c r="A19" s="422" t="s">
        <v>387</v>
      </c>
      <c r="B19" s="115">
        <v>29693</v>
      </c>
      <c r="C19" s="114">
        <v>15686</v>
      </c>
      <c r="D19" s="114">
        <v>14007</v>
      </c>
      <c r="E19" s="114">
        <v>21630</v>
      </c>
      <c r="F19" s="114">
        <v>8058</v>
      </c>
      <c r="G19" s="114">
        <v>3831</v>
      </c>
      <c r="H19" s="114">
        <v>8697</v>
      </c>
      <c r="I19" s="115">
        <v>12717</v>
      </c>
      <c r="J19" s="114">
        <v>8826</v>
      </c>
      <c r="K19" s="114">
        <v>3891</v>
      </c>
      <c r="L19" s="423">
        <v>2300</v>
      </c>
      <c r="M19" s="424">
        <v>1997</v>
      </c>
    </row>
    <row r="20" spans="1:13" ht="11.1" customHeight="1" x14ac:dyDescent="0.2">
      <c r="A20" s="422" t="s">
        <v>388</v>
      </c>
      <c r="B20" s="115">
        <v>30461</v>
      </c>
      <c r="C20" s="114">
        <v>16155</v>
      </c>
      <c r="D20" s="114">
        <v>14306</v>
      </c>
      <c r="E20" s="114">
        <v>22315</v>
      </c>
      <c r="F20" s="114">
        <v>8137</v>
      </c>
      <c r="G20" s="114">
        <v>4338</v>
      </c>
      <c r="H20" s="114">
        <v>8833</v>
      </c>
      <c r="I20" s="115">
        <v>12938</v>
      </c>
      <c r="J20" s="114">
        <v>8795</v>
      </c>
      <c r="K20" s="114">
        <v>4143</v>
      </c>
      <c r="L20" s="423">
        <v>2973</v>
      </c>
      <c r="M20" s="424">
        <v>2292</v>
      </c>
    </row>
    <row r="21" spans="1:13" s="110" customFormat="1" ht="11.1" customHeight="1" x14ac:dyDescent="0.2">
      <c r="A21" s="422" t="s">
        <v>389</v>
      </c>
      <c r="B21" s="115">
        <v>29733</v>
      </c>
      <c r="C21" s="114">
        <v>15622</v>
      </c>
      <c r="D21" s="114">
        <v>14111</v>
      </c>
      <c r="E21" s="114">
        <v>21732</v>
      </c>
      <c r="F21" s="114">
        <v>7999</v>
      </c>
      <c r="G21" s="114">
        <v>4123</v>
      </c>
      <c r="H21" s="114">
        <v>8753</v>
      </c>
      <c r="I21" s="115">
        <v>12529</v>
      </c>
      <c r="J21" s="114">
        <v>8616</v>
      </c>
      <c r="K21" s="114">
        <v>3913</v>
      </c>
      <c r="L21" s="423">
        <v>1741</v>
      </c>
      <c r="M21" s="424">
        <v>2540</v>
      </c>
    </row>
    <row r="22" spans="1:13" ht="15" customHeight="1" x14ac:dyDescent="0.2">
      <c r="A22" s="422" t="s">
        <v>392</v>
      </c>
      <c r="B22" s="115">
        <v>29797</v>
      </c>
      <c r="C22" s="114">
        <v>15669</v>
      </c>
      <c r="D22" s="114">
        <v>14128</v>
      </c>
      <c r="E22" s="114">
        <v>21771</v>
      </c>
      <c r="F22" s="114">
        <v>8016</v>
      </c>
      <c r="G22" s="114">
        <v>3936</v>
      </c>
      <c r="H22" s="114">
        <v>8922</v>
      </c>
      <c r="I22" s="115">
        <v>12352</v>
      </c>
      <c r="J22" s="114">
        <v>8567</v>
      </c>
      <c r="K22" s="114">
        <v>3785</v>
      </c>
      <c r="L22" s="423">
        <v>2394</v>
      </c>
      <c r="M22" s="424">
        <v>2334</v>
      </c>
    </row>
    <row r="23" spans="1:13" ht="11.1" customHeight="1" x14ac:dyDescent="0.2">
      <c r="A23" s="422" t="s">
        <v>387</v>
      </c>
      <c r="B23" s="115">
        <v>30334</v>
      </c>
      <c r="C23" s="114">
        <v>16062</v>
      </c>
      <c r="D23" s="114">
        <v>14272</v>
      </c>
      <c r="E23" s="114">
        <v>22081</v>
      </c>
      <c r="F23" s="114">
        <v>8245</v>
      </c>
      <c r="G23" s="114">
        <v>3832</v>
      </c>
      <c r="H23" s="114">
        <v>9184</v>
      </c>
      <c r="I23" s="115">
        <v>13085</v>
      </c>
      <c r="J23" s="114">
        <v>8996</v>
      </c>
      <c r="K23" s="114">
        <v>4089</v>
      </c>
      <c r="L23" s="423">
        <v>2271</v>
      </c>
      <c r="M23" s="424">
        <v>1807</v>
      </c>
    </row>
    <row r="24" spans="1:13" ht="11.1" customHeight="1" x14ac:dyDescent="0.2">
      <c r="A24" s="422" t="s">
        <v>388</v>
      </c>
      <c r="B24" s="115">
        <v>31147</v>
      </c>
      <c r="C24" s="114">
        <v>16417</v>
      </c>
      <c r="D24" s="114">
        <v>14730</v>
      </c>
      <c r="E24" s="114">
        <v>22632</v>
      </c>
      <c r="F24" s="114">
        <v>8473</v>
      </c>
      <c r="G24" s="114">
        <v>4309</v>
      </c>
      <c r="H24" s="114">
        <v>9309</v>
      </c>
      <c r="I24" s="115">
        <v>13243</v>
      </c>
      <c r="J24" s="114">
        <v>8978</v>
      </c>
      <c r="K24" s="114">
        <v>4265</v>
      </c>
      <c r="L24" s="423">
        <v>3143</v>
      </c>
      <c r="M24" s="424">
        <v>2500</v>
      </c>
    </row>
    <row r="25" spans="1:13" s="110" customFormat="1" ht="11.1" customHeight="1" x14ac:dyDescent="0.2">
      <c r="A25" s="422" t="s">
        <v>389</v>
      </c>
      <c r="B25" s="115">
        <v>30426</v>
      </c>
      <c r="C25" s="114">
        <v>15897</v>
      </c>
      <c r="D25" s="114">
        <v>14529</v>
      </c>
      <c r="E25" s="114">
        <v>22008</v>
      </c>
      <c r="F25" s="114">
        <v>8374</v>
      </c>
      <c r="G25" s="114">
        <v>4091</v>
      </c>
      <c r="H25" s="114">
        <v>9287</v>
      </c>
      <c r="I25" s="115">
        <v>12904</v>
      </c>
      <c r="J25" s="114">
        <v>8835</v>
      </c>
      <c r="K25" s="114">
        <v>4069</v>
      </c>
      <c r="L25" s="423">
        <v>1506</v>
      </c>
      <c r="M25" s="424">
        <v>2223</v>
      </c>
    </row>
    <row r="26" spans="1:13" ht="15" customHeight="1" x14ac:dyDescent="0.2">
      <c r="A26" s="422" t="s">
        <v>393</v>
      </c>
      <c r="B26" s="115">
        <v>30587</v>
      </c>
      <c r="C26" s="114">
        <v>16045</v>
      </c>
      <c r="D26" s="114">
        <v>14542</v>
      </c>
      <c r="E26" s="114">
        <v>22086</v>
      </c>
      <c r="F26" s="114">
        <v>8460</v>
      </c>
      <c r="G26" s="114">
        <v>3947</v>
      </c>
      <c r="H26" s="114">
        <v>9479</v>
      </c>
      <c r="I26" s="115">
        <v>12656</v>
      </c>
      <c r="J26" s="114">
        <v>8678</v>
      </c>
      <c r="K26" s="114">
        <v>3978</v>
      </c>
      <c r="L26" s="423">
        <v>2566</v>
      </c>
      <c r="M26" s="424">
        <v>2356</v>
      </c>
    </row>
    <row r="27" spans="1:13" ht="11.1" customHeight="1" x14ac:dyDescent="0.2">
      <c r="A27" s="422" t="s">
        <v>387</v>
      </c>
      <c r="B27" s="115">
        <v>31054</v>
      </c>
      <c r="C27" s="114">
        <v>16335</v>
      </c>
      <c r="D27" s="114">
        <v>14719</v>
      </c>
      <c r="E27" s="114">
        <v>22334</v>
      </c>
      <c r="F27" s="114">
        <v>8682</v>
      </c>
      <c r="G27" s="114">
        <v>3922</v>
      </c>
      <c r="H27" s="114">
        <v>9726</v>
      </c>
      <c r="I27" s="115">
        <v>13381</v>
      </c>
      <c r="J27" s="114">
        <v>9066</v>
      </c>
      <c r="K27" s="114">
        <v>4315</v>
      </c>
      <c r="L27" s="423">
        <v>2214</v>
      </c>
      <c r="M27" s="424">
        <v>1780</v>
      </c>
    </row>
    <row r="28" spans="1:13" ht="11.1" customHeight="1" x14ac:dyDescent="0.2">
      <c r="A28" s="422" t="s">
        <v>388</v>
      </c>
      <c r="B28" s="115">
        <v>31799</v>
      </c>
      <c r="C28" s="114">
        <v>16728</v>
      </c>
      <c r="D28" s="114">
        <v>15071</v>
      </c>
      <c r="E28" s="114">
        <v>22965</v>
      </c>
      <c r="F28" s="114">
        <v>8816</v>
      </c>
      <c r="G28" s="114">
        <v>4333</v>
      </c>
      <c r="H28" s="114">
        <v>9859</v>
      </c>
      <c r="I28" s="115">
        <v>13472</v>
      </c>
      <c r="J28" s="114">
        <v>9049</v>
      </c>
      <c r="K28" s="114">
        <v>4423</v>
      </c>
      <c r="L28" s="423">
        <v>3298</v>
      </c>
      <c r="M28" s="424">
        <v>2654</v>
      </c>
    </row>
    <row r="29" spans="1:13" s="110" customFormat="1" ht="11.1" customHeight="1" x14ac:dyDescent="0.2">
      <c r="A29" s="422" t="s">
        <v>389</v>
      </c>
      <c r="B29" s="115">
        <v>31224</v>
      </c>
      <c r="C29" s="114">
        <v>16302</v>
      </c>
      <c r="D29" s="114">
        <v>14922</v>
      </c>
      <c r="E29" s="114">
        <v>22487</v>
      </c>
      <c r="F29" s="114">
        <v>8734</v>
      </c>
      <c r="G29" s="114">
        <v>4120</v>
      </c>
      <c r="H29" s="114">
        <v>9813</v>
      </c>
      <c r="I29" s="115">
        <v>12869</v>
      </c>
      <c r="J29" s="114">
        <v>8738</v>
      </c>
      <c r="K29" s="114">
        <v>4131</v>
      </c>
      <c r="L29" s="423">
        <v>1599</v>
      </c>
      <c r="M29" s="424">
        <v>2224</v>
      </c>
    </row>
    <row r="30" spans="1:13" ht="15" customHeight="1" x14ac:dyDescent="0.2">
      <c r="A30" s="422" t="s">
        <v>394</v>
      </c>
      <c r="B30" s="115">
        <v>31391</v>
      </c>
      <c r="C30" s="114">
        <v>16423</v>
      </c>
      <c r="D30" s="114">
        <v>14968</v>
      </c>
      <c r="E30" s="114">
        <v>22455</v>
      </c>
      <c r="F30" s="114">
        <v>8935</v>
      </c>
      <c r="G30" s="114">
        <v>3964</v>
      </c>
      <c r="H30" s="114">
        <v>9938</v>
      </c>
      <c r="I30" s="115">
        <v>12604</v>
      </c>
      <c r="J30" s="114">
        <v>8565</v>
      </c>
      <c r="K30" s="114">
        <v>4039</v>
      </c>
      <c r="L30" s="423">
        <v>3185</v>
      </c>
      <c r="M30" s="424">
        <v>2903</v>
      </c>
    </row>
    <row r="31" spans="1:13" ht="11.1" customHeight="1" x14ac:dyDescent="0.2">
      <c r="A31" s="422" t="s">
        <v>387</v>
      </c>
      <c r="B31" s="115">
        <v>31945</v>
      </c>
      <c r="C31" s="114">
        <v>16716</v>
      </c>
      <c r="D31" s="114">
        <v>15229</v>
      </c>
      <c r="E31" s="114">
        <v>22779</v>
      </c>
      <c r="F31" s="114">
        <v>9165</v>
      </c>
      <c r="G31" s="114">
        <v>3897</v>
      </c>
      <c r="H31" s="114">
        <v>10207</v>
      </c>
      <c r="I31" s="115">
        <v>13470</v>
      </c>
      <c r="J31" s="114">
        <v>9009</v>
      </c>
      <c r="K31" s="114">
        <v>4461</v>
      </c>
      <c r="L31" s="423">
        <v>2421</v>
      </c>
      <c r="M31" s="424">
        <v>1911</v>
      </c>
    </row>
    <row r="32" spans="1:13" ht="11.1" customHeight="1" x14ac:dyDescent="0.2">
      <c r="A32" s="422" t="s">
        <v>388</v>
      </c>
      <c r="B32" s="115">
        <v>32648</v>
      </c>
      <c r="C32" s="114">
        <v>17191</v>
      </c>
      <c r="D32" s="114">
        <v>15457</v>
      </c>
      <c r="E32" s="114">
        <v>23387</v>
      </c>
      <c r="F32" s="114">
        <v>9261</v>
      </c>
      <c r="G32" s="114">
        <v>4328</v>
      </c>
      <c r="H32" s="114">
        <v>10337</v>
      </c>
      <c r="I32" s="115">
        <v>13468</v>
      </c>
      <c r="J32" s="114">
        <v>8875</v>
      </c>
      <c r="K32" s="114">
        <v>4593</v>
      </c>
      <c r="L32" s="423">
        <v>3406</v>
      </c>
      <c r="M32" s="424">
        <v>2826</v>
      </c>
    </row>
    <row r="33" spans="1:13" s="110" customFormat="1" ht="11.1" customHeight="1" x14ac:dyDescent="0.2">
      <c r="A33" s="422" t="s">
        <v>389</v>
      </c>
      <c r="B33" s="115">
        <v>32177</v>
      </c>
      <c r="C33" s="114">
        <v>16893</v>
      </c>
      <c r="D33" s="114">
        <v>15284</v>
      </c>
      <c r="E33" s="114">
        <v>22995</v>
      </c>
      <c r="F33" s="114">
        <v>9182</v>
      </c>
      <c r="G33" s="114">
        <v>4104</v>
      </c>
      <c r="H33" s="114">
        <v>10323</v>
      </c>
      <c r="I33" s="115">
        <v>12806</v>
      </c>
      <c r="J33" s="114">
        <v>8565</v>
      </c>
      <c r="K33" s="114">
        <v>4241</v>
      </c>
      <c r="L33" s="423">
        <v>1893</v>
      </c>
      <c r="M33" s="424">
        <v>2395</v>
      </c>
    </row>
    <row r="34" spans="1:13" ht="15" customHeight="1" x14ac:dyDescent="0.2">
      <c r="A34" s="422" t="s">
        <v>395</v>
      </c>
      <c r="B34" s="115">
        <v>32274</v>
      </c>
      <c r="C34" s="114">
        <v>16941</v>
      </c>
      <c r="D34" s="114">
        <v>15333</v>
      </c>
      <c r="E34" s="114">
        <v>22920</v>
      </c>
      <c r="F34" s="114">
        <v>9354</v>
      </c>
      <c r="G34" s="114">
        <v>3982</v>
      </c>
      <c r="H34" s="114">
        <v>10473</v>
      </c>
      <c r="I34" s="115">
        <v>12782</v>
      </c>
      <c r="J34" s="114">
        <v>8502</v>
      </c>
      <c r="K34" s="114">
        <v>4280</v>
      </c>
      <c r="L34" s="423">
        <v>2782</v>
      </c>
      <c r="M34" s="424">
        <v>2718</v>
      </c>
    </row>
    <row r="35" spans="1:13" ht="11.1" customHeight="1" x14ac:dyDescent="0.2">
      <c r="A35" s="422" t="s">
        <v>387</v>
      </c>
      <c r="B35" s="115">
        <v>32714</v>
      </c>
      <c r="C35" s="114">
        <v>17198</v>
      </c>
      <c r="D35" s="114">
        <v>15516</v>
      </c>
      <c r="E35" s="114">
        <v>23158</v>
      </c>
      <c r="F35" s="114">
        <v>9556</v>
      </c>
      <c r="G35" s="114">
        <v>3881</v>
      </c>
      <c r="H35" s="114">
        <v>10755</v>
      </c>
      <c r="I35" s="115">
        <v>13475</v>
      </c>
      <c r="J35" s="114">
        <v>8795</v>
      </c>
      <c r="K35" s="114">
        <v>4680</v>
      </c>
      <c r="L35" s="423">
        <v>2357</v>
      </c>
      <c r="M35" s="424">
        <v>1942</v>
      </c>
    </row>
    <row r="36" spans="1:13" ht="11.1" customHeight="1" x14ac:dyDescent="0.2">
      <c r="A36" s="422" t="s">
        <v>388</v>
      </c>
      <c r="B36" s="115">
        <v>33313</v>
      </c>
      <c r="C36" s="114">
        <v>17531</v>
      </c>
      <c r="D36" s="114">
        <v>15782</v>
      </c>
      <c r="E36" s="114">
        <v>23660</v>
      </c>
      <c r="F36" s="114">
        <v>9653</v>
      </c>
      <c r="G36" s="114">
        <v>4271</v>
      </c>
      <c r="H36" s="114">
        <v>10916</v>
      </c>
      <c r="I36" s="115">
        <v>13485</v>
      </c>
      <c r="J36" s="114">
        <v>8639</v>
      </c>
      <c r="K36" s="114">
        <v>4846</v>
      </c>
      <c r="L36" s="423">
        <v>3483</v>
      </c>
      <c r="M36" s="424">
        <v>3003</v>
      </c>
    </row>
    <row r="37" spans="1:13" s="110" customFormat="1" ht="11.1" customHeight="1" x14ac:dyDescent="0.2">
      <c r="A37" s="422" t="s">
        <v>389</v>
      </c>
      <c r="B37" s="115">
        <v>32829</v>
      </c>
      <c r="C37" s="114">
        <v>17147</v>
      </c>
      <c r="D37" s="114">
        <v>15682</v>
      </c>
      <c r="E37" s="114">
        <v>23221</v>
      </c>
      <c r="F37" s="114">
        <v>9608</v>
      </c>
      <c r="G37" s="114">
        <v>4062</v>
      </c>
      <c r="H37" s="114">
        <v>10905</v>
      </c>
      <c r="I37" s="115">
        <v>12928</v>
      </c>
      <c r="J37" s="114">
        <v>8413</v>
      </c>
      <c r="K37" s="114">
        <v>4515</v>
      </c>
      <c r="L37" s="423">
        <v>1840</v>
      </c>
      <c r="M37" s="424">
        <v>2456</v>
      </c>
    </row>
    <row r="38" spans="1:13" ht="15" customHeight="1" x14ac:dyDescent="0.2">
      <c r="A38" s="425" t="s">
        <v>396</v>
      </c>
      <c r="B38" s="115">
        <v>33114</v>
      </c>
      <c r="C38" s="114">
        <v>17387</v>
      </c>
      <c r="D38" s="114">
        <v>15727</v>
      </c>
      <c r="E38" s="114">
        <v>23363</v>
      </c>
      <c r="F38" s="114">
        <v>9751</v>
      </c>
      <c r="G38" s="114">
        <v>3961</v>
      </c>
      <c r="H38" s="114">
        <v>11024</v>
      </c>
      <c r="I38" s="115">
        <v>13004</v>
      </c>
      <c r="J38" s="114">
        <v>8489</v>
      </c>
      <c r="K38" s="114">
        <v>4515</v>
      </c>
      <c r="L38" s="423">
        <v>3452</v>
      </c>
      <c r="M38" s="424">
        <v>3208</v>
      </c>
    </row>
    <row r="39" spans="1:13" ht="11.1" customHeight="1" x14ac:dyDescent="0.2">
      <c r="A39" s="422" t="s">
        <v>387</v>
      </c>
      <c r="B39" s="115">
        <v>33533</v>
      </c>
      <c r="C39" s="114">
        <v>17630</v>
      </c>
      <c r="D39" s="114">
        <v>15903</v>
      </c>
      <c r="E39" s="114">
        <v>23527</v>
      </c>
      <c r="F39" s="114">
        <v>10006</v>
      </c>
      <c r="G39" s="114">
        <v>3871</v>
      </c>
      <c r="H39" s="114">
        <v>11265</v>
      </c>
      <c r="I39" s="115">
        <v>13759</v>
      </c>
      <c r="J39" s="114">
        <v>8885</v>
      </c>
      <c r="K39" s="114">
        <v>4874</v>
      </c>
      <c r="L39" s="423">
        <v>2727</v>
      </c>
      <c r="M39" s="424">
        <v>2262</v>
      </c>
    </row>
    <row r="40" spans="1:13" ht="11.1" customHeight="1" x14ac:dyDescent="0.2">
      <c r="A40" s="425" t="s">
        <v>388</v>
      </c>
      <c r="B40" s="115">
        <v>34380</v>
      </c>
      <c r="C40" s="114">
        <v>18159</v>
      </c>
      <c r="D40" s="114">
        <v>16221</v>
      </c>
      <c r="E40" s="114">
        <v>24181</v>
      </c>
      <c r="F40" s="114">
        <v>10199</v>
      </c>
      <c r="G40" s="114">
        <v>4273</v>
      </c>
      <c r="H40" s="114">
        <v>11425</v>
      </c>
      <c r="I40" s="115">
        <v>13798</v>
      </c>
      <c r="J40" s="114">
        <v>8766</v>
      </c>
      <c r="K40" s="114">
        <v>5032</v>
      </c>
      <c r="L40" s="423">
        <v>3606</v>
      </c>
      <c r="M40" s="424">
        <v>2922</v>
      </c>
    </row>
    <row r="41" spans="1:13" s="110" customFormat="1" ht="11.1" customHeight="1" x14ac:dyDescent="0.2">
      <c r="A41" s="422" t="s">
        <v>389</v>
      </c>
      <c r="B41" s="115">
        <v>33921</v>
      </c>
      <c r="C41" s="114">
        <v>17799</v>
      </c>
      <c r="D41" s="114">
        <v>16122</v>
      </c>
      <c r="E41" s="114">
        <v>23795</v>
      </c>
      <c r="F41" s="114">
        <v>10126</v>
      </c>
      <c r="G41" s="114">
        <v>4051</v>
      </c>
      <c r="H41" s="114">
        <v>11423</v>
      </c>
      <c r="I41" s="115">
        <v>13199</v>
      </c>
      <c r="J41" s="114">
        <v>8458</v>
      </c>
      <c r="K41" s="114">
        <v>4741</v>
      </c>
      <c r="L41" s="423">
        <v>2092</v>
      </c>
      <c r="M41" s="424">
        <v>2643</v>
      </c>
    </row>
    <row r="42" spans="1:13" ht="15" customHeight="1" x14ac:dyDescent="0.2">
      <c r="A42" s="422" t="s">
        <v>397</v>
      </c>
      <c r="B42" s="115">
        <v>34044</v>
      </c>
      <c r="C42" s="114">
        <v>17957</v>
      </c>
      <c r="D42" s="114">
        <v>16087</v>
      </c>
      <c r="E42" s="114">
        <v>23888</v>
      </c>
      <c r="F42" s="114">
        <v>10156</v>
      </c>
      <c r="G42" s="114">
        <v>3887</v>
      </c>
      <c r="H42" s="114">
        <v>11565</v>
      </c>
      <c r="I42" s="115">
        <v>13410</v>
      </c>
      <c r="J42" s="114">
        <v>8648</v>
      </c>
      <c r="K42" s="114">
        <v>4762</v>
      </c>
      <c r="L42" s="423">
        <v>3146</v>
      </c>
      <c r="M42" s="424">
        <v>3037</v>
      </c>
    </row>
    <row r="43" spans="1:13" ht="11.1" customHeight="1" x14ac:dyDescent="0.2">
      <c r="A43" s="422" t="s">
        <v>387</v>
      </c>
      <c r="B43" s="115">
        <v>34410</v>
      </c>
      <c r="C43" s="114">
        <v>18209</v>
      </c>
      <c r="D43" s="114">
        <v>16201</v>
      </c>
      <c r="E43" s="114">
        <v>24102</v>
      </c>
      <c r="F43" s="114">
        <v>10308</v>
      </c>
      <c r="G43" s="114">
        <v>3795</v>
      </c>
      <c r="H43" s="114">
        <v>11816</v>
      </c>
      <c r="I43" s="115">
        <v>14292</v>
      </c>
      <c r="J43" s="114">
        <v>9112</v>
      </c>
      <c r="K43" s="114">
        <v>5180</v>
      </c>
      <c r="L43" s="423">
        <v>2768</v>
      </c>
      <c r="M43" s="424">
        <v>2362</v>
      </c>
    </row>
    <row r="44" spans="1:13" ht="11.1" customHeight="1" x14ac:dyDescent="0.2">
      <c r="A44" s="422" t="s">
        <v>388</v>
      </c>
      <c r="B44" s="115">
        <v>35186</v>
      </c>
      <c r="C44" s="114">
        <v>18579</v>
      </c>
      <c r="D44" s="114">
        <v>16607</v>
      </c>
      <c r="E44" s="114">
        <v>24724</v>
      </c>
      <c r="F44" s="114">
        <v>10462</v>
      </c>
      <c r="G44" s="114">
        <v>4255</v>
      </c>
      <c r="H44" s="114">
        <v>11940</v>
      </c>
      <c r="I44" s="115">
        <v>14171</v>
      </c>
      <c r="J44" s="114">
        <v>8863</v>
      </c>
      <c r="K44" s="114">
        <v>5308</v>
      </c>
      <c r="L44" s="423">
        <v>3749</v>
      </c>
      <c r="M44" s="424">
        <v>3034</v>
      </c>
    </row>
    <row r="45" spans="1:13" s="110" customFormat="1" ht="11.1" customHeight="1" x14ac:dyDescent="0.2">
      <c r="A45" s="422" t="s">
        <v>389</v>
      </c>
      <c r="B45" s="115">
        <v>34812</v>
      </c>
      <c r="C45" s="114">
        <v>18282</v>
      </c>
      <c r="D45" s="114">
        <v>16530</v>
      </c>
      <c r="E45" s="114">
        <v>24380</v>
      </c>
      <c r="F45" s="114">
        <v>10432</v>
      </c>
      <c r="G45" s="114">
        <v>4104</v>
      </c>
      <c r="H45" s="114">
        <v>11913</v>
      </c>
      <c r="I45" s="115">
        <v>13444</v>
      </c>
      <c r="J45" s="114">
        <v>8397</v>
      </c>
      <c r="K45" s="114">
        <v>5047</v>
      </c>
      <c r="L45" s="423">
        <v>2092</v>
      </c>
      <c r="M45" s="424">
        <v>2606</v>
      </c>
    </row>
    <row r="46" spans="1:13" ht="15" customHeight="1" x14ac:dyDescent="0.2">
      <c r="A46" s="422" t="s">
        <v>398</v>
      </c>
      <c r="B46" s="115">
        <v>34854</v>
      </c>
      <c r="C46" s="114">
        <v>18375</v>
      </c>
      <c r="D46" s="114">
        <v>16479</v>
      </c>
      <c r="E46" s="114">
        <v>24375</v>
      </c>
      <c r="F46" s="114">
        <v>10479</v>
      </c>
      <c r="G46" s="114">
        <v>3980</v>
      </c>
      <c r="H46" s="114">
        <v>11990</v>
      </c>
      <c r="I46" s="115">
        <v>12519</v>
      </c>
      <c r="J46" s="114">
        <v>7759</v>
      </c>
      <c r="K46" s="114">
        <v>4760</v>
      </c>
      <c r="L46" s="423">
        <v>2957</v>
      </c>
      <c r="M46" s="424">
        <v>2917</v>
      </c>
    </row>
    <row r="47" spans="1:13" ht="11.1" customHeight="1" x14ac:dyDescent="0.2">
      <c r="A47" s="422" t="s">
        <v>387</v>
      </c>
      <c r="B47" s="115">
        <v>34995</v>
      </c>
      <c r="C47" s="114">
        <v>18421</v>
      </c>
      <c r="D47" s="114">
        <v>16574</v>
      </c>
      <c r="E47" s="114">
        <v>24341</v>
      </c>
      <c r="F47" s="114">
        <v>10654</v>
      </c>
      <c r="G47" s="114">
        <v>3920</v>
      </c>
      <c r="H47" s="114">
        <v>12115</v>
      </c>
      <c r="I47" s="115">
        <v>13277</v>
      </c>
      <c r="J47" s="114">
        <v>8135</v>
      </c>
      <c r="K47" s="114">
        <v>5142</v>
      </c>
      <c r="L47" s="423">
        <v>2785</v>
      </c>
      <c r="M47" s="424">
        <v>2601</v>
      </c>
    </row>
    <row r="48" spans="1:13" ht="11.1" customHeight="1" x14ac:dyDescent="0.2">
      <c r="A48" s="422" t="s">
        <v>388</v>
      </c>
      <c r="B48" s="115">
        <v>35903</v>
      </c>
      <c r="C48" s="114">
        <v>18861</v>
      </c>
      <c r="D48" s="114">
        <v>17042</v>
      </c>
      <c r="E48" s="114">
        <v>25127</v>
      </c>
      <c r="F48" s="114">
        <v>10776</v>
      </c>
      <c r="G48" s="114">
        <v>4356</v>
      </c>
      <c r="H48" s="114">
        <v>12278</v>
      </c>
      <c r="I48" s="115">
        <v>13207</v>
      </c>
      <c r="J48" s="114">
        <v>7890</v>
      </c>
      <c r="K48" s="114">
        <v>5317</v>
      </c>
      <c r="L48" s="423">
        <v>3759</v>
      </c>
      <c r="M48" s="424">
        <v>3087</v>
      </c>
    </row>
    <row r="49" spans="1:17" s="110" customFormat="1" ht="11.1" customHeight="1" x14ac:dyDescent="0.2">
      <c r="A49" s="422" t="s">
        <v>389</v>
      </c>
      <c r="B49" s="115">
        <v>35361</v>
      </c>
      <c r="C49" s="114">
        <v>18499</v>
      </c>
      <c r="D49" s="114">
        <v>16862</v>
      </c>
      <c r="E49" s="114">
        <v>24660</v>
      </c>
      <c r="F49" s="114">
        <v>10701</v>
      </c>
      <c r="G49" s="114">
        <v>4183</v>
      </c>
      <c r="H49" s="114">
        <v>12207</v>
      </c>
      <c r="I49" s="115">
        <v>12710</v>
      </c>
      <c r="J49" s="114">
        <v>7657</v>
      </c>
      <c r="K49" s="114">
        <v>5053</v>
      </c>
      <c r="L49" s="423">
        <v>1989</v>
      </c>
      <c r="M49" s="424">
        <v>2609</v>
      </c>
    </row>
    <row r="50" spans="1:17" ht="15" customHeight="1" x14ac:dyDescent="0.2">
      <c r="A50" s="422" t="s">
        <v>399</v>
      </c>
      <c r="B50" s="143">
        <v>35622</v>
      </c>
      <c r="C50" s="144">
        <v>18801</v>
      </c>
      <c r="D50" s="144">
        <v>16821</v>
      </c>
      <c r="E50" s="144">
        <v>24853</v>
      </c>
      <c r="F50" s="144">
        <v>10769</v>
      </c>
      <c r="G50" s="144">
        <v>4079</v>
      </c>
      <c r="H50" s="144">
        <v>12356</v>
      </c>
      <c r="I50" s="143">
        <v>12272</v>
      </c>
      <c r="J50" s="144">
        <v>7446</v>
      </c>
      <c r="K50" s="144">
        <v>4826</v>
      </c>
      <c r="L50" s="426">
        <v>3056</v>
      </c>
      <c r="M50" s="427">
        <v>3031</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65" t="s">
        <v>400</v>
      </c>
      <c r="B52" s="665"/>
      <c r="C52" s="665"/>
      <c r="D52" s="665"/>
      <c r="E52" s="665"/>
      <c r="F52" s="665"/>
      <c r="G52" s="665"/>
      <c r="H52" s="665"/>
      <c r="I52" s="665"/>
      <c r="J52" s="665"/>
      <c r="K52" s="665"/>
      <c r="L52" s="665"/>
      <c r="M52" s="665"/>
    </row>
    <row r="53" spans="1:17" ht="38.1" customHeight="1" x14ac:dyDescent="0.2">
      <c r="A53" s="666" t="s">
        <v>401</v>
      </c>
      <c r="B53" s="666"/>
      <c r="C53" s="666"/>
      <c r="D53" s="666"/>
      <c r="E53" s="666"/>
      <c r="F53" s="666"/>
      <c r="G53" s="666"/>
      <c r="H53" s="666"/>
      <c r="I53" s="666"/>
      <c r="J53" s="666"/>
      <c r="K53" s="666"/>
      <c r="L53" s="666"/>
      <c r="M53" s="666"/>
    </row>
    <row r="54" spans="1:17" s="151" customFormat="1" ht="9" x14ac:dyDescent="0.15">
      <c r="A54" s="667" t="s">
        <v>323</v>
      </c>
      <c r="B54" s="667"/>
      <c r="C54" s="667"/>
      <c r="D54" s="667"/>
      <c r="E54" s="667"/>
      <c r="F54" s="667"/>
      <c r="G54" s="667"/>
      <c r="H54" s="667"/>
      <c r="I54" s="667"/>
      <c r="J54" s="667"/>
      <c r="K54" s="667"/>
      <c r="L54" s="667"/>
      <c r="M54" s="667"/>
    </row>
    <row r="55" spans="1:17" s="151" customFormat="1" ht="20.25" customHeight="1" x14ac:dyDescent="0.15">
      <c r="A55" s="668"/>
      <c r="B55" s="669"/>
      <c r="C55" s="669"/>
      <c r="D55" s="669"/>
      <c r="E55" s="669"/>
      <c r="F55" s="669"/>
      <c r="G55" s="669"/>
      <c r="H55" s="669"/>
      <c r="I55" s="669"/>
      <c r="J55" s="669"/>
      <c r="K55" s="669"/>
      <c r="L55" s="221"/>
      <c r="M55" s="221"/>
    </row>
    <row r="56" spans="1:17" s="151" customFormat="1" ht="18" customHeight="1" x14ac:dyDescent="0.2">
      <c r="A56" s="670" t="s">
        <v>520</v>
      </c>
      <c r="B56" s="671"/>
      <c r="C56" s="671"/>
      <c r="D56" s="671"/>
      <c r="E56" s="671"/>
      <c r="F56" s="671"/>
      <c r="G56" s="671"/>
      <c r="H56" s="671"/>
      <c r="I56" s="671"/>
      <c r="J56" s="671"/>
      <c r="K56" s="671"/>
    </row>
    <row r="57" spans="1:17" s="151" customFormat="1" ht="11.25" customHeight="1" x14ac:dyDescent="0.2">
      <c r="A57" s="661"/>
      <c r="B57" s="661"/>
      <c r="C57" s="661"/>
      <c r="D57" s="661"/>
      <c r="E57" s="661"/>
      <c r="F57" s="661"/>
      <c r="G57" s="661"/>
      <c r="H57" s="661"/>
      <c r="I57" s="661"/>
      <c r="J57" s="661"/>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2" t="s">
        <v>436</v>
      </c>
      <c r="C4" s="672"/>
      <c r="D4" s="672" t="s">
        <v>437</v>
      </c>
      <c r="E4" s="672"/>
      <c r="F4" s="673" t="s">
        <v>438</v>
      </c>
      <c r="G4" s="673"/>
      <c r="H4" s="673" t="s">
        <v>439</v>
      </c>
      <c r="I4" s="673"/>
      <c r="J4" s="673" t="s">
        <v>440</v>
      </c>
      <c r="K4" s="673"/>
      <c r="L4" s="673"/>
      <c r="M4" s="673"/>
      <c r="N4" s="673"/>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2.2034773627130315</v>
      </c>
      <c r="C6" s="480">
        <f>'Tabelle 3.3'!J11</f>
        <v>-1.9730010384215992</v>
      </c>
      <c r="D6" s="481">
        <f t="shared" ref="D6:E9" si="0">IF(OR(AND(B6&gt;=-50,B6&lt;=50),ISNUMBER(B6)=FALSE),B6,"")</f>
        <v>2.2034773627130315</v>
      </c>
      <c r="E6" s="481">
        <f t="shared" si="0"/>
        <v>-1.9730010384215992</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0.73912918896366064</v>
      </c>
      <c r="C7" s="480">
        <f>'Tabelle 3.1'!J23</f>
        <v>-3.2711552602853353</v>
      </c>
      <c r="D7" s="481">
        <f t="shared" si="0"/>
        <v>0.73912918896366064</v>
      </c>
      <c r="E7" s="481">
        <f>IF(OR(AND(C7&gt;=-50,C7&lt;=50),ISNUMBER(C7)=FALSE),C7,"")</f>
        <v>-3.2711552602853353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2" t="s">
        <v>436</v>
      </c>
      <c r="C12" s="672"/>
      <c r="D12" s="672" t="s">
        <v>437</v>
      </c>
      <c r="E12" s="672"/>
      <c r="F12" s="673" t="s">
        <v>438</v>
      </c>
      <c r="G12" s="673"/>
      <c r="H12" s="673" t="s">
        <v>439</v>
      </c>
      <c r="I12" s="673"/>
      <c r="J12" s="673" t="s">
        <v>440</v>
      </c>
      <c r="K12" s="673"/>
      <c r="L12" s="673"/>
      <c r="M12" s="673"/>
      <c r="N12" s="673"/>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2.2034773627130315</v>
      </c>
      <c r="C14" s="480">
        <f>'Tabelle 3.3'!J11</f>
        <v>-1.9730010384215992</v>
      </c>
      <c r="D14" s="481">
        <f>IF(OR(AND(B14&gt;=-50,B14&lt;=50),ISNUMBER(B14)=FALSE),B14,"")</f>
        <v>2.2034773627130315</v>
      </c>
      <c r="E14" s="481">
        <f>IF(OR(AND(C14&gt;=-50,C14&lt;=50),ISNUMBER(C14)=FALSE),C14,"")</f>
        <v>-1.9730010384215992</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4.1775456919060057</v>
      </c>
      <c r="C15" s="480">
        <f>'Tabelle 3.3'!J12</f>
        <v>-6.3197026022304836</v>
      </c>
      <c r="D15" s="481">
        <f t="shared" ref="D15:E45" si="3">IF(OR(AND(B15&gt;=-50,B15&lt;=50),ISNUMBER(B15)=FALSE),B15,"")</f>
        <v>4.1775456919060057</v>
      </c>
      <c r="E15" s="481">
        <f t="shared" si="3"/>
        <v>-6.3197026022304836</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v>
      </c>
      <c r="C16" s="480">
        <f>'Tabelle 3.3'!J13</f>
        <v>16.666666666666668</v>
      </c>
      <c r="D16" s="481">
        <f t="shared" si="3"/>
        <v>0</v>
      </c>
      <c r="E16" s="481">
        <f t="shared" si="3"/>
        <v>16.666666666666668</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-0.24154589371980675</v>
      </c>
      <c r="C17" s="480">
        <f>'Tabelle 3.3'!J14</f>
        <v>-7.7220077220077217</v>
      </c>
      <c r="D17" s="481">
        <f t="shared" si="3"/>
        <v>-0.24154589371980675</v>
      </c>
      <c r="E17" s="481">
        <f t="shared" si="3"/>
        <v>-7.7220077220077217</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3.8008565310492504</v>
      </c>
      <c r="C18" s="480">
        <f>'Tabelle 3.3'!J15</f>
        <v>-8.0614203454894433</v>
      </c>
      <c r="D18" s="481">
        <f t="shared" si="3"/>
        <v>3.8008565310492504</v>
      </c>
      <c r="E18" s="481">
        <f t="shared" si="3"/>
        <v>-8.0614203454894433</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-2.6268115942028984</v>
      </c>
      <c r="C19" s="480">
        <f>'Tabelle 3.3'!J16</f>
        <v>-5.1948051948051948</v>
      </c>
      <c r="D19" s="481">
        <f t="shared" si="3"/>
        <v>-2.6268115942028984</v>
      </c>
      <c r="E19" s="481">
        <f t="shared" si="3"/>
        <v>-5.1948051948051948</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-5.3821313240043057E-2</v>
      </c>
      <c r="C20" s="480">
        <f>'Tabelle 3.3'!J17</f>
        <v>-13.846153846153847</v>
      </c>
      <c r="D20" s="481">
        <f t="shared" si="3"/>
        <v>-5.3821313240043057E-2</v>
      </c>
      <c r="E20" s="481">
        <f t="shared" si="3"/>
        <v>-13.846153846153847</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2.450811183983431</v>
      </c>
      <c r="C21" s="480">
        <f>'Tabelle 3.3'!J18</f>
        <v>4.3227665706051877</v>
      </c>
      <c r="D21" s="481">
        <f t="shared" si="3"/>
        <v>2.450811183983431</v>
      </c>
      <c r="E21" s="481">
        <f t="shared" si="3"/>
        <v>4.3227665706051877</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3.0107092341887252</v>
      </c>
      <c r="C22" s="480">
        <f>'Tabelle 3.3'!J19</f>
        <v>2.8558268079226163</v>
      </c>
      <c r="D22" s="481">
        <f t="shared" si="3"/>
        <v>3.0107092341887252</v>
      </c>
      <c r="E22" s="481">
        <f t="shared" si="3"/>
        <v>2.8558268079226163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-8.4523809523809526</v>
      </c>
      <c r="C23" s="480">
        <f>'Tabelle 3.3'!J20</f>
        <v>-8.9249492900608516</v>
      </c>
      <c r="D23" s="481">
        <f t="shared" si="3"/>
        <v>-8.4523809523809526</v>
      </c>
      <c r="E23" s="481">
        <f t="shared" si="3"/>
        <v>-8.9249492900608516</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2.1495745633676666</v>
      </c>
      <c r="C24" s="480">
        <f>'Tabelle 3.3'!J21</f>
        <v>-16.983894582723281</v>
      </c>
      <c r="D24" s="481">
        <f t="shared" si="3"/>
        <v>2.1495745633676666</v>
      </c>
      <c r="E24" s="481">
        <f t="shared" si="3"/>
        <v>-16.983894582723281</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t="str">
        <f>'Tabelle 2.3'!J22</f>
        <v>*</v>
      </c>
      <c r="C25" s="480" t="str">
        <f>'Tabelle 3.3'!J22</f>
        <v>*</v>
      </c>
      <c r="D25" s="481" t="str">
        <f t="shared" si="3"/>
        <v>*</v>
      </c>
      <c r="E25" s="481" t="str">
        <f t="shared" si="3"/>
        <v>*</v>
      </c>
      <c r="F25" s="476" t="str">
        <f t="shared" si="4"/>
        <v/>
      </c>
      <c r="G25" s="476" t="str">
        <f t="shared" si="4"/>
        <v/>
      </c>
      <c r="H25" s="482">
        <f t="shared" si="5"/>
        <v>-0.75</v>
      </c>
      <c r="I25" s="482">
        <f t="shared" si="5"/>
        <v>-0.75</v>
      </c>
      <c r="J25" s="476">
        <f t="shared" si="6"/>
        <v>118</v>
      </c>
      <c r="K25" s="476">
        <f t="shared" si="7"/>
        <v>45</v>
      </c>
      <c r="L25" s="476">
        <f t="shared" si="8"/>
        <v>118</v>
      </c>
      <c r="M25" s="476">
        <f t="shared" si="9"/>
        <v>45</v>
      </c>
      <c r="N25" s="476">
        <v>118</v>
      </c>
    </row>
    <row r="26" spans="1:14" s="475" customFormat="1" ht="15" customHeight="1" x14ac:dyDescent="0.2">
      <c r="A26" s="475">
        <v>13</v>
      </c>
      <c r="B26" s="479">
        <f>'Tabelle 2.3'!J23</f>
        <v>2.2140221402214024</v>
      </c>
      <c r="C26" s="480">
        <f>'Tabelle 3.3'!J23</f>
        <v>-6.5420560747663554</v>
      </c>
      <c r="D26" s="481">
        <f t="shared" si="3"/>
        <v>2.2140221402214024</v>
      </c>
      <c r="E26" s="481">
        <f t="shared" si="3"/>
        <v>-6.5420560747663554</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4.7266514806378135</v>
      </c>
      <c r="C27" s="480">
        <f>'Tabelle 3.3'!J24</f>
        <v>-0.44004400440044006</v>
      </c>
      <c r="D27" s="481">
        <f t="shared" si="3"/>
        <v>4.7266514806378135</v>
      </c>
      <c r="E27" s="481">
        <f t="shared" si="3"/>
        <v>-0.44004400440044006</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12.602965403624383</v>
      </c>
      <c r="C28" s="480">
        <f>'Tabelle 3.3'!J25</f>
        <v>1.2765957446808511</v>
      </c>
      <c r="D28" s="481">
        <f t="shared" si="3"/>
        <v>12.602965403624383</v>
      </c>
      <c r="E28" s="481">
        <f t="shared" si="3"/>
        <v>1.2765957446808511</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t="str">
        <f>'Tabelle 2.3'!J26</f>
        <v>*</v>
      </c>
      <c r="C29" s="480" t="str">
        <f>'Tabelle 3.3'!J26</f>
        <v>*</v>
      </c>
      <c r="D29" s="481" t="str">
        <f t="shared" si="3"/>
        <v>*</v>
      </c>
      <c r="E29" s="481" t="str">
        <f t="shared" si="3"/>
        <v>*</v>
      </c>
      <c r="F29" s="476" t="str">
        <f t="shared" si="4"/>
        <v/>
      </c>
      <c r="G29" s="476" t="str">
        <f t="shared" si="4"/>
        <v/>
      </c>
      <c r="H29" s="482">
        <f t="shared" si="5"/>
        <v>-0.75</v>
      </c>
      <c r="I29" s="482">
        <f t="shared" si="5"/>
        <v>-0.75</v>
      </c>
      <c r="J29" s="476">
        <f t="shared" si="6"/>
        <v>160</v>
      </c>
      <c r="K29" s="476">
        <f t="shared" si="7"/>
        <v>45</v>
      </c>
      <c r="L29" s="476">
        <f t="shared" si="8"/>
        <v>160</v>
      </c>
      <c r="M29" s="476">
        <f t="shared" si="9"/>
        <v>45</v>
      </c>
      <c r="N29" s="476">
        <v>160</v>
      </c>
    </row>
    <row r="30" spans="1:14" s="475" customFormat="1" ht="15" customHeight="1" x14ac:dyDescent="0.2">
      <c r="A30" s="475">
        <v>17</v>
      </c>
      <c r="B30" s="479">
        <f>'Tabelle 2.3'!J27</f>
        <v>3.90625</v>
      </c>
      <c r="C30" s="480">
        <f>'Tabelle 3.3'!J27</f>
        <v>6.1810154525386309</v>
      </c>
      <c r="D30" s="481">
        <f t="shared" si="3"/>
        <v>3.90625</v>
      </c>
      <c r="E30" s="481">
        <f t="shared" si="3"/>
        <v>6.1810154525386309</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-8.0385852090032156E-2</v>
      </c>
      <c r="C31" s="480">
        <f>'Tabelle 3.3'!J28</f>
        <v>1.4150943396226414</v>
      </c>
      <c r="D31" s="481">
        <f t="shared" si="3"/>
        <v>-8.0385852090032156E-2</v>
      </c>
      <c r="E31" s="481">
        <f t="shared" si="3"/>
        <v>1.4150943396226414</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-0.47318611987381703</v>
      </c>
      <c r="C32" s="480">
        <f>'Tabelle 3.3'!J29</f>
        <v>-3.9509536784741144</v>
      </c>
      <c r="D32" s="481">
        <f t="shared" si="3"/>
        <v>-0.47318611987381703</v>
      </c>
      <c r="E32" s="481">
        <f t="shared" si="3"/>
        <v>-3.9509536784741144</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4.101694915254237</v>
      </c>
      <c r="C33" s="480">
        <f>'Tabelle 3.3'!J30</f>
        <v>-0.21929824561403508</v>
      </c>
      <c r="D33" s="481">
        <f t="shared" si="3"/>
        <v>4.101694915254237</v>
      </c>
      <c r="E33" s="481">
        <f t="shared" si="3"/>
        <v>-0.21929824561403508</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2.5252525252525251</v>
      </c>
      <c r="C34" s="480">
        <f>'Tabelle 3.3'!J31</f>
        <v>-3.9753255654557917</v>
      </c>
      <c r="D34" s="481">
        <f t="shared" si="3"/>
        <v>2.5252525252525251</v>
      </c>
      <c r="E34" s="481">
        <f t="shared" si="3"/>
        <v>-3.9753255654557917</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4.1775456919060057</v>
      </c>
      <c r="C37" s="480">
        <f>'Tabelle 3.3'!J34</f>
        <v>-6.3197026022304836</v>
      </c>
      <c r="D37" s="481">
        <f t="shared" si="3"/>
        <v>4.1775456919060057</v>
      </c>
      <c r="E37" s="481">
        <f t="shared" si="3"/>
        <v>-6.3197026022304836</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0.52951559129241033</v>
      </c>
      <c r="C38" s="480">
        <f>'Tabelle 3.3'!J35</f>
        <v>-2.5568181818181817</v>
      </c>
      <c r="D38" s="481">
        <f t="shared" si="3"/>
        <v>0.52951559129241033</v>
      </c>
      <c r="E38" s="481">
        <f t="shared" si="3"/>
        <v>-2.5568181818181817</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2.8756231203394718</v>
      </c>
      <c r="C39" s="480">
        <f>'Tabelle 3.3'!J36</f>
        <v>-1.7635843660629171</v>
      </c>
      <c r="D39" s="481">
        <f t="shared" si="3"/>
        <v>2.8756231203394718</v>
      </c>
      <c r="E39" s="481">
        <f t="shared" si="3"/>
        <v>-1.7635843660629171</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2.8756231203394718</v>
      </c>
      <c r="C45" s="480">
        <f>'Tabelle 3.3'!J36</f>
        <v>-1.7635843660629171</v>
      </c>
      <c r="D45" s="481">
        <f t="shared" si="3"/>
        <v>2.8756231203394718</v>
      </c>
      <c r="E45" s="481">
        <f t="shared" si="3"/>
        <v>-1.7635843660629171</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4" t="s">
        <v>454</v>
      </c>
      <c r="B49" s="675" t="s">
        <v>102</v>
      </c>
      <c r="C49" s="675"/>
      <c r="D49" s="675"/>
      <c r="E49" s="676" t="s">
        <v>455</v>
      </c>
      <c r="F49" s="676"/>
      <c r="G49" s="676"/>
      <c r="H49" s="677" t="s">
        <v>456</v>
      </c>
      <c r="I49" s="678" t="s">
        <v>457</v>
      </c>
      <c r="J49" s="678"/>
      <c r="K49" s="678"/>
      <c r="L49" s="484" t="s">
        <v>458</v>
      </c>
      <c r="M49" s="461"/>
      <c r="N49" s="453"/>
    </row>
    <row r="50" spans="1:14" ht="39.950000000000003" customHeight="1" x14ac:dyDescent="0.2">
      <c r="A50" s="674"/>
      <c r="B50" s="485" t="s">
        <v>441</v>
      </c>
      <c r="C50" s="485" t="s">
        <v>120</v>
      </c>
      <c r="D50" s="485" t="s">
        <v>121</v>
      </c>
      <c r="E50" s="485" t="s">
        <v>441</v>
      </c>
      <c r="F50" s="485" t="s">
        <v>120</v>
      </c>
      <c r="G50" s="485" t="s">
        <v>121</v>
      </c>
      <c r="H50" s="677"/>
      <c r="I50" s="485" t="s">
        <v>441</v>
      </c>
      <c r="J50" s="485" t="s">
        <v>120</v>
      </c>
      <c r="K50" s="485" t="s">
        <v>121</v>
      </c>
      <c r="L50" s="485" t="s">
        <v>459</v>
      </c>
      <c r="M50" s="485"/>
      <c r="N50" s="485"/>
    </row>
    <row r="51" spans="1:14" ht="15" customHeight="1" x14ac:dyDescent="0.2">
      <c r="A51" s="486" t="s">
        <v>460</v>
      </c>
      <c r="B51" s="487">
        <v>30587</v>
      </c>
      <c r="C51" s="487">
        <v>8678</v>
      </c>
      <c r="D51" s="487">
        <v>3978</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31054</v>
      </c>
      <c r="C52" s="487">
        <v>9066</v>
      </c>
      <c r="D52" s="487">
        <v>4315</v>
      </c>
      <c r="E52" s="488">
        <f t="shared" ref="E52:G70" si="11">IF($A$51=37802,IF(COUNTBLANK(B$51:B$70)&gt;0,#N/A,B52/B$51*100),IF(COUNTBLANK(B$51:B$75)&gt;0,#N/A,B52/B$51*100))</f>
        <v>101.52679242815574</v>
      </c>
      <c r="F52" s="488">
        <f t="shared" si="11"/>
        <v>104.47107628485826</v>
      </c>
      <c r="G52" s="488">
        <f t="shared" si="11"/>
        <v>108.4715937657114</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31799</v>
      </c>
      <c r="C53" s="487">
        <v>9049</v>
      </c>
      <c r="D53" s="487">
        <v>4423</v>
      </c>
      <c r="E53" s="488">
        <f t="shared" si="11"/>
        <v>103.96246771504234</v>
      </c>
      <c r="F53" s="488">
        <f t="shared" si="11"/>
        <v>104.27517861258355</v>
      </c>
      <c r="G53" s="488">
        <f t="shared" si="11"/>
        <v>111.18652589240826</v>
      </c>
      <c r="H53" s="489">
        <f>IF(ISERROR(L53)=TRUE,IF(MONTH(A53)=MONTH(MAX(A$51:A$75)),A53,""),"")</f>
        <v>41883</v>
      </c>
      <c r="I53" s="488">
        <f t="shared" si="12"/>
        <v>103.96246771504234</v>
      </c>
      <c r="J53" s="488">
        <f t="shared" si="10"/>
        <v>104.27517861258355</v>
      </c>
      <c r="K53" s="488">
        <f t="shared" si="10"/>
        <v>111.18652589240826</v>
      </c>
      <c r="L53" s="488" t="e">
        <f t="shared" si="13"/>
        <v>#N/A</v>
      </c>
    </row>
    <row r="54" spans="1:14" ht="15" customHeight="1" x14ac:dyDescent="0.2">
      <c r="A54" s="490" t="s">
        <v>462</v>
      </c>
      <c r="B54" s="487">
        <v>31224</v>
      </c>
      <c r="C54" s="487">
        <v>8738</v>
      </c>
      <c r="D54" s="487">
        <v>4131</v>
      </c>
      <c r="E54" s="488">
        <f t="shared" si="11"/>
        <v>102.08258410435806</v>
      </c>
      <c r="F54" s="488">
        <f t="shared" si="11"/>
        <v>100.69140354920489</v>
      </c>
      <c r="G54" s="488">
        <f t="shared" si="11"/>
        <v>103.84615384615385</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31391</v>
      </c>
      <c r="C55" s="487">
        <v>8565</v>
      </c>
      <c r="D55" s="487">
        <v>4039</v>
      </c>
      <c r="E55" s="488">
        <f t="shared" si="11"/>
        <v>102.62856769215681</v>
      </c>
      <c r="F55" s="488">
        <f t="shared" si="11"/>
        <v>98.697856648997458</v>
      </c>
      <c r="G55" s="488">
        <f t="shared" si="11"/>
        <v>101.53343388637506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31945</v>
      </c>
      <c r="C56" s="487">
        <v>9009</v>
      </c>
      <c r="D56" s="487">
        <v>4461</v>
      </c>
      <c r="E56" s="488">
        <f t="shared" si="11"/>
        <v>104.43979468401609</v>
      </c>
      <c r="F56" s="488">
        <f t="shared" si="11"/>
        <v>103.81424291311363</v>
      </c>
      <c r="G56" s="488">
        <f t="shared" si="11"/>
        <v>112.14177978883862</v>
      </c>
      <c r="H56" s="489" t="str">
        <f t="shared" si="14"/>
        <v/>
      </c>
      <c r="I56" s="488" t="str">
        <f t="shared" si="12"/>
        <v/>
      </c>
      <c r="J56" s="488" t="str">
        <f t="shared" si="10"/>
        <v/>
      </c>
      <c r="K56" s="488" t="str">
        <f t="shared" si="10"/>
        <v/>
      </c>
      <c r="L56" s="488" t="e">
        <f t="shared" si="13"/>
        <v>#N/A</v>
      </c>
    </row>
    <row r="57" spans="1:14" ht="15" customHeight="1" x14ac:dyDescent="0.2">
      <c r="A57" s="490">
        <v>42248</v>
      </c>
      <c r="B57" s="487">
        <v>32648</v>
      </c>
      <c r="C57" s="487">
        <v>8875</v>
      </c>
      <c r="D57" s="487">
        <v>4593</v>
      </c>
      <c r="E57" s="488">
        <f t="shared" si="11"/>
        <v>106.73815673325268</v>
      </c>
      <c r="F57" s="488">
        <f t="shared" si="11"/>
        <v>102.27010831988939</v>
      </c>
      <c r="G57" s="488">
        <f t="shared" si="11"/>
        <v>115.46003016591251</v>
      </c>
      <c r="H57" s="489">
        <f t="shared" si="14"/>
        <v>42248</v>
      </c>
      <c r="I57" s="488">
        <f t="shared" si="12"/>
        <v>106.73815673325268</v>
      </c>
      <c r="J57" s="488">
        <f t="shared" si="10"/>
        <v>102.27010831988939</v>
      </c>
      <c r="K57" s="488">
        <f t="shared" si="10"/>
        <v>115.46003016591251</v>
      </c>
      <c r="L57" s="488" t="e">
        <f t="shared" si="13"/>
        <v>#N/A</v>
      </c>
    </row>
    <row r="58" spans="1:14" ht="15" customHeight="1" x14ac:dyDescent="0.2">
      <c r="A58" s="490" t="s">
        <v>465</v>
      </c>
      <c r="B58" s="487">
        <v>32177</v>
      </c>
      <c r="C58" s="487">
        <v>8565</v>
      </c>
      <c r="D58" s="487">
        <v>4241</v>
      </c>
      <c r="E58" s="488">
        <f t="shared" si="11"/>
        <v>105.19828685389218</v>
      </c>
      <c r="F58" s="488">
        <f t="shared" si="11"/>
        <v>98.697856648997458</v>
      </c>
      <c r="G58" s="488">
        <f t="shared" si="11"/>
        <v>106.61136249371543</v>
      </c>
      <c r="H58" s="489" t="str">
        <f t="shared" si="14"/>
        <v/>
      </c>
      <c r="I58" s="488" t="str">
        <f t="shared" si="12"/>
        <v/>
      </c>
      <c r="J58" s="488" t="str">
        <f t="shared" si="10"/>
        <v/>
      </c>
      <c r="K58" s="488" t="str">
        <f t="shared" si="10"/>
        <v/>
      </c>
      <c r="L58" s="488" t="e">
        <f t="shared" si="13"/>
        <v>#N/A</v>
      </c>
    </row>
    <row r="59" spans="1:14" ht="15" customHeight="1" x14ac:dyDescent="0.2">
      <c r="A59" s="490" t="s">
        <v>466</v>
      </c>
      <c r="B59" s="487">
        <v>32274</v>
      </c>
      <c r="C59" s="487">
        <v>8502</v>
      </c>
      <c r="D59" s="487">
        <v>4280</v>
      </c>
      <c r="E59" s="488">
        <f t="shared" si="11"/>
        <v>105.51541504560763</v>
      </c>
      <c r="F59" s="488">
        <f t="shared" si="11"/>
        <v>97.971882922332327</v>
      </c>
      <c r="G59" s="488">
        <f t="shared" si="11"/>
        <v>107.59175465057818</v>
      </c>
      <c r="H59" s="489" t="str">
        <f t="shared" si="14"/>
        <v/>
      </c>
      <c r="I59" s="488" t="str">
        <f t="shared" si="12"/>
        <v/>
      </c>
      <c r="J59" s="488" t="str">
        <f t="shared" si="10"/>
        <v/>
      </c>
      <c r="K59" s="488" t="str">
        <f t="shared" si="10"/>
        <v/>
      </c>
      <c r="L59" s="488" t="e">
        <f t="shared" si="13"/>
        <v>#N/A</v>
      </c>
    </row>
    <row r="60" spans="1:14" ht="15" customHeight="1" x14ac:dyDescent="0.2">
      <c r="A60" s="490" t="s">
        <v>467</v>
      </c>
      <c r="B60" s="487">
        <v>32714</v>
      </c>
      <c r="C60" s="487">
        <v>8795</v>
      </c>
      <c r="D60" s="487">
        <v>4680</v>
      </c>
      <c r="E60" s="488">
        <f t="shared" si="11"/>
        <v>106.95393467813123</v>
      </c>
      <c r="F60" s="488">
        <f t="shared" si="11"/>
        <v>101.34823692094952</v>
      </c>
      <c r="G60" s="488">
        <f t="shared" si="11"/>
        <v>117.64705882352942</v>
      </c>
      <c r="H60" s="489" t="str">
        <f t="shared" si="14"/>
        <v/>
      </c>
      <c r="I60" s="488" t="str">
        <f t="shared" si="12"/>
        <v/>
      </c>
      <c r="J60" s="488" t="str">
        <f t="shared" si="10"/>
        <v/>
      </c>
      <c r="K60" s="488" t="str">
        <f t="shared" si="10"/>
        <v/>
      </c>
      <c r="L60" s="488" t="e">
        <f t="shared" si="13"/>
        <v>#N/A</v>
      </c>
    </row>
    <row r="61" spans="1:14" ht="15" customHeight="1" x14ac:dyDescent="0.2">
      <c r="A61" s="490">
        <v>42614</v>
      </c>
      <c r="B61" s="487">
        <v>33313</v>
      </c>
      <c r="C61" s="487">
        <v>8639</v>
      </c>
      <c r="D61" s="487">
        <v>4846</v>
      </c>
      <c r="E61" s="488">
        <f t="shared" si="11"/>
        <v>108.91228299604407</v>
      </c>
      <c r="F61" s="488">
        <f t="shared" si="11"/>
        <v>99.550587693016823</v>
      </c>
      <c r="G61" s="488">
        <f t="shared" si="11"/>
        <v>121.82001005530417</v>
      </c>
      <c r="H61" s="489">
        <f t="shared" si="14"/>
        <v>42614</v>
      </c>
      <c r="I61" s="488">
        <f t="shared" si="12"/>
        <v>108.91228299604407</v>
      </c>
      <c r="J61" s="488">
        <f t="shared" si="10"/>
        <v>99.550587693016823</v>
      </c>
      <c r="K61" s="488">
        <f t="shared" si="10"/>
        <v>121.82001005530417</v>
      </c>
      <c r="L61" s="488" t="e">
        <f t="shared" si="13"/>
        <v>#N/A</v>
      </c>
    </row>
    <row r="62" spans="1:14" ht="15" customHeight="1" x14ac:dyDescent="0.2">
      <c r="A62" s="490" t="s">
        <v>468</v>
      </c>
      <c r="B62" s="487">
        <v>32829</v>
      </c>
      <c r="C62" s="487">
        <v>8413</v>
      </c>
      <c r="D62" s="487">
        <v>4515</v>
      </c>
      <c r="E62" s="488">
        <f t="shared" si="11"/>
        <v>107.32991140026809</v>
      </c>
      <c r="F62" s="488">
        <f t="shared" si="11"/>
        <v>96.946300991011753</v>
      </c>
      <c r="G62" s="488">
        <f t="shared" si="11"/>
        <v>113.49924585218703</v>
      </c>
      <c r="H62" s="489" t="str">
        <f t="shared" si="14"/>
        <v/>
      </c>
      <c r="I62" s="488" t="str">
        <f t="shared" si="12"/>
        <v/>
      </c>
      <c r="J62" s="488" t="str">
        <f t="shared" si="10"/>
        <v/>
      </c>
      <c r="K62" s="488" t="str">
        <f t="shared" si="10"/>
        <v/>
      </c>
      <c r="L62" s="488" t="e">
        <f t="shared" si="13"/>
        <v>#N/A</v>
      </c>
    </row>
    <row r="63" spans="1:14" ht="15" customHeight="1" x14ac:dyDescent="0.2">
      <c r="A63" s="490" t="s">
        <v>469</v>
      </c>
      <c r="B63" s="487">
        <v>33114</v>
      </c>
      <c r="C63" s="487">
        <v>8489</v>
      </c>
      <c r="D63" s="487">
        <v>4515</v>
      </c>
      <c r="E63" s="488">
        <f t="shared" si="11"/>
        <v>108.26167979860726</v>
      </c>
      <c r="F63" s="488">
        <f t="shared" si="11"/>
        <v>97.822078820004606</v>
      </c>
      <c r="G63" s="488">
        <f t="shared" si="11"/>
        <v>113.49924585218703</v>
      </c>
      <c r="H63" s="489" t="str">
        <f t="shared" si="14"/>
        <v/>
      </c>
      <c r="I63" s="488" t="str">
        <f t="shared" si="12"/>
        <v/>
      </c>
      <c r="J63" s="488" t="str">
        <f t="shared" si="10"/>
        <v/>
      </c>
      <c r="K63" s="488" t="str">
        <f t="shared" si="10"/>
        <v/>
      </c>
      <c r="L63" s="488" t="e">
        <f t="shared" si="13"/>
        <v>#N/A</v>
      </c>
    </row>
    <row r="64" spans="1:14" ht="15" customHeight="1" x14ac:dyDescent="0.2">
      <c r="A64" s="490" t="s">
        <v>470</v>
      </c>
      <c r="B64" s="487">
        <v>33533</v>
      </c>
      <c r="C64" s="487">
        <v>8885</v>
      </c>
      <c r="D64" s="487">
        <v>4874</v>
      </c>
      <c r="E64" s="488">
        <f t="shared" si="11"/>
        <v>109.63154281230587</v>
      </c>
      <c r="F64" s="488">
        <f t="shared" si="11"/>
        <v>102.38534224475686</v>
      </c>
      <c r="G64" s="488">
        <f t="shared" si="11"/>
        <v>122.52388134741076</v>
      </c>
      <c r="H64" s="489" t="str">
        <f t="shared" si="14"/>
        <v/>
      </c>
      <c r="I64" s="488" t="str">
        <f t="shared" si="12"/>
        <v/>
      </c>
      <c r="J64" s="488" t="str">
        <f t="shared" si="10"/>
        <v/>
      </c>
      <c r="K64" s="488" t="str">
        <f t="shared" si="10"/>
        <v/>
      </c>
      <c r="L64" s="488" t="e">
        <f t="shared" si="13"/>
        <v>#N/A</v>
      </c>
    </row>
    <row r="65" spans="1:12" ht="15" customHeight="1" x14ac:dyDescent="0.2">
      <c r="A65" s="490">
        <v>42979</v>
      </c>
      <c r="B65" s="487">
        <v>34380</v>
      </c>
      <c r="C65" s="487">
        <v>8766</v>
      </c>
      <c r="D65" s="487">
        <v>5032</v>
      </c>
      <c r="E65" s="488">
        <f t="shared" si="11"/>
        <v>112.40069310491386</v>
      </c>
      <c r="F65" s="488">
        <f t="shared" si="11"/>
        <v>101.01405853883382</v>
      </c>
      <c r="G65" s="488">
        <f t="shared" si="11"/>
        <v>126.49572649572649</v>
      </c>
      <c r="H65" s="489">
        <f t="shared" si="14"/>
        <v>42979</v>
      </c>
      <c r="I65" s="488">
        <f t="shared" si="12"/>
        <v>112.40069310491386</v>
      </c>
      <c r="J65" s="488">
        <f t="shared" si="10"/>
        <v>101.01405853883382</v>
      </c>
      <c r="K65" s="488">
        <f t="shared" si="10"/>
        <v>126.49572649572649</v>
      </c>
      <c r="L65" s="488" t="e">
        <f t="shared" si="13"/>
        <v>#N/A</v>
      </c>
    </row>
    <row r="66" spans="1:12" ht="15" customHeight="1" x14ac:dyDescent="0.2">
      <c r="A66" s="490" t="s">
        <v>471</v>
      </c>
      <c r="B66" s="487">
        <v>33921</v>
      </c>
      <c r="C66" s="487">
        <v>8458</v>
      </c>
      <c r="D66" s="487">
        <v>4741</v>
      </c>
      <c r="E66" s="488">
        <f t="shared" si="11"/>
        <v>110.90005557916763</v>
      </c>
      <c r="F66" s="488">
        <f t="shared" si="11"/>
        <v>97.464853652915423</v>
      </c>
      <c r="G66" s="488">
        <f t="shared" si="11"/>
        <v>119.18049270990447</v>
      </c>
      <c r="H66" s="489" t="str">
        <f t="shared" si="14"/>
        <v/>
      </c>
      <c r="I66" s="488" t="str">
        <f t="shared" si="12"/>
        <v/>
      </c>
      <c r="J66" s="488" t="str">
        <f t="shared" si="10"/>
        <v/>
      </c>
      <c r="K66" s="488" t="str">
        <f t="shared" si="10"/>
        <v/>
      </c>
      <c r="L66" s="488" t="e">
        <f t="shared" si="13"/>
        <v>#N/A</v>
      </c>
    </row>
    <row r="67" spans="1:12" ht="15" customHeight="1" x14ac:dyDescent="0.2">
      <c r="A67" s="490" t="s">
        <v>472</v>
      </c>
      <c r="B67" s="487">
        <v>34044</v>
      </c>
      <c r="C67" s="487">
        <v>8648</v>
      </c>
      <c r="D67" s="487">
        <v>4762</v>
      </c>
      <c r="E67" s="488">
        <f t="shared" si="11"/>
        <v>111.30218720371398</v>
      </c>
      <c r="F67" s="488">
        <f t="shared" si="11"/>
        <v>99.654298225397554</v>
      </c>
      <c r="G67" s="488">
        <f t="shared" si="11"/>
        <v>119.70839617898442</v>
      </c>
      <c r="H67" s="489" t="str">
        <f t="shared" si="14"/>
        <v/>
      </c>
      <c r="I67" s="488" t="str">
        <f t="shared" si="12"/>
        <v/>
      </c>
      <c r="J67" s="488" t="str">
        <f t="shared" si="12"/>
        <v/>
      </c>
      <c r="K67" s="488" t="str">
        <f t="shared" si="12"/>
        <v/>
      </c>
      <c r="L67" s="488" t="e">
        <f t="shared" si="13"/>
        <v>#N/A</v>
      </c>
    </row>
    <row r="68" spans="1:12" ht="15" customHeight="1" x14ac:dyDescent="0.2">
      <c r="A68" s="490" t="s">
        <v>473</v>
      </c>
      <c r="B68" s="487">
        <v>34410</v>
      </c>
      <c r="C68" s="487">
        <v>9112</v>
      </c>
      <c r="D68" s="487">
        <v>5180</v>
      </c>
      <c r="E68" s="488">
        <f t="shared" si="11"/>
        <v>112.49877398894957</v>
      </c>
      <c r="F68" s="488">
        <f t="shared" si="11"/>
        <v>105.00115233924868</v>
      </c>
      <c r="G68" s="488">
        <f t="shared" si="11"/>
        <v>130.21618903971844</v>
      </c>
      <c r="H68" s="489" t="str">
        <f t="shared" si="14"/>
        <v/>
      </c>
      <c r="I68" s="488" t="str">
        <f t="shared" si="12"/>
        <v/>
      </c>
      <c r="J68" s="488" t="str">
        <f t="shared" si="12"/>
        <v/>
      </c>
      <c r="K68" s="488" t="str">
        <f t="shared" si="12"/>
        <v/>
      </c>
      <c r="L68" s="488" t="e">
        <f t="shared" si="13"/>
        <v>#N/A</v>
      </c>
    </row>
    <row r="69" spans="1:12" ht="15" customHeight="1" x14ac:dyDescent="0.2">
      <c r="A69" s="490">
        <v>43344</v>
      </c>
      <c r="B69" s="487">
        <v>35186</v>
      </c>
      <c r="C69" s="487">
        <v>8863</v>
      </c>
      <c r="D69" s="487">
        <v>5308</v>
      </c>
      <c r="E69" s="488">
        <f t="shared" si="11"/>
        <v>115.03579952267302</v>
      </c>
      <c r="F69" s="488">
        <f t="shared" si="11"/>
        <v>102.1318276100484</v>
      </c>
      <c r="G69" s="488">
        <f t="shared" si="11"/>
        <v>133.43388637506283</v>
      </c>
      <c r="H69" s="489">
        <f t="shared" si="14"/>
        <v>43344</v>
      </c>
      <c r="I69" s="488">
        <f t="shared" si="12"/>
        <v>115.03579952267302</v>
      </c>
      <c r="J69" s="488">
        <f t="shared" si="12"/>
        <v>102.1318276100484</v>
      </c>
      <c r="K69" s="488">
        <f t="shared" si="12"/>
        <v>133.43388637506283</v>
      </c>
      <c r="L69" s="488" t="e">
        <f t="shared" si="13"/>
        <v>#N/A</v>
      </c>
    </row>
    <row r="70" spans="1:12" ht="15" customHeight="1" x14ac:dyDescent="0.2">
      <c r="A70" s="490" t="s">
        <v>474</v>
      </c>
      <c r="B70" s="487">
        <v>34812</v>
      </c>
      <c r="C70" s="487">
        <v>8397</v>
      </c>
      <c r="D70" s="487">
        <v>5047</v>
      </c>
      <c r="E70" s="488">
        <f t="shared" si="11"/>
        <v>113.81305783502795</v>
      </c>
      <c r="F70" s="488">
        <f t="shared" si="11"/>
        <v>96.761926711223794</v>
      </c>
      <c r="G70" s="488">
        <f t="shared" si="11"/>
        <v>126.87280040221216</v>
      </c>
      <c r="H70" s="489" t="str">
        <f t="shared" si="14"/>
        <v/>
      </c>
      <c r="I70" s="488" t="str">
        <f t="shared" si="12"/>
        <v/>
      </c>
      <c r="J70" s="488" t="str">
        <f t="shared" si="12"/>
        <v/>
      </c>
      <c r="K70" s="488" t="str">
        <f t="shared" si="12"/>
        <v/>
      </c>
      <c r="L70" s="488" t="e">
        <f t="shared" si="13"/>
        <v>#N/A</v>
      </c>
    </row>
    <row r="71" spans="1:12" ht="15" customHeight="1" x14ac:dyDescent="0.2">
      <c r="A71" s="490" t="s">
        <v>475</v>
      </c>
      <c r="B71" s="487">
        <v>34854</v>
      </c>
      <c r="C71" s="487">
        <v>7759</v>
      </c>
      <c r="D71" s="487">
        <v>4760</v>
      </c>
      <c r="E71" s="491">
        <f t="shared" ref="E71:G75" si="15">IF($A$51=37802,IF(COUNTBLANK(B$51:B$70)&gt;0,#N/A,IF(ISBLANK(B71)=FALSE,B71/B$51*100,#N/A)),IF(COUNTBLANK(B$51:B$75)&gt;0,#N/A,B71/B$51*100))</f>
        <v>113.95037107267794</v>
      </c>
      <c r="F71" s="491">
        <f t="shared" si="15"/>
        <v>89.4100023046785</v>
      </c>
      <c r="G71" s="491">
        <f t="shared" si="15"/>
        <v>119.65811965811966</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34995</v>
      </c>
      <c r="C72" s="487">
        <v>8135</v>
      </c>
      <c r="D72" s="487">
        <v>5142</v>
      </c>
      <c r="E72" s="491">
        <f t="shared" si="15"/>
        <v>114.41135122764574</v>
      </c>
      <c r="F72" s="491">
        <f t="shared" si="15"/>
        <v>93.742797879695786</v>
      </c>
      <c r="G72" s="491">
        <f t="shared" si="15"/>
        <v>129.26093514328809</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35903</v>
      </c>
      <c r="C73" s="487">
        <v>7890</v>
      </c>
      <c r="D73" s="487">
        <v>5317</v>
      </c>
      <c r="E73" s="491">
        <f t="shared" si="15"/>
        <v>117.3799326511263</v>
      </c>
      <c r="F73" s="491">
        <f t="shared" si="15"/>
        <v>90.919566720442504</v>
      </c>
      <c r="G73" s="491">
        <f t="shared" si="15"/>
        <v>133.66013071895424</v>
      </c>
      <c r="H73" s="492">
        <f>IF(A$51=37802,IF(ISERROR(L73)=TRUE,IF(ISBLANK(A73)=FALSE,IF(MONTH(A73)=MONTH(MAX(A$51:A$75)),A73,""),""),""),IF(ISERROR(L73)=TRUE,IF(MONTH(A73)=MONTH(MAX(A$51:A$75)),A73,""),""))</f>
        <v>43709</v>
      </c>
      <c r="I73" s="488">
        <f t="shared" si="12"/>
        <v>117.3799326511263</v>
      </c>
      <c r="J73" s="488">
        <f t="shared" si="12"/>
        <v>90.919566720442504</v>
      </c>
      <c r="K73" s="488">
        <f t="shared" si="12"/>
        <v>133.66013071895424</v>
      </c>
      <c r="L73" s="488" t="e">
        <f t="shared" si="13"/>
        <v>#N/A</v>
      </c>
    </row>
    <row r="74" spans="1:12" ht="15" customHeight="1" x14ac:dyDescent="0.2">
      <c r="A74" s="490" t="s">
        <v>477</v>
      </c>
      <c r="B74" s="487">
        <v>35361</v>
      </c>
      <c r="C74" s="487">
        <v>7657</v>
      </c>
      <c r="D74" s="487">
        <v>5053</v>
      </c>
      <c r="E74" s="491">
        <f t="shared" si="15"/>
        <v>115.60793801288129</v>
      </c>
      <c r="F74" s="491">
        <f t="shared" si="15"/>
        <v>88.234616271030191</v>
      </c>
      <c r="G74" s="491">
        <f t="shared" si="15"/>
        <v>127.02362996480643</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35622</v>
      </c>
      <c r="C75" s="493">
        <v>7446</v>
      </c>
      <c r="D75" s="493">
        <v>4826</v>
      </c>
      <c r="E75" s="491">
        <f t="shared" si="15"/>
        <v>116.4612417039919</v>
      </c>
      <c r="F75" s="491">
        <f t="shared" si="15"/>
        <v>85.803180456326345</v>
      </c>
      <c r="G75" s="491">
        <f t="shared" si="15"/>
        <v>121.31724484665661</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117.3799326511263</v>
      </c>
      <c r="J77" s="488">
        <f>IF(J75&lt;&gt;"",J75,IF(J74&lt;&gt;"",J74,IF(J73&lt;&gt;"",J73,IF(J72&lt;&gt;"",J72,IF(J71&lt;&gt;"",J71,IF(J70&lt;&gt;"",J70,""))))))</f>
        <v>90.919566720442504</v>
      </c>
      <c r="K77" s="488">
        <f>IF(K75&lt;&gt;"",K75,IF(K74&lt;&gt;"",K74,IF(K73&lt;&gt;"",K73,IF(K72&lt;&gt;"",K72,IF(K71&lt;&gt;"",K71,IF(K70&lt;&gt;"",K70,""))))))</f>
        <v>133.66013071895424</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+17,4%</v>
      </c>
      <c r="J79" s="488" t="str">
        <f>"GeB - ausschließlich: "&amp;IF(J77&gt;100,"+","")&amp;TEXT(J77-100,"0,0")&amp;"%"</f>
        <v>GeB - ausschließlich: -9,1%</v>
      </c>
      <c r="K79" s="488" t="str">
        <f>"GeB - im Nebenjob: "&amp;IF(K77&gt;100,"+","")&amp;TEXT(K77-100,"0,0")&amp;"%"</f>
        <v>GeB - im Nebenjob: +33,7%</v>
      </c>
    </row>
    <row r="81" spans="9:9" ht="15" customHeight="1" x14ac:dyDescent="0.2">
      <c r="I81" s="488" t="str">
        <f>IF(ISERROR(HLOOKUP(1,I$78:K$79,2,FALSE)),"",HLOOKUP(1,I$78:K$79,2,FALSE))</f>
        <v>GeB - im Nebenjob: +33,7%</v>
      </c>
    </row>
    <row r="82" spans="9:9" ht="15" customHeight="1" x14ac:dyDescent="0.2">
      <c r="I82" s="488" t="str">
        <f>IF(ISERROR(HLOOKUP(2,I$78:K$79,2,FALSE)),"",HLOOKUP(2,I$78:K$79,2,FALSE))</f>
        <v>SvB: +17,4%</v>
      </c>
    </row>
    <row r="83" spans="9:9" ht="15" customHeight="1" x14ac:dyDescent="0.2">
      <c r="I83" s="488" t="str">
        <f>IF(ISERROR(HLOOKUP(3,I$78:K$79,2,FALSE)),"",HLOOKUP(3,I$78:K$79,2,FALSE))</f>
        <v>GeB - ausschließlich: -9,1%</v>
      </c>
    </row>
  </sheetData>
  <mergeCells count="16">
    <mergeCell ref="J12:N12"/>
    <mergeCell ref="A49:A50"/>
    <mergeCell ref="B49:D49"/>
    <mergeCell ref="E49:G49"/>
    <mergeCell ref="H49:H50"/>
    <mergeCell ref="I49:K49"/>
    <mergeCell ref="A12:A13"/>
    <mergeCell ref="B12:C12"/>
    <mergeCell ref="D12:E12"/>
    <mergeCell ref="F12:G12"/>
    <mergeCell ref="H12:I12"/>
    <mergeCell ref="B4:C4"/>
    <mergeCell ref="D4:E4"/>
    <mergeCell ref="F4:G4"/>
    <mergeCell ref="H4:I4"/>
    <mergeCell ref="J4:N4"/>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2" t="s">
        <v>481</v>
      </c>
      <c r="B6" s="671"/>
      <c r="C6" s="671"/>
      <c r="D6" s="671"/>
      <c r="E6" s="671"/>
      <c r="F6" s="683"/>
      <c r="G6" s="683"/>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4"/>
      <c r="C17" s="684"/>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6" t="s">
        <v>507</v>
      </c>
      <c r="B35" s="686"/>
      <c r="C35" s="686"/>
      <c r="D35" s="686"/>
      <c r="E35" s="686"/>
      <c r="F35" s="686"/>
      <c r="G35" s="686"/>
      <c r="H35" s="522"/>
    </row>
    <row r="36" spans="1:8" ht="13.15" customHeight="1" x14ac:dyDescent="0.2">
      <c r="A36" s="524"/>
      <c r="B36" s="525"/>
      <c r="C36" s="525"/>
      <c r="D36" s="526"/>
      <c r="E36" s="526"/>
      <c r="F36" s="526"/>
      <c r="G36" s="526"/>
      <c r="H36" s="522"/>
    </row>
    <row r="37" spans="1:8" ht="13.15" customHeight="1" x14ac:dyDescent="0.2">
      <c r="A37" s="685" t="s">
        <v>508</v>
      </c>
      <c r="B37" s="685"/>
      <c r="C37" s="685"/>
      <c r="D37" s="685"/>
      <c r="E37" s="685"/>
      <c r="F37" s="685"/>
      <c r="G37" s="685"/>
      <c r="H37" s="522"/>
    </row>
    <row r="38" spans="1:8" ht="13.15" customHeight="1" x14ac:dyDescent="0.2">
      <c r="A38" s="527"/>
      <c r="B38" s="528"/>
      <c r="C38" s="528"/>
      <c r="D38" s="515"/>
      <c r="E38" s="529"/>
      <c r="F38" s="517"/>
      <c r="G38" s="517"/>
      <c r="H38" s="522"/>
    </row>
    <row r="39" spans="1:8" ht="13.15" customHeight="1" x14ac:dyDescent="0.2">
      <c r="A39" s="687" t="s">
        <v>509</v>
      </c>
      <c r="B39" s="687"/>
      <c r="C39" s="687"/>
      <c r="D39" s="687"/>
      <c r="E39" s="687"/>
      <c r="F39" s="688"/>
      <c r="G39" s="688"/>
    </row>
    <row r="40" spans="1:8" ht="13.15" customHeight="1" x14ac:dyDescent="0.2">
      <c r="A40" s="688"/>
      <c r="B40" s="688"/>
      <c r="C40" s="688"/>
      <c r="D40" s="688"/>
      <c r="E40" s="688"/>
      <c r="F40" s="688"/>
      <c r="G40" s="688"/>
    </row>
    <row r="41" spans="1:8" ht="13.15" customHeight="1" x14ac:dyDescent="0.2">
      <c r="A41" s="530"/>
      <c r="B41" s="530"/>
      <c r="C41" s="530"/>
      <c r="D41" s="531"/>
      <c r="E41" s="531"/>
      <c r="F41" s="522"/>
      <c r="G41" s="522"/>
    </row>
    <row r="42" spans="1:8" ht="13.15" customHeight="1" x14ac:dyDescent="0.2">
      <c r="A42" s="689" t="s">
        <v>510</v>
      </c>
      <c r="B42" s="690"/>
      <c r="C42" s="690"/>
      <c r="D42" s="690"/>
      <c r="E42" s="690"/>
      <c r="F42" s="690"/>
      <c r="G42" s="690"/>
    </row>
    <row r="43" spans="1:8" ht="13.15" customHeight="1" x14ac:dyDescent="0.2">
      <c r="A43" s="685" t="s">
        <v>511</v>
      </c>
      <c r="B43" s="685"/>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5" t="s">
        <v>7</v>
      </c>
      <c r="B4" s="555"/>
      <c r="C4" s="555"/>
      <c r="D4" s="555"/>
      <c r="E4" s="555"/>
      <c r="F4" s="555"/>
    </row>
    <row r="5" spans="1:6" ht="12.75" customHeight="1" x14ac:dyDescent="0.2">
      <c r="A5" s="21"/>
      <c r="B5" s="22"/>
      <c r="C5" s="21"/>
      <c r="D5" s="22"/>
      <c r="E5" s="21"/>
      <c r="F5" s="21"/>
    </row>
    <row r="6" spans="1:6" ht="12.75" customHeight="1" x14ac:dyDescent="0.2">
      <c r="A6" s="25" t="s">
        <v>8</v>
      </c>
      <c r="B6" s="26"/>
      <c r="C6" s="556" t="s">
        <v>9</v>
      </c>
      <c r="D6" s="556"/>
      <c r="E6" s="556"/>
      <c r="F6" s="556"/>
    </row>
    <row r="7" spans="1:6" ht="12.75" customHeight="1" x14ac:dyDescent="0.2">
      <c r="A7" s="25"/>
      <c r="B7" s="26"/>
      <c r="C7" s="27"/>
      <c r="D7" s="27"/>
      <c r="E7" s="27"/>
      <c r="F7" s="27"/>
    </row>
    <row r="8" spans="1:6" ht="12.75" customHeight="1" x14ac:dyDescent="0.2">
      <c r="A8" s="25" t="s">
        <v>10</v>
      </c>
      <c r="B8" s="26"/>
      <c r="C8" s="556" t="s">
        <v>11</v>
      </c>
      <c r="D8" s="556"/>
      <c r="E8" s="556"/>
      <c r="F8" s="556"/>
    </row>
    <row r="9" spans="1:6" ht="12.75" customHeight="1" x14ac:dyDescent="0.2">
      <c r="A9" s="25"/>
      <c r="B9" s="26"/>
      <c r="C9" s="27"/>
      <c r="D9" s="27"/>
      <c r="E9" s="27"/>
      <c r="F9" s="27"/>
    </row>
    <row r="10" spans="1:6" ht="12.75" customHeight="1" x14ac:dyDescent="0.2">
      <c r="A10" s="25" t="s">
        <v>12</v>
      </c>
      <c r="C10" s="557" t="s">
        <v>13</v>
      </c>
      <c r="D10" s="557"/>
      <c r="E10" s="557"/>
      <c r="F10" s="557"/>
    </row>
    <row r="11" spans="1:6" ht="12.75" customHeight="1" x14ac:dyDescent="0.2">
      <c r="A11" s="22"/>
      <c r="B11" s="21"/>
      <c r="C11" s="28"/>
      <c r="D11" s="27"/>
      <c r="E11" s="29"/>
      <c r="F11" s="27"/>
    </row>
    <row r="12" spans="1:6" ht="12.75" customHeight="1" x14ac:dyDescent="0.2">
      <c r="A12" s="25" t="s">
        <v>14</v>
      </c>
      <c r="B12" s="21"/>
      <c r="C12" s="558" t="s">
        <v>15</v>
      </c>
      <c r="D12" s="558"/>
      <c r="E12" s="558"/>
      <c r="F12" s="558"/>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9" t="s">
        <v>20</v>
      </c>
      <c r="B18" s="559"/>
      <c r="C18" s="31" t="s">
        <v>21</v>
      </c>
      <c r="D18" s="27"/>
      <c r="E18" s="27"/>
      <c r="F18" s="27"/>
    </row>
    <row r="19" spans="1:6" ht="12.75" customHeight="1" x14ac:dyDescent="0.2">
      <c r="A19" s="22"/>
      <c r="B19" s="21"/>
      <c r="C19" s="32"/>
      <c r="D19" s="27"/>
      <c r="E19" s="27"/>
      <c r="F19" s="27"/>
    </row>
    <row r="20" spans="1:6" ht="89.25" customHeight="1" x14ac:dyDescent="0.2">
      <c r="A20" s="25" t="s">
        <v>22</v>
      </c>
      <c r="B20" s="21"/>
      <c r="C20" s="556" t="s">
        <v>23</v>
      </c>
      <c r="D20" s="556"/>
      <c r="E20" s="556"/>
      <c r="F20" s="556"/>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60" t="s">
        <v>38</v>
      </c>
      <c r="D33" s="554"/>
      <c r="E33" s="554"/>
      <c r="F33" s="554"/>
    </row>
    <row r="34" spans="1:6" ht="12.75" customHeight="1" x14ac:dyDescent="0.2">
      <c r="A34" s="26"/>
      <c r="B34" s="26"/>
      <c r="C34" s="561" t="s">
        <v>39</v>
      </c>
      <c r="D34" s="562"/>
      <c r="E34" s="562"/>
      <c r="F34" s="562"/>
    </row>
    <row r="35" spans="1:6" ht="25.5" customHeight="1" x14ac:dyDescent="0.2">
      <c r="A35" s="26"/>
      <c r="B35" s="26"/>
      <c r="C35" s="563" t="s">
        <v>40</v>
      </c>
      <c r="D35" s="564"/>
      <c r="E35" s="564"/>
      <c r="F35" s="564"/>
    </row>
    <row r="36" spans="1:6" ht="12.75" x14ac:dyDescent="0.2">
      <c r="B36" s="26"/>
    </row>
    <row r="37" spans="1:6" ht="12.75" x14ac:dyDescent="0.2">
      <c r="A37" s="22" t="s">
        <v>41</v>
      </c>
      <c r="C37" s="45" t="s">
        <v>42</v>
      </c>
      <c r="D37" s="36"/>
      <c r="E37" s="36"/>
      <c r="F37" s="36"/>
    </row>
    <row r="38" spans="1:6" ht="28.5" customHeight="1" x14ac:dyDescent="0.2">
      <c r="C38" s="554" t="s">
        <v>43</v>
      </c>
      <c r="D38" s="554"/>
      <c r="E38" s="554"/>
      <c r="F38" s="554"/>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68" t="s">
        <v>91</v>
      </c>
      <c r="B3" s="569"/>
      <c r="C3" s="569"/>
      <c r="D3" s="569"/>
      <c r="E3" s="569"/>
      <c r="F3" s="569"/>
      <c r="G3" s="569"/>
      <c r="H3" s="569"/>
      <c r="I3" s="569"/>
      <c r="J3" s="569"/>
    </row>
    <row r="4" spans="1:15" s="94" customFormat="1" ht="12" customHeight="1" x14ac:dyDescent="0.2">
      <c r="A4" s="570" t="s">
        <v>92</v>
      </c>
      <c r="B4" s="570"/>
      <c r="C4" s="570"/>
      <c r="D4" s="570"/>
      <c r="E4" s="570"/>
      <c r="F4" s="570"/>
      <c r="G4" s="570"/>
      <c r="H4" s="570"/>
      <c r="I4" s="570"/>
      <c r="J4" s="570"/>
    </row>
    <row r="5" spans="1:15" s="94" customFormat="1" ht="12" customHeight="1" x14ac:dyDescent="0.2">
      <c r="A5" s="571" t="s">
        <v>57</v>
      </c>
      <c r="B5" s="571"/>
      <c r="C5" s="571"/>
      <c r="D5" s="571"/>
      <c r="E5" s="95"/>
      <c r="F5" s="95"/>
      <c r="G5" s="95"/>
      <c r="H5" s="95"/>
      <c r="I5" s="95"/>
      <c r="J5" s="95"/>
    </row>
    <row r="6" spans="1:15" s="94" customFormat="1" ht="11.25" customHeight="1" x14ac:dyDescent="0.2">
      <c r="A6" s="572"/>
      <c r="B6" s="573"/>
      <c r="C6" s="573"/>
      <c r="D6" s="573"/>
      <c r="E6" s="573"/>
      <c r="F6" s="573"/>
      <c r="G6" s="573"/>
      <c r="H6" s="573"/>
      <c r="I6" s="573"/>
      <c r="J6" s="573"/>
    </row>
    <row r="7" spans="1:15" s="91" customFormat="1" ht="12" customHeight="1" x14ac:dyDescent="0.2">
      <c r="A7" s="574" t="s">
        <v>93</v>
      </c>
      <c r="B7" s="575"/>
      <c r="C7" s="580" t="s">
        <v>94</v>
      </c>
      <c r="D7" s="583" t="s">
        <v>95</v>
      </c>
      <c r="E7" s="584"/>
      <c r="F7" s="584"/>
      <c r="G7" s="584"/>
      <c r="H7" s="585"/>
      <c r="I7" s="586" t="s">
        <v>96</v>
      </c>
      <c r="J7" s="587"/>
      <c r="K7" s="96"/>
      <c r="L7" s="96"/>
      <c r="M7" s="96"/>
      <c r="N7" s="96"/>
      <c r="O7" s="96"/>
    </row>
    <row r="8" spans="1:15" ht="34.5" customHeight="1" x14ac:dyDescent="0.2">
      <c r="A8" s="576"/>
      <c r="B8" s="577"/>
      <c r="C8" s="581"/>
      <c r="D8" s="590" t="s">
        <v>97</v>
      </c>
      <c r="E8" s="590" t="s">
        <v>98</v>
      </c>
      <c r="F8" s="590" t="s">
        <v>99</v>
      </c>
      <c r="G8" s="590" t="s">
        <v>100</v>
      </c>
      <c r="H8" s="590" t="s">
        <v>101</v>
      </c>
      <c r="I8" s="588"/>
      <c r="J8" s="589"/>
    </row>
    <row r="9" spans="1:15" ht="12" customHeight="1" x14ac:dyDescent="0.2">
      <c r="A9" s="576"/>
      <c r="B9" s="577"/>
      <c r="C9" s="581"/>
      <c r="D9" s="591"/>
      <c r="E9" s="591"/>
      <c r="F9" s="591"/>
      <c r="G9" s="591"/>
      <c r="H9" s="591"/>
      <c r="I9" s="98" t="s">
        <v>102</v>
      </c>
      <c r="J9" s="99" t="s">
        <v>103</v>
      </c>
    </row>
    <row r="10" spans="1:15" ht="12" customHeight="1" x14ac:dyDescent="0.2">
      <c r="A10" s="578"/>
      <c r="B10" s="579"/>
      <c r="C10" s="582"/>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35622</v>
      </c>
      <c r="E12" s="114">
        <v>35361</v>
      </c>
      <c r="F12" s="114">
        <v>35903</v>
      </c>
      <c r="G12" s="114">
        <v>34995</v>
      </c>
      <c r="H12" s="114">
        <v>34854</v>
      </c>
      <c r="I12" s="115">
        <v>768</v>
      </c>
      <c r="J12" s="116">
        <v>2.2034773627130315</v>
      </c>
      <c r="N12" s="117"/>
    </row>
    <row r="13" spans="1:15" s="110" customFormat="1" ht="13.5" customHeight="1" x14ac:dyDescent="0.2">
      <c r="A13" s="118" t="s">
        <v>105</v>
      </c>
      <c r="B13" s="119" t="s">
        <v>106</v>
      </c>
      <c r="C13" s="113">
        <v>52.77918140474987</v>
      </c>
      <c r="D13" s="114">
        <v>18801</v>
      </c>
      <c r="E13" s="114">
        <v>18499</v>
      </c>
      <c r="F13" s="114">
        <v>18861</v>
      </c>
      <c r="G13" s="114">
        <v>18421</v>
      </c>
      <c r="H13" s="114">
        <v>18375</v>
      </c>
      <c r="I13" s="115">
        <v>426</v>
      </c>
      <c r="J13" s="116">
        <v>2.3183673469387753</v>
      </c>
    </row>
    <row r="14" spans="1:15" s="110" customFormat="1" ht="13.5" customHeight="1" x14ac:dyDescent="0.2">
      <c r="A14" s="120"/>
      <c r="B14" s="119" t="s">
        <v>107</v>
      </c>
      <c r="C14" s="113">
        <v>47.22081859525013</v>
      </c>
      <c r="D14" s="114">
        <v>16821</v>
      </c>
      <c r="E14" s="114">
        <v>16862</v>
      </c>
      <c r="F14" s="114">
        <v>17042</v>
      </c>
      <c r="G14" s="114">
        <v>16574</v>
      </c>
      <c r="H14" s="114">
        <v>16479</v>
      </c>
      <c r="I14" s="115">
        <v>342</v>
      </c>
      <c r="J14" s="116">
        <v>2.0753686510103768</v>
      </c>
    </row>
    <row r="15" spans="1:15" s="110" customFormat="1" ht="13.5" customHeight="1" x14ac:dyDescent="0.2">
      <c r="A15" s="118" t="s">
        <v>105</v>
      </c>
      <c r="B15" s="121" t="s">
        <v>108</v>
      </c>
      <c r="C15" s="113">
        <v>11.450788838358317</v>
      </c>
      <c r="D15" s="114">
        <v>4079</v>
      </c>
      <c r="E15" s="114">
        <v>4183</v>
      </c>
      <c r="F15" s="114">
        <v>4356</v>
      </c>
      <c r="G15" s="114">
        <v>3920</v>
      </c>
      <c r="H15" s="114">
        <v>3980</v>
      </c>
      <c r="I15" s="115">
        <v>99</v>
      </c>
      <c r="J15" s="116">
        <v>2.487437185929648</v>
      </c>
    </row>
    <row r="16" spans="1:15" s="110" customFormat="1" ht="13.5" customHeight="1" x14ac:dyDescent="0.2">
      <c r="A16" s="118"/>
      <c r="B16" s="121" t="s">
        <v>109</v>
      </c>
      <c r="C16" s="113">
        <v>66.360675986749754</v>
      </c>
      <c r="D16" s="114">
        <v>23639</v>
      </c>
      <c r="E16" s="114">
        <v>23393</v>
      </c>
      <c r="F16" s="114">
        <v>23774</v>
      </c>
      <c r="G16" s="114">
        <v>23474</v>
      </c>
      <c r="H16" s="114">
        <v>23436</v>
      </c>
      <c r="I16" s="115">
        <v>203</v>
      </c>
      <c r="J16" s="116">
        <v>0.8661887694145759</v>
      </c>
    </row>
    <row r="17" spans="1:10" s="110" customFormat="1" ht="13.5" customHeight="1" x14ac:dyDescent="0.2">
      <c r="A17" s="118"/>
      <c r="B17" s="121" t="s">
        <v>110</v>
      </c>
      <c r="C17" s="113">
        <v>20.902812868452081</v>
      </c>
      <c r="D17" s="114">
        <v>7446</v>
      </c>
      <c r="E17" s="114">
        <v>7330</v>
      </c>
      <c r="F17" s="114">
        <v>7316</v>
      </c>
      <c r="G17" s="114">
        <v>7178</v>
      </c>
      <c r="H17" s="114">
        <v>7024</v>
      </c>
      <c r="I17" s="115">
        <v>422</v>
      </c>
      <c r="J17" s="116">
        <v>6.0079726651480634</v>
      </c>
    </row>
    <row r="18" spans="1:10" s="110" customFormat="1" ht="13.5" customHeight="1" x14ac:dyDescent="0.2">
      <c r="A18" s="120"/>
      <c r="B18" s="121" t="s">
        <v>111</v>
      </c>
      <c r="C18" s="113">
        <v>1.2857223064398406</v>
      </c>
      <c r="D18" s="114">
        <v>458</v>
      </c>
      <c r="E18" s="114">
        <v>455</v>
      </c>
      <c r="F18" s="114">
        <v>457</v>
      </c>
      <c r="G18" s="114">
        <v>423</v>
      </c>
      <c r="H18" s="114">
        <v>414</v>
      </c>
      <c r="I18" s="115">
        <v>44</v>
      </c>
      <c r="J18" s="116">
        <v>10.628019323671497</v>
      </c>
    </row>
    <row r="19" spans="1:10" s="110" customFormat="1" ht="13.5" customHeight="1" x14ac:dyDescent="0.2">
      <c r="A19" s="120"/>
      <c r="B19" s="121" t="s">
        <v>112</v>
      </c>
      <c r="C19" s="113">
        <v>0.3649430127449329</v>
      </c>
      <c r="D19" s="114">
        <v>130</v>
      </c>
      <c r="E19" s="114">
        <v>123</v>
      </c>
      <c r="F19" s="114">
        <v>123</v>
      </c>
      <c r="G19" s="114">
        <v>103</v>
      </c>
      <c r="H19" s="114">
        <v>96</v>
      </c>
      <c r="I19" s="115">
        <v>34</v>
      </c>
      <c r="J19" s="116">
        <v>35.416666666666664</v>
      </c>
    </row>
    <row r="20" spans="1:10" s="110" customFormat="1" ht="13.5" customHeight="1" x14ac:dyDescent="0.2">
      <c r="A20" s="118" t="s">
        <v>113</v>
      </c>
      <c r="B20" s="122" t="s">
        <v>114</v>
      </c>
      <c r="C20" s="113">
        <v>69.768682274998596</v>
      </c>
      <c r="D20" s="114">
        <v>24853</v>
      </c>
      <c r="E20" s="114">
        <v>24660</v>
      </c>
      <c r="F20" s="114">
        <v>25127</v>
      </c>
      <c r="G20" s="114">
        <v>24341</v>
      </c>
      <c r="H20" s="114">
        <v>24375</v>
      </c>
      <c r="I20" s="115">
        <v>478</v>
      </c>
      <c r="J20" s="116">
        <v>1.961025641025641</v>
      </c>
    </row>
    <row r="21" spans="1:10" s="110" customFormat="1" ht="13.5" customHeight="1" x14ac:dyDescent="0.2">
      <c r="A21" s="120"/>
      <c r="B21" s="122" t="s">
        <v>115</v>
      </c>
      <c r="C21" s="113">
        <v>30.231317725001404</v>
      </c>
      <c r="D21" s="114">
        <v>10769</v>
      </c>
      <c r="E21" s="114">
        <v>10701</v>
      </c>
      <c r="F21" s="114">
        <v>10776</v>
      </c>
      <c r="G21" s="114">
        <v>10654</v>
      </c>
      <c r="H21" s="114">
        <v>10479</v>
      </c>
      <c r="I21" s="115">
        <v>290</v>
      </c>
      <c r="J21" s="116">
        <v>2.7674396411871363</v>
      </c>
    </row>
    <row r="22" spans="1:10" s="110" customFormat="1" ht="13.5" customHeight="1" x14ac:dyDescent="0.2">
      <c r="A22" s="118" t="s">
        <v>113</v>
      </c>
      <c r="B22" s="122" t="s">
        <v>116</v>
      </c>
      <c r="C22" s="113">
        <v>88.723260906181579</v>
      </c>
      <c r="D22" s="114">
        <v>31605</v>
      </c>
      <c r="E22" s="114">
        <v>31520</v>
      </c>
      <c r="F22" s="114">
        <v>31782</v>
      </c>
      <c r="G22" s="114">
        <v>31044</v>
      </c>
      <c r="H22" s="114">
        <v>31117</v>
      </c>
      <c r="I22" s="115">
        <v>488</v>
      </c>
      <c r="J22" s="116">
        <v>1.5682745765980011</v>
      </c>
    </row>
    <row r="23" spans="1:10" s="110" customFormat="1" ht="13.5" customHeight="1" x14ac:dyDescent="0.2">
      <c r="A23" s="123"/>
      <c r="B23" s="124" t="s">
        <v>117</v>
      </c>
      <c r="C23" s="125">
        <v>11.214979507046207</v>
      </c>
      <c r="D23" s="114">
        <v>3995</v>
      </c>
      <c r="E23" s="114">
        <v>3822</v>
      </c>
      <c r="F23" s="114">
        <v>4102</v>
      </c>
      <c r="G23" s="114">
        <v>3929</v>
      </c>
      <c r="H23" s="114">
        <v>3716</v>
      </c>
      <c r="I23" s="115">
        <v>279</v>
      </c>
      <c r="J23" s="116">
        <v>7.5080731969860066</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12272</v>
      </c>
      <c r="E26" s="114">
        <v>12710</v>
      </c>
      <c r="F26" s="114">
        <v>13207</v>
      </c>
      <c r="G26" s="114">
        <v>13277</v>
      </c>
      <c r="H26" s="140">
        <v>12519</v>
      </c>
      <c r="I26" s="115">
        <v>-247</v>
      </c>
      <c r="J26" s="116">
        <v>-1.9730010384215992</v>
      </c>
    </row>
    <row r="27" spans="1:10" s="110" customFormat="1" ht="13.5" customHeight="1" x14ac:dyDescent="0.2">
      <c r="A27" s="118" t="s">
        <v>105</v>
      </c>
      <c r="B27" s="119" t="s">
        <v>106</v>
      </c>
      <c r="C27" s="113">
        <v>41.549869621903518</v>
      </c>
      <c r="D27" s="115">
        <v>5099</v>
      </c>
      <c r="E27" s="114">
        <v>5227</v>
      </c>
      <c r="F27" s="114">
        <v>5460</v>
      </c>
      <c r="G27" s="114">
        <v>5459</v>
      </c>
      <c r="H27" s="140">
        <v>5138</v>
      </c>
      <c r="I27" s="115">
        <v>-39</v>
      </c>
      <c r="J27" s="116">
        <v>-0.75905021409108597</v>
      </c>
    </row>
    <row r="28" spans="1:10" s="110" customFormat="1" ht="13.5" customHeight="1" x14ac:dyDescent="0.2">
      <c r="A28" s="120"/>
      <c r="B28" s="119" t="s">
        <v>107</v>
      </c>
      <c r="C28" s="113">
        <v>58.450130378096482</v>
      </c>
      <c r="D28" s="115">
        <v>7173</v>
      </c>
      <c r="E28" s="114">
        <v>7483</v>
      </c>
      <c r="F28" s="114">
        <v>7747</v>
      </c>
      <c r="G28" s="114">
        <v>7818</v>
      </c>
      <c r="H28" s="140">
        <v>7381</v>
      </c>
      <c r="I28" s="115">
        <v>-208</v>
      </c>
      <c r="J28" s="116">
        <v>-2.8180463351849343</v>
      </c>
    </row>
    <row r="29" spans="1:10" s="110" customFormat="1" ht="13.5" customHeight="1" x14ac:dyDescent="0.2">
      <c r="A29" s="118" t="s">
        <v>105</v>
      </c>
      <c r="B29" s="121" t="s">
        <v>108</v>
      </c>
      <c r="C29" s="113">
        <v>18.864080834419816</v>
      </c>
      <c r="D29" s="115">
        <v>2315</v>
      </c>
      <c r="E29" s="114">
        <v>2487</v>
      </c>
      <c r="F29" s="114">
        <v>2681</v>
      </c>
      <c r="G29" s="114">
        <v>2778</v>
      </c>
      <c r="H29" s="140">
        <v>2493</v>
      </c>
      <c r="I29" s="115">
        <v>-178</v>
      </c>
      <c r="J29" s="116">
        <v>-7.1399919775371039</v>
      </c>
    </row>
    <row r="30" spans="1:10" s="110" customFormat="1" ht="13.5" customHeight="1" x14ac:dyDescent="0.2">
      <c r="A30" s="118"/>
      <c r="B30" s="121" t="s">
        <v>109</v>
      </c>
      <c r="C30" s="113">
        <v>45.656779661016948</v>
      </c>
      <c r="D30" s="115">
        <v>5603</v>
      </c>
      <c r="E30" s="114">
        <v>5855</v>
      </c>
      <c r="F30" s="114">
        <v>6100</v>
      </c>
      <c r="G30" s="114">
        <v>6082</v>
      </c>
      <c r="H30" s="140">
        <v>5764</v>
      </c>
      <c r="I30" s="115">
        <v>-161</v>
      </c>
      <c r="J30" s="116">
        <v>-2.793199167244969</v>
      </c>
    </row>
    <row r="31" spans="1:10" s="110" customFormat="1" ht="13.5" customHeight="1" x14ac:dyDescent="0.2">
      <c r="A31" s="118"/>
      <c r="B31" s="121" t="s">
        <v>110</v>
      </c>
      <c r="C31" s="113">
        <v>19.23076923076923</v>
      </c>
      <c r="D31" s="115">
        <v>2360</v>
      </c>
      <c r="E31" s="114">
        <v>2357</v>
      </c>
      <c r="F31" s="114">
        <v>2390</v>
      </c>
      <c r="G31" s="114">
        <v>2373</v>
      </c>
      <c r="H31" s="140">
        <v>2266</v>
      </c>
      <c r="I31" s="115">
        <v>94</v>
      </c>
      <c r="J31" s="116">
        <v>4.148278905560459</v>
      </c>
    </row>
    <row r="32" spans="1:10" s="110" customFormat="1" ht="13.5" customHeight="1" x14ac:dyDescent="0.2">
      <c r="A32" s="120"/>
      <c r="B32" s="121" t="s">
        <v>111</v>
      </c>
      <c r="C32" s="113">
        <v>16.240221642764016</v>
      </c>
      <c r="D32" s="115">
        <v>1993</v>
      </c>
      <c r="E32" s="114">
        <v>2010</v>
      </c>
      <c r="F32" s="114">
        <v>2036</v>
      </c>
      <c r="G32" s="114">
        <v>2044</v>
      </c>
      <c r="H32" s="140">
        <v>1996</v>
      </c>
      <c r="I32" s="115">
        <v>-3</v>
      </c>
      <c r="J32" s="116">
        <v>-0.15030060120240482</v>
      </c>
    </row>
    <row r="33" spans="1:10" s="110" customFormat="1" ht="13.5" customHeight="1" x14ac:dyDescent="0.2">
      <c r="A33" s="120"/>
      <c r="B33" s="121" t="s">
        <v>112</v>
      </c>
      <c r="C33" s="113">
        <v>1.2222946544980444</v>
      </c>
      <c r="D33" s="115">
        <v>150</v>
      </c>
      <c r="E33" s="114">
        <v>155</v>
      </c>
      <c r="F33" s="114">
        <v>185</v>
      </c>
      <c r="G33" s="114">
        <v>170</v>
      </c>
      <c r="H33" s="140">
        <v>163</v>
      </c>
      <c r="I33" s="115">
        <v>-13</v>
      </c>
      <c r="J33" s="116">
        <v>-7.9754601226993866</v>
      </c>
    </row>
    <row r="34" spans="1:10" s="110" customFormat="1" ht="13.5" customHeight="1" x14ac:dyDescent="0.2">
      <c r="A34" s="118" t="s">
        <v>113</v>
      </c>
      <c r="B34" s="122" t="s">
        <v>116</v>
      </c>
      <c r="C34" s="113">
        <v>90.955019556714475</v>
      </c>
      <c r="D34" s="115">
        <v>11162</v>
      </c>
      <c r="E34" s="114">
        <v>11571</v>
      </c>
      <c r="F34" s="114">
        <v>12013</v>
      </c>
      <c r="G34" s="114">
        <v>12116</v>
      </c>
      <c r="H34" s="140">
        <v>11461</v>
      </c>
      <c r="I34" s="115">
        <v>-299</v>
      </c>
      <c r="J34" s="116">
        <v>-2.6088473955152254</v>
      </c>
    </row>
    <row r="35" spans="1:10" s="110" customFormat="1" ht="13.5" customHeight="1" x14ac:dyDescent="0.2">
      <c r="A35" s="118"/>
      <c r="B35" s="119" t="s">
        <v>117</v>
      </c>
      <c r="C35" s="113">
        <v>8.7842242503259449</v>
      </c>
      <c r="D35" s="115">
        <v>1078</v>
      </c>
      <c r="E35" s="114">
        <v>1113</v>
      </c>
      <c r="F35" s="114">
        <v>1162</v>
      </c>
      <c r="G35" s="114">
        <v>1130</v>
      </c>
      <c r="H35" s="140">
        <v>1028</v>
      </c>
      <c r="I35" s="115">
        <v>50</v>
      </c>
      <c r="J35" s="116">
        <v>4.863813229571984</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7446</v>
      </c>
      <c r="E37" s="114">
        <v>7657</v>
      </c>
      <c r="F37" s="114">
        <v>7890</v>
      </c>
      <c r="G37" s="114">
        <v>8135</v>
      </c>
      <c r="H37" s="140">
        <v>7759</v>
      </c>
      <c r="I37" s="115">
        <v>-313</v>
      </c>
      <c r="J37" s="116">
        <v>-4.034025003222065</v>
      </c>
    </row>
    <row r="38" spans="1:10" s="110" customFormat="1" ht="13.5" customHeight="1" x14ac:dyDescent="0.2">
      <c r="A38" s="118" t="s">
        <v>105</v>
      </c>
      <c r="B38" s="119" t="s">
        <v>106</v>
      </c>
      <c r="C38" s="113">
        <v>39.940907869997311</v>
      </c>
      <c r="D38" s="115">
        <v>2974</v>
      </c>
      <c r="E38" s="114">
        <v>2992</v>
      </c>
      <c r="F38" s="114">
        <v>3077</v>
      </c>
      <c r="G38" s="114">
        <v>3162</v>
      </c>
      <c r="H38" s="140">
        <v>3000</v>
      </c>
      <c r="I38" s="115">
        <v>-26</v>
      </c>
      <c r="J38" s="116">
        <v>-0.8666666666666667</v>
      </c>
    </row>
    <row r="39" spans="1:10" s="110" customFormat="1" ht="13.5" customHeight="1" x14ac:dyDescent="0.2">
      <c r="A39" s="120"/>
      <c r="B39" s="119" t="s">
        <v>107</v>
      </c>
      <c r="C39" s="113">
        <v>60.059092130002689</v>
      </c>
      <c r="D39" s="115">
        <v>4472</v>
      </c>
      <c r="E39" s="114">
        <v>4665</v>
      </c>
      <c r="F39" s="114">
        <v>4813</v>
      </c>
      <c r="G39" s="114">
        <v>4973</v>
      </c>
      <c r="H39" s="140">
        <v>4759</v>
      </c>
      <c r="I39" s="115">
        <v>-287</v>
      </c>
      <c r="J39" s="116">
        <v>-6.0306787140155498</v>
      </c>
    </row>
    <row r="40" spans="1:10" s="110" customFormat="1" ht="13.5" customHeight="1" x14ac:dyDescent="0.2">
      <c r="A40" s="118" t="s">
        <v>105</v>
      </c>
      <c r="B40" s="121" t="s">
        <v>108</v>
      </c>
      <c r="C40" s="113">
        <v>23.368251410153103</v>
      </c>
      <c r="D40" s="115">
        <v>1740</v>
      </c>
      <c r="E40" s="114">
        <v>1861</v>
      </c>
      <c r="F40" s="114">
        <v>1960</v>
      </c>
      <c r="G40" s="114">
        <v>2139</v>
      </c>
      <c r="H40" s="140">
        <v>1914</v>
      </c>
      <c r="I40" s="115">
        <v>-174</v>
      </c>
      <c r="J40" s="116">
        <v>-9.0909090909090917</v>
      </c>
    </row>
    <row r="41" spans="1:10" s="110" customFormat="1" ht="13.5" customHeight="1" x14ac:dyDescent="0.2">
      <c r="A41" s="118"/>
      <c r="B41" s="121" t="s">
        <v>109</v>
      </c>
      <c r="C41" s="113">
        <v>30.566747246843942</v>
      </c>
      <c r="D41" s="115">
        <v>2276</v>
      </c>
      <c r="E41" s="114">
        <v>2363</v>
      </c>
      <c r="F41" s="114">
        <v>2461</v>
      </c>
      <c r="G41" s="114">
        <v>2516</v>
      </c>
      <c r="H41" s="140">
        <v>2432</v>
      </c>
      <c r="I41" s="115">
        <v>-156</v>
      </c>
      <c r="J41" s="116">
        <v>-6.4144736842105265</v>
      </c>
    </row>
    <row r="42" spans="1:10" s="110" customFormat="1" ht="13.5" customHeight="1" x14ac:dyDescent="0.2">
      <c r="A42" s="118"/>
      <c r="B42" s="121" t="s">
        <v>110</v>
      </c>
      <c r="C42" s="113">
        <v>20.212194466827828</v>
      </c>
      <c r="D42" s="115">
        <v>1505</v>
      </c>
      <c r="E42" s="114">
        <v>1488</v>
      </c>
      <c r="F42" s="114">
        <v>1495</v>
      </c>
      <c r="G42" s="114">
        <v>1497</v>
      </c>
      <c r="H42" s="140">
        <v>1475</v>
      </c>
      <c r="I42" s="115">
        <v>30</v>
      </c>
      <c r="J42" s="116">
        <v>2.0338983050847457</v>
      </c>
    </row>
    <row r="43" spans="1:10" s="110" customFormat="1" ht="13.5" customHeight="1" x14ac:dyDescent="0.2">
      <c r="A43" s="120"/>
      <c r="B43" s="121" t="s">
        <v>111</v>
      </c>
      <c r="C43" s="113">
        <v>25.839376846629062</v>
      </c>
      <c r="D43" s="115">
        <v>1924</v>
      </c>
      <c r="E43" s="114">
        <v>1944</v>
      </c>
      <c r="F43" s="114">
        <v>1974</v>
      </c>
      <c r="G43" s="114">
        <v>1983</v>
      </c>
      <c r="H43" s="140">
        <v>1938</v>
      </c>
      <c r="I43" s="115">
        <v>-14</v>
      </c>
      <c r="J43" s="116">
        <v>-0.72239422084623328</v>
      </c>
    </row>
    <row r="44" spans="1:10" s="110" customFormat="1" ht="13.5" customHeight="1" x14ac:dyDescent="0.2">
      <c r="A44" s="120"/>
      <c r="B44" s="121" t="s">
        <v>112</v>
      </c>
      <c r="C44" s="113">
        <v>1.8264840182648401</v>
      </c>
      <c r="D44" s="115">
        <v>136</v>
      </c>
      <c r="E44" s="114">
        <v>138</v>
      </c>
      <c r="F44" s="114">
        <v>171</v>
      </c>
      <c r="G44" s="114">
        <v>161</v>
      </c>
      <c r="H44" s="140">
        <v>156</v>
      </c>
      <c r="I44" s="115">
        <v>-20</v>
      </c>
      <c r="J44" s="116">
        <v>-12.820512820512821</v>
      </c>
    </row>
    <row r="45" spans="1:10" s="110" customFormat="1" ht="13.5" customHeight="1" x14ac:dyDescent="0.2">
      <c r="A45" s="118" t="s">
        <v>113</v>
      </c>
      <c r="B45" s="122" t="s">
        <v>116</v>
      </c>
      <c r="C45" s="113">
        <v>90.666129465484829</v>
      </c>
      <c r="D45" s="115">
        <v>6751</v>
      </c>
      <c r="E45" s="114">
        <v>6943</v>
      </c>
      <c r="F45" s="114">
        <v>7121</v>
      </c>
      <c r="G45" s="114">
        <v>7372</v>
      </c>
      <c r="H45" s="140">
        <v>7067</v>
      </c>
      <c r="I45" s="115">
        <v>-316</v>
      </c>
      <c r="J45" s="116">
        <v>-4.4714871940002832</v>
      </c>
    </row>
    <row r="46" spans="1:10" s="110" customFormat="1" ht="13.5" customHeight="1" x14ac:dyDescent="0.2">
      <c r="A46" s="118"/>
      <c r="B46" s="119" t="s">
        <v>117</v>
      </c>
      <c r="C46" s="113">
        <v>8.9175396185871616</v>
      </c>
      <c r="D46" s="115">
        <v>664</v>
      </c>
      <c r="E46" s="114">
        <v>689</v>
      </c>
      <c r="F46" s="114">
        <v>738</v>
      </c>
      <c r="G46" s="114">
        <v>732</v>
      </c>
      <c r="H46" s="140">
        <v>662</v>
      </c>
      <c r="I46" s="115">
        <v>2</v>
      </c>
      <c r="J46" s="116">
        <v>0.30211480362537763</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4826</v>
      </c>
      <c r="E48" s="114">
        <v>5053</v>
      </c>
      <c r="F48" s="114">
        <v>5317</v>
      </c>
      <c r="G48" s="114">
        <v>5142</v>
      </c>
      <c r="H48" s="140">
        <v>4760</v>
      </c>
      <c r="I48" s="115">
        <v>66</v>
      </c>
      <c r="J48" s="116">
        <v>1.3865546218487395</v>
      </c>
    </row>
    <row r="49" spans="1:12" s="110" customFormat="1" ht="13.5" customHeight="1" x14ac:dyDescent="0.2">
      <c r="A49" s="118" t="s">
        <v>105</v>
      </c>
      <c r="B49" s="119" t="s">
        <v>106</v>
      </c>
      <c r="C49" s="113">
        <v>44.032324906755079</v>
      </c>
      <c r="D49" s="115">
        <v>2125</v>
      </c>
      <c r="E49" s="114">
        <v>2235</v>
      </c>
      <c r="F49" s="114">
        <v>2383</v>
      </c>
      <c r="G49" s="114">
        <v>2297</v>
      </c>
      <c r="H49" s="140">
        <v>2138</v>
      </c>
      <c r="I49" s="115">
        <v>-13</v>
      </c>
      <c r="J49" s="116">
        <v>-0.60804490177736203</v>
      </c>
    </row>
    <row r="50" spans="1:12" s="110" customFormat="1" ht="13.5" customHeight="1" x14ac:dyDescent="0.2">
      <c r="A50" s="120"/>
      <c r="B50" s="119" t="s">
        <v>107</v>
      </c>
      <c r="C50" s="113">
        <v>55.967675093244921</v>
      </c>
      <c r="D50" s="115">
        <v>2701</v>
      </c>
      <c r="E50" s="114">
        <v>2818</v>
      </c>
      <c r="F50" s="114">
        <v>2934</v>
      </c>
      <c r="G50" s="114">
        <v>2845</v>
      </c>
      <c r="H50" s="140">
        <v>2622</v>
      </c>
      <c r="I50" s="115">
        <v>79</v>
      </c>
      <c r="J50" s="116">
        <v>3.0129672006102211</v>
      </c>
    </row>
    <row r="51" spans="1:12" s="110" customFormat="1" ht="13.5" customHeight="1" x14ac:dyDescent="0.2">
      <c r="A51" s="118" t="s">
        <v>105</v>
      </c>
      <c r="B51" s="121" t="s">
        <v>108</v>
      </c>
      <c r="C51" s="113">
        <v>11.91462909241608</v>
      </c>
      <c r="D51" s="115">
        <v>575</v>
      </c>
      <c r="E51" s="114">
        <v>626</v>
      </c>
      <c r="F51" s="114">
        <v>721</v>
      </c>
      <c r="G51" s="114">
        <v>639</v>
      </c>
      <c r="H51" s="140">
        <v>579</v>
      </c>
      <c r="I51" s="115">
        <v>-4</v>
      </c>
      <c r="J51" s="116">
        <v>-0.69084628670120896</v>
      </c>
    </row>
    <row r="52" spans="1:12" s="110" customFormat="1" ht="13.5" customHeight="1" x14ac:dyDescent="0.2">
      <c r="A52" s="118"/>
      <c r="B52" s="121" t="s">
        <v>109</v>
      </c>
      <c r="C52" s="113">
        <v>68.939079983423127</v>
      </c>
      <c r="D52" s="115">
        <v>3327</v>
      </c>
      <c r="E52" s="114">
        <v>3492</v>
      </c>
      <c r="F52" s="114">
        <v>3639</v>
      </c>
      <c r="G52" s="114">
        <v>3566</v>
      </c>
      <c r="H52" s="140">
        <v>3332</v>
      </c>
      <c r="I52" s="115">
        <v>-5</v>
      </c>
      <c r="J52" s="116">
        <v>-0.15006002400960383</v>
      </c>
    </row>
    <row r="53" spans="1:12" s="110" customFormat="1" ht="13.5" customHeight="1" x14ac:dyDescent="0.2">
      <c r="A53" s="118"/>
      <c r="B53" s="121" t="s">
        <v>110</v>
      </c>
      <c r="C53" s="113">
        <v>17.716535433070867</v>
      </c>
      <c r="D53" s="115">
        <v>855</v>
      </c>
      <c r="E53" s="114">
        <v>869</v>
      </c>
      <c r="F53" s="114">
        <v>895</v>
      </c>
      <c r="G53" s="114">
        <v>876</v>
      </c>
      <c r="H53" s="140">
        <v>791</v>
      </c>
      <c r="I53" s="115">
        <v>64</v>
      </c>
      <c r="J53" s="116">
        <v>8.0910240202275592</v>
      </c>
    </row>
    <row r="54" spans="1:12" s="110" customFormat="1" ht="13.5" customHeight="1" x14ac:dyDescent="0.2">
      <c r="A54" s="120"/>
      <c r="B54" s="121" t="s">
        <v>111</v>
      </c>
      <c r="C54" s="113">
        <v>1.4297554910899295</v>
      </c>
      <c r="D54" s="115">
        <v>69</v>
      </c>
      <c r="E54" s="114">
        <v>66</v>
      </c>
      <c r="F54" s="114">
        <v>62</v>
      </c>
      <c r="G54" s="114">
        <v>61</v>
      </c>
      <c r="H54" s="140">
        <v>58</v>
      </c>
      <c r="I54" s="115">
        <v>11</v>
      </c>
      <c r="J54" s="116">
        <v>18.96551724137931</v>
      </c>
    </row>
    <row r="55" spans="1:12" s="110" customFormat="1" ht="13.5" customHeight="1" x14ac:dyDescent="0.2">
      <c r="A55" s="120"/>
      <c r="B55" s="121" t="s">
        <v>112</v>
      </c>
      <c r="C55" s="113">
        <v>0.29009531703273933</v>
      </c>
      <c r="D55" s="115">
        <v>14</v>
      </c>
      <c r="E55" s="114">
        <v>17</v>
      </c>
      <c r="F55" s="114">
        <v>14</v>
      </c>
      <c r="G55" s="114">
        <v>9</v>
      </c>
      <c r="H55" s="140">
        <v>7</v>
      </c>
      <c r="I55" s="115">
        <v>7</v>
      </c>
      <c r="J55" s="116">
        <v>100</v>
      </c>
    </row>
    <row r="56" spans="1:12" s="110" customFormat="1" ht="13.5" customHeight="1" x14ac:dyDescent="0.2">
      <c r="A56" s="118" t="s">
        <v>113</v>
      </c>
      <c r="B56" s="122" t="s">
        <v>116</v>
      </c>
      <c r="C56" s="113">
        <v>91.400745959386654</v>
      </c>
      <c r="D56" s="115">
        <v>4411</v>
      </c>
      <c r="E56" s="114">
        <v>4628</v>
      </c>
      <c r="F56" s="114">
        <v>4892</v>
      </c>
      <c r="G56" s="114">
        <v>4744</v>
      </c>
      <c r="H56" s="140">
        <v>4394</v>
      </c>
      <c r="I56" s="115">
        <v>17</v>
      </c>
      <c r="J56" s="116">
        <v>0.38689121529358217</v>
      </c>
    </row>
    <row r="57" spans="1:12" s="110" customFormat="1" ht="13.5" customHeight="1" x14ac:dyDescent="0.2">
      <c r="A57" s="142"/>
      <c r="B57" s="124" t="s">
        <v>117</v>
      </c>
      <c r="C57" s="125">
        <v>8.5785329465395765</v>
      </c>
      <c r="D57" s="143">
        <v>414</v>
      </c>
      <c r="E57" s="144">
        <v>424</v>
      </c>
      <c r="F57" s="144">
        <v>424</v>
      </c>
      <c r="G57" s="144">
        <v>398</v>
      </c>
      <c r="H57" s="145">
        <v>366</v>
      </c>
      <c r="I57" s="143">
        <v>48</v>
      </c>
      <c r="J57" s="146">
        <v>13.114754098360656</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6" t="s">
        <v>123</v>
      </c>
      <c r="B60" s="567"/>
      <c r="C60" s="567"/>
      <c r="D60" s="567"/>
      <c r="E60" s="567"/>
      <c r="F60" s="567"/>
      <c r="G60" s="567"/>
      <c r="H60" s="567"/>
      <c r="I60" s="567"/>
      <c r="J60" s="567"/>
      <c r="K60" s="151"/>
      <c r="L60" s="151"/>
    </row>
    <row r="61" spans="1:12" ht="18" customHeight="1" x14ac:dyDescent="0.2">
      <c r="A61" s="566"/>
      <c r="B61" s="567"/>
      <c r="C61" s="567"/>
      <c r="D61" s="567"/>
      <c r="E61" s="567"/>
      <c r="F61" s="567"/>
      <c r="G61" s="567"/>
      <c r="H61" s="567"/>
      <c r="I61" s="567"/>
      <c r="J61" s="567"/>
      <c r="K61" s="151"/>
      <c r="L61" s="151"/>
    </row>
    <row r="63" spans="1:12" ht="15.95" customHeight="1" x14ac:dyDescent="0.2">
      <c r="B63" s="566"/>
      <c r="C63" s="567"/>
      <c r="D63" s="567"/>
      <c r="E63" s="567"/>
      <c r="F63" s="567"/>
      <c r="G63" s="567"/>
      <c r="H63" s="567"/>
      <c r="I63" s="567"/>
      <c r="J63" s="567"/>
      <c r="K63" s="567"/>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69" t="s">
        <v>124</v>
      </c>
      <c r="B3" s="569"/>
      <c r="C3" s="569"/>
      <c r="D3" s="569"/>
      <c r="E3" s="569"/>
      <c r="F3" s="569"/>
      <c r="G3" s="569"/>
      <c r="H3" s="569"/>
      <c r="I3" s="569"/>
      <c r="J3" s="160"/>
      <c r="K3" s="161"/>
    </row>
    <row r="4" spans="1:11" s="94" customFormat="1" ht="15" x14ac:dyDescent="0.2">
      <c r="A4" s="569" t="s">
        <v>125</v>
      </c>
      <c r="B4" s="569"/>
      <c r="C4" s="569"/>
      <c r="D4" s="569"/>
      <c r="E4" s="569"/>
      <c r="F4" s="569"/>
      <c r="G4" s="569"/>
      <c r="H4" s="569"/>
      <c r="I4" s="569"/>
      <c r="J4" s="160"/>
      <c r="K4" s="161"/>
    </row>
    <row r="5" spans="1:11" s="166" customFormat="1" ht="12" customHeight="1" x14ac:dyDescent="0.2">
      <c r="A5" s="571" t="s">
        <v>126</v>
      </c>
      <c r="B5" s="571"/>
      <c r="C5" s="571"/>
      <c r="D5" s="571"/>
      <c r="E5" s="162"/>
      <c r="F5" s="162"/>
      <c r="G5" s="162"/>
      <c r="H5" s="162"/>
      <c r="I5" s="163"/>
      <c r="J5" s="164"/>
      <c r="K5" s="165"/>
    </row>
    <row r="6" spans="1:11" s="94" customFormat="1" ht="11.25" customHeight="1" x14ac:dyDescent="0.2">
      <c r="A6" s="593" t="s">
        <v>57</v>
      </c>
      <c r="B6" s="593"/>
      <c r="C6" s="167"/>
      <c r="D6" s="594" t="s">
        <v>127</v>
      </c>
      <c r="E6" s="594"/>
      <c r="F6" s="594"/>
      <c r="G6" s="594"/>
      <c r="H6" s="594"/>
      <c r="I6" s="594"/>
      <c r="J6" s="160"/>
      <c r="K6" s="161"/>
    </row>
    <row r="7" spans="1:11" s="94" customFormat="1" ht="24.95" customHeight="1" x14ac:dyDescent="0.2">
      <c r="A7" s="168"/>
      <c r="B7" s="169"/>
      <c r="C7" s="170"/>
      <c r="D7" s="592" t="s">
        <v>66</v>
      </c>
      <c r="E7" s="592"/>
      <c r="F7" s="592"/>
      <c r="G7" s="592" t="s">
        <v>128</v>
      </c>
      <c r="H7" s="592"/>
      <c r="I7" s="592"/>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8" t="s">
        <v>13</v>
      </c>
      <c r="B15" s="570"/>
      <c r="C15" s="570"/>
      <c r="D15" s="570"/>
      <c r="E15" s="570"/>
      <c r="F15" s="570"/>
      <c r="G15" s="570"/>
      <c r="H15" s="570"/>
      <c r="I15" s="599"/>
      <c r="J15" s="188"/>
      <c r="K15" s="161"/>
    </row>
    <row r="16" spans="1:11" s="192" customFormat="1" ht="24.95" customHeight="1" x14ac:dyDescent="0.2">
      <c r="A16" s="600" t="s">
        <v>104</v>
      </c>
      <c r="B16" s="601"/>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6" t="s">
        <v>139</v>
      </c>
      <c r="C20" s="596"/>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6" t="s">
        <v>143</v>
      </c>
      <c r="C22" s="596"/>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6" t="s">
        <v>155</v>
      </c>
      <c r="C28" s="596"/>
      <c r="D28" s="196"/>
      <c r="E28" s="196"/>
      <c r="F28" s="196"/>
      <c r="G28" s="196"/>
      <c r="H28" s="196"/>
      <c r="I28" s="197"/>
    </row>
    <row r="29" spans="1:9" s="198" customFormat="1" ht="24.95" customHeight="1" x14ac:dyDescent="0.2">
      <c r="A29" s="193" t="s">
        <v>156</v>
      </c>
      <c r="B29" s="596" t="s">
        <v>157</v>
      </c>
      <c r="C29" s="596"/>
      <c r="D29" s="196"/>
      <c r="E29" s="196"/>
      <c r="F29" s="196"/>
      <c r="G29" s="196"/>
      <c r="H29" s="196"/>
      <c r="I29" s="197"/>
    </row>
    <row r="30" spans="1:9" s="198" customFormat="1" ht="24.95" customHeight="1" x14ac:dyDescent="0.2">
      <c r="A30" s="201" t="s">
        <v>158</v>
      </c>
      <c r="B30" s="595" t="s">
        <v>159</v>
      </c>
      <c r="C30" s="595"/>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6" t="s">
        <v>162</v>
      </c>
      <c r="C32" s="596"/>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6" t="s">
        <v>168</v>
      </c>
      <c r="C36" s="596"/>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7" t="s">
        <v>175</v>
      </c>
      <c r="B44" s="597"/>
      <c r="C44" s="597"/>
      <c r="D44" s="597"/>
      <c r="E44" s="597"/>
      <c r="F44" s="597"/>
      <c r="G44" s="597"/>
      <c r="H44" s="597"/>
      <c r="I44" s="597"/>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B30:C30"/>
    <mergeCell ref="B32:C32"/>
    <mergeCell ref="B36:C36"/>
    <mergeCell ref="A44:I44"/>
    <mergeCell ref="A15:I15"/>
    <mergeCell ref="A16:B16"/>
    <mergeCell ref="B20:C20"/>
    <mergeCell ref="B22:C22"/>
    <mergeCell ref="B28:C28"/>
    <mergeCell ref="B29:C29"/>
    <mergeCell ref="D7:F7"/>
    <mergeCell ref="G7:I7"/>
    <mergeCell ref="A3:I3"/>
    <mergeCell ref="A4:I4"/>
    <mergeCell ref="A5:D5"/>
    <mergeCell ref="A6:B6"/>
    <mergeCell ref="D6:I6"/>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68" t="s">
        <v>176</v>
      </c>
      <c r="B3" s="569"/>
      <c r="C3" s="569"/>
      <c r="D3" s="569"/>
      <c r="E3" s="569"/>
      <c r="F3" s="569"/>
      <c r="G3" s="569"/>
      <c r="H3" s="569"/>
      <c r="I3" s="569"/>
      <c r="J3" s="569"/>
    </row>
    <row r="4" spans="1:15" s="94" customFormat="1" ht="12" customHeight="1" x14ac:dyDescent="0.2">
      <c r="A4" s="571" t="s">
        <v>126</v>
      </c>
      <c r="B4" s="571"/>
      <c r="C4" s="571"/>
      <c r="D4" s="571"/>
      <c r="E4" s="571"/>
      <c r="F4" s="571"/>
      <c r="G4" s="571"/>
      <c r="H4" s="571"/>
      <c r="I4" s="571"/>
      <c r="J4" s="571"/>
    </row>
    <row r="5" spans="1:15" s="94" customFormat="1" ht="11.25" customHeight="1" x14ac:dyDescent="0.2">
      <c r="A5" s="571" t="s">
        <v>57</v>
      </c>
      <c r="B5" s="571"/>
      <c r="C5" s="571"/>
      <c r="D5" s="571"/>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4" t="s">
        <v>177</v>
      </c>
      <c r="B7" s="575"/>
      <c r="C7" s="580" t="s">
        <v>178</v>
      </c>
      <c r="D7" s="583" t="s">
        <v>179</v>
      </c>
      <c r="E7" s="584"/>
      <c r="F7" s="584"/>
      <c r="G7" s="584"/>
      <c r="H7" s="585"/>
      <c r="I7" s="586" t="s">
        <v>180</v>
      </c>
      <c r="J7" s="587"/>
      <c r="K7" s="96"/>
      <c r="L7" s="96"/>
      <c r="M7" s="96"/>
      <c r="N7" s="96"/>
      <c r="O7" s="96"/>
    </row>
    <row r="8" spans="1:15" ht="21.75" customHeight="1" x14ac:dyDescent="0.2">
      <c r="A8" s="576"/>
      <c r="B8" s="577"/>
      <c r="C8" s="581"/>
      <c r="D8" s="590" t="s">
        <v>97</v>
      </c>
      <c r="E8" s="590" t="s">
        <v>98</v>
      </c>
      <c r="F8" s="590" t="s">
        <v>99</v>
      </c>
      <c r="G8" s="590" t="s">
        <v>100</v>
      </c>
      <c r="H8" s="590" t="s">
        <v>101</v>
      </c>
      <c r="I8" s="588"/>
      <c r="J8" s="589"/>
    </row>
    <row r="9" spans="1:15" ht="12" customHeight="1" x14ac:dyDescent="0.2">
      <c r="A9" s="576"/>
      <c r="B9" s="577"/>
      <c r="C9" s="581"/>
      <c r="D9" s="591"/>
      <c r="E9" s="591"/>
      <c r="F9" s="591"/>
      <c r="G9" s="591"/>
      <c r="H9" s="591"/>
      <c r="I9" s="98" t="s">
        <v>102</v>
      </c>
      <c r="J9" s="99" t="s">
        <v>103</v>
      </c>
    </row>
    <row r="10" spans="1:15" ht="12" customHeight="1" x14ac:dyDescent="0.2">
      <c r="A10" s="578"/>
      <c r="B10" s="579"/>
      <c r="C10" s="582"/>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35622</v>
      </c>
      <c r="E12" s="236">
        <v>35361</v>
      </c>
      <c r="F12" s="114">
        <v>35903</v>
      </c>
      <c r="G12" s="114">
        <v>34995</v>
      </c>
      <c r="H12" s="140">
        <v>34854</v>
      </c>
      <c r="I12" s="115">
        <v>768</v>
      </c>
      <c r="J12" s="116">
        <v>2.2034773627130315</v>
      </c>
    </row>
    <row r="13" spans="1:15" s="110" customFormat="1" ht="12" customHeight="1" x14ac:dyDescent="0.2">
      <c r="A13" s="118" t="s">
        <v>105</v>
      </c>
      <c r="B13" s="119" t="s">
        <v>106</v>
      </c>
      <c r="C13" s="113">
        <v>52.77918140474987</v>
      </c>
      <c r="D13" s="115">
        <v>18801</v>
      </c>
      <c r="E13" s="114">
        <v>18499</v>
      </c>
      <c r="F13" s="114">
        <v>18861</v>
      </c>
      <c r="G13" s="114">
        <v>18421</v>
      </c>
      <c r="H13" s="140">
        <v>18375</v>
      </c>
      <c r="I13" s="115">
        <v>426</v>
      </c>
      <c r="J13" s="116">
        <v>2.3183673469387753</v>
      </c>
    </row>
    <row r="14" spans="1:15" s="110" customFormat="1" ht="12" customHeight="1" x14ac:dyDescent="0.2">
      <c r="A14" s="118"/>
      <c r="B14" s="119" t="s">
        <v>107</v>
      </c>
      <c r="C14" s="113">
        <v>47.22081859525013</v>
      </c>
      <c r="D14" s="115">
        <v>16821</v>
      </c>
      <c r="E14" s="114">
        <v>16862</v>
      </c>
      <c r="F14" s="114">
        <v>17042</v>
      </c>
      <c r="G14" s="114">
        <v>16574</v>
      </c>
      <c r="H14" s="140">
        <v>16479</v>
      </c>
      <c r="I14" s="115">
        <v>342</v>
      </c>
      <c r="J14" s="116">
        <v>2.0753686510103768</v>
      </c>
    </row>
    <row r="15" spans="1:15" s="110" customFormat="1" ht="12" customHeight="1" x14ac:dyDescent="0.2">
      <c r="A15" s="118" t="s">
        <v>105</v>
      </c>
      <c r="B15" s="121" t="s">
        <v>108</v>
      </c>
      <c r="C15" s="113">
        <v>11.450788838358317</v>
      </c>
      <c r="D15" s="115">
        <v>4079</v>
      </c>
      <c r="E15" s="114">
        <v>4183</v>
      </c>
      <c r="F15" s="114">
        <v>4356</v>
      </c>
      <c r="G15" s="114">
        <v>3920</v>
      </c>
      <c r="H15" s="140">
        <v>3980</v>
      </c>
      <c r="I15" s="115">
        <v>99</v>
      </c>
      <c r="J15" s="116">
        <v>2.487437185929648</v>
      </c>
    </row>
    <row r="16" spans="1:15" s="110" customFormat="1" ht="12" customHeight="1" x14ac:dyDescent="0.2">
      <c r="A16" s="118"/>
      <c r="B16" s="121" t="s">
        <v>109</v>
      </c>
      <c r="C16" s="113">
        <v>66.360675986749754</v>
      </c>
      <c r="D16" s="115">
        <v>23639</v>
      </c>
      <c r="E16" s="114">
        <v>23393</v>
      </c>
      <c r="F16" s="114">
        <v>23774</v>
      </c>
      <c r="G16" s="114">
        <v>23474</v>
      </c>
      <c r="H16" s="140">
        <v>23436</v>
      </c>
      <c r="I16" s="115">
        <v>203</v>
      </c>
      <c r="J16" s="116">
        <v>0.8661887694145759</v>
      </c>
    </row>
    <row r="17" spans="1:10" s="110" customFormat="1" ht="12" customHeight="1" x14ac:dyDescent="0.2">
      <c r="A17" s="118"/>
      <c r="B17" s="121" t="s">
        <v>110</v>
      </c>
      <c r="C17" s="113">
        <v>20.902812868452081</v>
      </c>
      <c r="D17" s="115">
        <v>7446</v>
      </c>
      <c r="E17" s="114">
        <v>7330</v>
      </c>
      <c r="F17" s="114">
        <v>7316</v>
      </c>
      <c r="G17" s="114">
        <v>7178</v>
      </c>
      <c r="H17" s="140">
        <v>7024</v>
      </c>
      <c r="I17" s="115">
        <v>422</v>
      </c>
      <c r="J17" s="116">
        <v>6.0079726651480634</v>
      </c>
    </row>
    <row r="18" spans="1:10" s="110" customFormat="1" ht="12" customHeight="1" x14ac:dyDescent="0.2">
      <c r="A18" s="120"/>
      <c r="B18" s="121" t="s">
        <v>111</v>
      </c>
      <c r="C18" s="113">
        <v>1.2857223064398406</v>
      </c>
      <c r="D18" s="115">
        <v>458</v>
      </c>
      <c r="E18" s="114">
        <v>455</v>
      </c>
      <c r="F18" s="114">
        <v>457</v>
      </c>
      <c r="G18" s="114">
        <v>423</v>
      </c>
      <c r="H18" s="140">
        <v>414</v>
      </c>
      <c r="I18" s="115">
        <v>44</v>
      </c>
      <c r="J18" s="116">
        <v>10.628019323671497</v>
      </c>
    </row>
    <row r="19" spans="1:10" s="110" customFormat="1" ht="12" customHeight="1" x14ac:dyDescent="0.2">
      <c r="A19" s="120"/>
      <c r="B19" s="121" t="s">
        <v>112</v>
      </c>
      <c r="C19" s="113">
        <v>0.3649430127449329</v>
      </c>
      <c r="D19" s="115">
        <v>130</v>
      </c>
      <c r="E19" s="114">
        <v>123</v>
      </c>
      <c r="F19" s="114">
        <v>123</v>
      </c>
      <c r="G19" s="114">
        <v>103</v>
      </c>
      <c r="H19" s="140">
        <v>96</v>
      </c>
      <c r="I19" s="115">
        <v>34</v>
      </c>
      <c r="J19" s="116">
        <v>35.416666666666664</v>
      </c>
    </row>
    <row r="20" spans="1:10" s="110" customFormat="1" ht="12" customHeight="1" x14ac:dyDescent="0.2">
      <c r="A20" s="118" t="s">
        <v>113</v>
      </c>
      <c r="B20" s="119" t="s">
        <v>181</v>
      </c>
      <c r="C20" s="113">
        <v>69.768682274998596</v>
      </c>
      <c r="D20" s="115">
        <v>24853</v>
      </c>
      <c r="E20" s="114">
        <v>24660</v>
      </c>
      <c r="F20" s="114">
        <v>25127</v>
      </c>
      <c r="G20" s="114">
        <v>24341</v>
      </c>
      <c r="H20" s="140">
        <v>24375</v>
      </c>
      <c r="I20" s="115">
        <v>478</v>
      </c>
      <c r="J20" s="116">
        <v>1.961025641025641</v>
      </c>
    </row>
    <row r="21" spans="1:10" s="110" customFormat="1" ht="12" customHeight="1" x14ac:dyDescent="0.2">
      <c r="A21" s="118"/>
      <c r="B21" s="119" t="s">
        <v>182</v>
      </c>
      <c r="C21" s="113">
        <v>30.231317725001404</v>
      </c>
      <c r="D21" s="115">
        <v>10769</v>
      </c>
      <c r="E21" s="114">
        <v>10701</v>
      </c>
      <c r="F21" s="114">
        <v>10776</v>
      </c>
      <c r="G21" s="114">
        <v>10654</v>
      </c>
      <c r="H21" s="140">
        <v>10479</v>
      </c>
      <c r="I21" s="115">
        <v>290</v>
      </c>
      <c r="J21" s="116">
        <v>2.7674396411871363</v>
      </c>
    </row>
    <row r="22" spans="1:10" s="110" customFormat="1" ht="12" customHeight="1" x14ac:dyDescent="0.2">
      <c r="A22" s="118" t="s">
        <v>113</v>
      </c>
      <c r="B22" s="119" t="s">
        <v>116</v>
      </c>
      <c r="C22" s="113">
        <v>88.723260906181579</v>
      </c>
      <c r="D22" s="115">
        <v>31605</v>
      </c>
      <c r="E22" s="114">
        <v>31520</v>
      </c>
      <c r="F22" s="114">
        <v>31782</v>
      </c>
      <c r="G22" s="114">
        <v>31044</v>
      </c>
      <c r="H22" s="140">
        <v>31117</v>
      </c>
      <c r="I22" s="115">
        <v>488</v>
      </c>
      <c r="J22" s="116">
        <v>1.5682745765980011</v>
      </c>
    </row>
    <row r="23" spans="1:10" s="110" customFormat="1" ht="12" customHeight="1" x14ac:dyDescent="0.2">
      <c r="A23" s="118"/>
      <c r="B23" s="119" t="s">
        <v>117</v>
      </c>
      <c r="C23" s="113">
        <v>11.214979507046207</v>
      </c>
      <c r="D23" s="115">
        <v>3995</v>
      </c>
      <c r="E23" s="114">
        <v>3822</v>
      </c>
      <c r="F23" s="114">
        <v>4102</v>
      </c>
      <c r="G23" s="114">
        <v>3929</v>
      </c>
      <c r="H23" s="140">
        <v>3716</v>
      </c>
      <c r="I23" s="115">
        <v>279</v>
      </c>
      <c r="J23" s="116">
        <v>7.5080731969860066</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1441449</v>
      </c>
      <c r="E25" s="236">
        <v>1446650</v>
      </c>
      <c r="F25" s="236">
        <v>1462132</v>
      </c>
      <c r="G25" s="236">
        <v>1435337</v>
      </c>
      <c r="H25" s="241">
        <v>1430873</v>
      </c>
      <c r="I25" s="235">
        <v>10576</v>
      </c>
      <c r="J25" s="116">
        <v>0.73912918896366064</v>
      </c>
    </row>
    <row r="26" spans="1:10" s="110" customFormat="1" ht="12" customHeight="1" x14ac:dyDescent="0.2">
      <c r="A26" s="118" t="s">
        <v>105</v>
      </c>
      <c r="B26" s="119" t="s">
        <v>106</v>
      </c>
      <c r="C26" s="113">
        <v>53.286172455633185</v>
      </c>
      <c r="D26" s="115">
        <v>768093</v>
      </c>
      <c r="E26" s="114">
        <v>770050</v>
      </c>
      <c r="F26" s="114">
        <v>783014</v>
      </c>
      <c r="G26" s="114">
        <v>768712</v>
      </c>
      <c r="H26" s="140">
        <v>765019</v>
      </c>
      <c r="I26" s="115">
        <v>3074</v>
      </c>
      <c r="J26" s="116">
        <v>0.401820085514216</v>
      </c>
    </row>
    <row r="27" spans="1:10" s="110" customFormat="1" ht="12" customHeight="1" x14ac:dyDescent="0.2">
      <c r="A27" s="118"/>
      <c r="B27" s="119" t="s">
        <v>107</v>
      </c>
      <c r="C27" s="113">
        <v>46.713827544366815</v>
      </c>
      <c r="D27" s="115">
        <v>673356</v>
      </c>
      <c r="E27" s="114">
        <v>676600</v>
      </c>
      <c r="F27" s="114">
        <v>679118</v>
      </c>
      <c r="G27" s="114">
        <v>666625</v>
      </c>
      <c r="H27" s="140">
        <v>665854</v>
      </c>
      <c r="I27" s="115">
        <v>7502</v>
      </c>
      <c r="J27" s="116">
        <v>1.1266734148927542</v>
      </c>
    </row>
    <row r="28" spans="1:10" s="110" customFormat="1" ht="12" customHeight="1" x14ac:dyDescent="0.2">
      <c r="A28" s="118" t="s">
        <v>105</v>
      </c>
      <c r="B28" s="121" t="s">
        <v>108</v>
      </c>
      <c r="C28" s="113">
        <v>10.893205378754296</v>
      </c>
      <c r="D28" s="115">
        <v>157020</v>
      </c>
      <c r="E28" s="114">
        <v>163368</v>
      </c>
      <c r="F28" s="114">
        <v>168885</v>
      </c>
      <c r="G28" s="114">
        <v>152793</v>
      </c>
      <c r="H28" s="140">
        <v>156772</v>
      </c>
      <c r="I28" s="115">
        <v>248</v>
      </c>
      <c r="J28" s="116">
        <v>0.15819151379072793</v>
      </c>
    </row>
    <row r="29" spans="1:10" s="110" customFormat="1" ht="12" customHeight="1" x14ac:dyDescent="0.2">
      <c r="A29" s="118"/>
      <c r="B29" s="121" t="s">
        <v>109</v>
      </c>
      <c r="C29" s="113">
        <v>66.484835745142561</v>
      </c>
      <c r="D29" s="115">
        <v>958345</v>
      </c>
      <c r="E29" s="114">
        <v>959647</v>
      </c>
      <c r="F29" s="114">
        <v>970564</v>
      </c>
      <c r="G29" s="114">
        <v>964956</v>
      </c>
      <c r="H29" s="140">
        <v>961883</v>
      </c>
      <c r="I29" s="115">
        <v>-3538</v>
      </c>
      <c r="J29" s="116">
        <v>-0.36782020266498111</v>
      </c>
    </row>
    <row r="30" spans="1:10" s="110" customFormat="1" ht="12" customHeight="1" x14ac:dyDescent="0.2">
      <c r="A30" s="118"/>
      <c r="B30" s="121" t="s">
        <v>110</v>
      </c>
      <c r="C30" s="113">
        <v>21.377516651647056</v>
      </c>
      <c r="D30" s="115">
        <v>308146</v>
      </c>
      <c r="E30" s="114">
        <v>305536</v>
      </c>
      <c r="F30" s="114">
        <v>304827</v>
      </c>
      <c r="G30" s="114">
        <v>300283</v>
      </c>
      <c r="H30" s="140">
        <v>295530</v>
      </c>
      <c r="I30" s="115">
        <v>12616</v>
      </c>
      <c r="J30" s="116">
        <v>4.2689405474909483</v>
      </c>
    </row>
    <row r="31" spans="1:10" s="110" customFormat="1" ht="12" customHeight="1" x14ac:dyDescent="0.2">
      <c r="A31" s="120"/>
      <c r="B31" s="121" t="s">
        <v>111</v>
      </c>
      <c r="C31" s="113">
        <v>1.2444422244560855</v>
      </c>
      <c r="D31" s="115">
        <v>17938</v>
      </c>
      <c r="E31" s="114">
        <v>18099</v>
      </c>
      <c r="F31" s="114">
        <v>17856</v>
      </c>
      <c r="G31" s="114">
        <v>17305</v>
      </c>
      <c r="H31" s="140">
        <v>16688</v>
      </c>
      <c r="I31" s="115">
        <v>1250</v>
      </c>
      <c r="J31" s="116">
        <v>7.4904122722914668</v>
      </c>
    </row>
    <row r="32" spans="1:10" s="110" customFormat="1" ht="12" customHeight="1" x14ac:dyDescent="0.2">
      <c r="A32" s="120"/>
      <c r="B32" s="121" t="s">
        <v>112</v>
      </c>
      <c r="C32" s="113">
        <v>0.35027253825837751</v>
      </c>
      <c r="D32" s="115">
        <v>5049</v>
      </c>
      <c r="E32" s="114">
        <v>4922</v>
      </c>
      <c r="F32" s="114">
        <v>5056</v>
      </c>
      <c r="G32" s="114">
        <v>4447</v>
      </c>
      <c r="H32" s="140">
        <v>4195</v>
      </c>
      <c r="I32" s="115">
        <v>854</v>
      </c>
      <c r="J32" s="116">
        <v>20.357568533969012</v>
      </c>
    </row>
    <row r="33" spans="1:10" s="110" customFormat="1" ht="12" customHeight="1" x14ac:dyDescent="0.2">
      <c r="A33" s="118" t="s">
        <v>113</v>
      </c>
      <c r="B33" s="119" t="s">
        <v>181</v>
      </c>
      <c r="C33" s="113">
        <v>70.348794858506963</v>
      </c>
      <c r="D33" s="115">
        <v>1014042</v>
      </c>
      <c r="E33" s="114">
        <v>1018598</v>
      </c>
      <c r="F33" s="114">
        <v>1035340</v>
      </c>
      <c r="G33" s="114">
        <v>1013339</v>
      </c>
      <c r="H33" s="140">
        <v>1013621</v>
      </c>
      <c r="I33" s="115">
        <v>421</v>
      </c>
      <c r="J33" s="116">
        <v>4.1534261819753143E-2</v>
      </c>
    </row>
    <row r="34" spans="1:10" s="110" customFormat="1" ht="12" customHeight="1" x14ac:dyDescent="0.2">
      <c r="A34" s="118"/>
      <c r="B34" s="119" t="s">
        <v>182</v>
      </c>
      <c r="C34" s="113">
        <v>29.65120514149304</v>
      </c>
      <c r="D34" s="115">
        <v>427407</v>
      </c>
      <c r="E34" s="114">
        <v>428052</v>
      </c>
      <c r="F34" s="114">
        <v>426792</v>
      </c>
      <c r="G34" s="114">
        <v>421998</v>
      </c>
      <c r="H34" s="140">
        <v>417252</v>
      </c>
      <c r="I34" s="115">
        <v>10155</v>
      </c>
      <c r="J34" s="116">
        <v>2.4337810244168989</v>
      </c>
    </row>
    <row r="35" spans="1:10" s="110" customFormat="1" ht="12" customHeight="1" x14ac:dyDescent="0.2">
      <c r="A35" s="118" t="s">
        <v>113</v>
      </c>
      <c r="B35" s="119" t="s">
        <v>116</v>
      </c>
      <c r="C35" s="113">
        <v>87.929229546102562</v>
      </c>
      <c r="D35" s="115">
        <v>1267455</v>
      </c>
      <c r="E35" s="114">
        <v>1275867</v>
      </c>
      <c r="F35" s="114">
        <v>1284787</v>
      </c>
      <c r="G35" s="114">
        <v>1264668</v>
      </c>
      <c r="H35" s="140">
        <v>1266591</v>
      </c>
      <c r="I35" s="115">
        <v>864</v>
      </c>
      <c r="J35" s="116">
        <v>6.8214601240653067E-2</v>
      </c>
    </row>
    <row r="36" spans="1:10" s="110" customFormat="1" ht="12" customHeight="1" x14ac:dyDescent="0.2">
      <c r="A36" s="118"/>
      <c r="B36" s="119" t="s">
        <v>117</v>
      </c>
      <c r="C36" s="113">
        <v>12.025885064265195</v>
      </c>
      <c r="D36" s="115">
        <v>173347</v>
      </c>
      <c r="E36" s="114">
        <v>170119</v>
      </c>
      <c r="F36" s="114">
        <v>176683</v>
      </c>
      <c r="G36" s="114">
        <v>170010</v>
      </c>
      <c r="H36" s="140">
        <v>163627</v>
      </c>
      <c r="I36" s="115">
        <v>9720</v>
      </c>
      <c r="J36" s="116">
        <v>5.9403399194509463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49191</v>
      </c>
      <c r="E64" s="236">
        <v>49337</v>
      </c>
      <c r="F64" s="236">
        <v>49941</v>
      </c>
      <c r="G64" s="236">
        <v>48965</v>
      </c>
      <c r="H64" s="140">
        <v>48595</v>
      </c>
      <c r="I64" s="115">
        <v>596</v>
      </c>
      <c r="J64" s="116">
        <v>1.2264636279452619</v>
      </c>
    </row>
    <row r="65" spans="1:12" s="110" customFormat="1" ht="12" customHeight="1" x14ac:dyDescent="0.2">
      <c r="A65" s="118" t="s">
        <v>105</v>
      </c>
      <c r="B65" s="119" t="s">
        <v>106</v>
      </c>
      <c r="C65" s="113">
        <v>52.625480270781239</v>
      </c>
      <c r="D65" s="235">
        <v>25887</v>
      </c>
      <c r="E65" s="236">
        <v>25953</v>
      </c>
      <c r="F65" s="236">
        <v>26371</v>
      </c>
      <c r="G65" s="236">
        <v>25937</v>
      </c>
      <c r="H65" s="140">
        <v>25633</v>
      </c>
      <c r="I65" s="115">
        <v>254</v>
      </c>
      <c r="J65" s="116">
        <v>0.990910154878477</v>
      </c>
    </row>
    <row r="66" spans="1:12" s="110" customFormat="1" ht="12" customHeight="1" x14ac:dyDescent="0.2">
      <c r="A66" s="118"/>
      <c r="B66" s="119" t="s">
        <v>107</v>
      </c>
      <c r="C66" s="113">
        <v>47.374519729218761</v>
      </c>
      <c r="D66" s="235">
        <v>23304</v>
      </c>
      <c r="E66" s="236">
        <v>23384</v>
      </c>
      <c r="F66" s="236">
        <v>23570</v>
      </c>
      <c r="G66" s="236">
        <v>23028</v>
      </c>
      <c r="H66" s="140">
        <v>22962</v>
      </c>
      <c r="I66" s="115">
        <v>342</v>
      </c>
      <c r="J66" s="116">
        <v>1.4894172981447609</v>
      </c>
    </row>
    <row r="67" spans="1:12" s="110" customFormat="1" ht="12" customHeight="1" x14ac:dyDescent="0.2">
      <c r="A67" s="118" t="s">
        <v>105</v>
      </c>
      <c r="B67" s="121" t="s">
        <v>108</v>
      </c>
      <c r="C67" s="113">
        <v>10.410440934317252</v>
      </c>
      <c r="D67" s="235">
        <v>5121</v>
      </c>
      <c r="E67" s="236">
        <v>5302</v>
      </c>
      <c r="F67" s="236">
        <v>5477</v>
      </c>
      <c r="G67" s="236">
        <v>4922</v>
      </c>
      <c r="H67" s="140">
        <v>5019</v>
      </c>
      <c r="I67" s="115">
        <v>102</v>
      </c>
      <c r="J67" s="116">
        <v>2.0322773460848773</v>
      </c>
    </row>
    <row r="68" spans="1:12" s="110" customFormat="1" ht="12" customHeight="1" x14ac:dyDescent="0.2">
      <c r="A68" s="118"/>
      <c r="B68" s="121" t="s">
        <v>109</v>
      </c>
      <c r="C68" s="113">
        <v>65.8067532678742</v>
      </c>
      <c r="D68" s="235">
        <v>32371</v>
      </c>
      <c r="E68" s="236">
        <v>32435</v>
      </c>
      <c r="F68" s="236">
        <v>32888</v>
      </c>
      <c r="G68" s="236">
        <v>32676</v>
      </c>
      <c r="H68" s="140">
        <v>32472</v>
      </c>
      <c r="I68" s="115">
        <v>-101</v>
      </c>
      <c r="J68" s="116">
        <v>-0.31103720128110374</v>
      </c>
    </row>
    <row r="69" spans="1:12" s="110" customFormat="1" ht="12" customHeight="1" x14ac:dyDescent="0.2">
      <c r="A69" s="118"/>
      <c r="B69" s="121" t="s">
        <v>110</v>
      </c>
      <c r="C69" s="113">
        <v>22.493952145717714</v>
      </c>
      <c r="D69" s="235">
        <v>11065</v>
      </c>
      <c r="E69" s="236">
        <v>10951</v>
      </c>
      <c r="F69" s="236">
        <v>10918</v>
      </c>
      <c r="G69" s="236">
        <v>10753</v>
      </c>
      <c r="H69" s="140">
        <v>10514</v>
      </c>
      <c r="I69" s="115">
        <v>551</v>
      </c>
      <c r="J69" s="116">
        <v>5.240631538900514</v>
      </c>
    </row>
    <row r="70" spans="1:12" s="110" customFormat="1" ht="12" customHeight="1" x14ac:dyDescent="0.2">
      <c r="A70" s="120"/>
      <c r="B70" s="121" t="s">
        <v>111</v>
      </c>
      <c r="C70" s="113">
        <v>1.2888536520908296</v>
      </c>
      <c r="D70" s="235">
        <v>634</v>
      </c>
      <c r="E70" s="236">
        <v>649</v>
      </c>
      <c r="F70" s="236">
        <v>658</v>
      </c>
      <c r="G70" s="236">
        <v>614</v>
      </c>
      <c r="H70" s="140">
        <v>590</v>
      </c>
      <c r="I70" s="115">
        <v>44</v>
      </c>
      <c r="J70" s="116">
        <v>7.4576271186440675</v>
      </c>
    </row>
    <row r="71" spans="1:12" s="110" customFormat="1" ht="12" customHeight="1" x14ac:dyDescent="0.2">
      <c r="A71" s="120"/>
      <c r="B71" s="121" t="s">
        <v>112</v>
      </c>
      <c r="C71" s="113">
        <v>0.36998637962228864</v>
      </c>
      <c r="D71" s="235">
        <v>182</v>
      </c>
      <c r="E71" s="236">
        <v>181</v>
      </c>
      <c r="F71" s="236">
        <v>180</v>
      </c>
      <c r="G71" s="236">
        <v>154</v>
      </c>
      <c r="H71" s="140">
        <v>147</v>
      </c>
      <c r="I71" s="115">
        <v>35</v>
      </c>
      <c r="J71" s="116">
        <v>23.80952380952381</v>
      </c>
    </row>
    <row r="72" spans="1:12" s="110" customFormat="1" ht="12" customHeight="1" x14ac:dyDescent="0.2">
      <c r="A72" s="118" t="s">
        <v>113</v>
      </c>
      <c r="B72" s="119" t="s">
        <v>181</v>
      </c>
      <c r="C72" s="113">
        <v>71.149193958244396</v>
      </c>
      <c r="D72" s="235">
        <v>34999</v>
      </c>
      <c r="E72" s="236">
        <v>35174</v>
      </c>
      <c r="F72" s="236">
        <v>35727</v>
      </c>
      <c r="G72" s="236">
        <v>34900</v>
      </c>
      <c r="H72" s="140">
        <v>34686</v>
      </c>
      <c r="I72" s="115">
        <v>313</v>
      </c>
      <c r="J72" s="116">
        <v>0.90238136423917426</v>
      </c>
    </row>
    <row r="73" spans="1:12" s="110" customFormat="1" ht="12" customHeight="1" x14ac:dyDescent="0.2">
      <c r="A73" s="118"/>
      <c r="B73" s="119" t="s">
        <v>182</v>
      </c>
      <c r="C73" s="113">
        <v>28.850806041755607</v>
      </c>
      <c r="D73" s="115">
        <v>14192</v>
      </c>
      <c r="E73" s="114">
        <v>14163</v>
      </c>
      <c r="F73" s="114">
        <v>14214</v>
      </c>
      <c r="G73" s="114">
        <v>14065</v>
      </c>
      <c r="H73" s="140">
        <v>13909</v>
      </c>
      <c r="I73" s="115">
        <v>283</v>
      </c>
      <c r="J73" s="116">
        <v>2.0346538212668057</v>
      </c>
    </row>
    <row r="74" spans="1:12" s="110" customFormat="1" ht="12" customHeight="1" x14ac:dyDescent="0.2">
      <c r="A74" s="118" t="s">
        <v>113</v>
      </c>
      <c r="B74" s="119" t="s">
        <v>116</v>
      </c>
      <c r="C74" s="113">
        <v>89.868065296497321</v>
      </c>
      <c r="D74" s="115">
        <v>44207</v>
      </c>
      <c r="E74" s="114">
        <v>44399</v>
      </c>
      <c r="F74" s="114">
        <v>44787</v>
      </c>
      <c r="G74" s="114">
        <v>43991</v>
      </c>
      <c r="H74" s="140">
        <v>43907</v>
      </c>
      <c r="I74" s="115">
        <v>300</v>
      </c>
      <c r="J74" s="116">
        <v>0.68326234996697566</v>
      </c>
    </row>
    <row r="75" spans="1:12" s="110" customFormat="1" ht="12" customHeight="1" x14ac:dyDescent="0.2">
      <c r="A75" s="142"/>
      <c r="B75" s="124" t="s">
        <v>117</v>
      </c>
      <c r="C75" s="125">
        <v>10.079079506413775</v>
      </c>
      <c r="D75" s="143">
        <v>4958</v>
      </c>
      <c r="E75" s="144">
        <v>4911</v>
      </c>
      <c r="F75" s="144">
        <v>5128</v>
      </c>
      <c r="G75" s="144">
        <v>4948</v>
      </c>
      <c r="H75" s="145">
        <v>4666</v>
      </c>
      <c r="I75" s="143">
        <v>292</v>
      </c>
      <c r="J75" s="146">
        <v>6.2580368624089155</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6" t="s">
        <v>123</v>
      </c>
      <c r="B78" s="567"/>
      <c r="C78" s="567"/>
      <c r="D78" s="567"/>
      <c r="E78" s="567"/>
      <c r="F78" s="567"/>
      <c r="G78" s="567"/>
      <c r="H78" s="567"/>
      <c r="I78" s="567"/>
      <c r="J78" s="567"/>
    </row>
    <row r="79" spans="1:12" ht="18" customHeight="1" x14ac:dyDescent="0.2">
      <c r="A79" s="566"/>
      <c r="B79" s="567"/>
      <c r="C79" s="567"/>
      <c r="D79" s="567"/>
      <c r="E79" s="567"/>
      <c r="F79" s="567"/>
      <c r="G79" s="567"/>
      <c r="H79" s="567"/>
      <c r="I79" s="567"/>
      <c r="J79" s="567"/>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69" t="s">
        <v>184</v>
      </c>
      <c r="B3" s="569"/>
      <c r="C3" s="569"/>
      <c r="D3" s="569"/>
      <c r="E3" s="569"/>
      <c r="F3" s="569"/>
      <c r="G3" s="569"/>
      <c r="H3" s="569"/>
      <c r="I3" s="569"/>
      <c r="J3" s="569"/>
      <c r="K3" s="569"/>
      <c r="L3" s="569"/>
    </row>
    <row r="4" spans="1:17" s="94" customFormat="1" ht="12" customHeight="1" x14ac:dyDescent="0.2">
      <c r="A4" s="570" t="s">
        <v>92</v>
      </c>
      <c r="B4" s="570"/>
      <c r="C4" s="570"/>
      <c r="D4" s="570"/>
      <c r="E4" s="570"/>
      <c r="F4" s="570"/>
      <c r="G4" s="570"/>
      <c r="H4" s="570"/>
      <c r="I4" s="570"/>
      <c r="J4" s="570"/>
      <c r="K4" s="570"/>
      <c r="L4" s="570"/>
    </row>
    <row r="5" spans="1:17" s="94" customFormat="1" ht="12" customHeight="1" x14ac:dyDescent="0.2">
      <c r="A5" s="571" t="s">
        <v>57</v>
      </c>
      <c r="B5" s="571"/>
      <c r="C5" s="571"/>
      <c r="D5" s="571"/>
      <c r="E5" s="571"/>
      <c r="F5" s="571"/>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4" t="s">
        <v>93</v>
      </c>
      <c r="B7" s="575"/>
      <c r="C7" s="575"/>
      <c r="D7" s="575"/>
      <c r="E7" s="580" t="s">
        <v>94</v>
      </c>
      <c r="F7" s="583" t="s">
        <v>179</v>
      </c>
      <c r="G7" s="584"/>
      <c r="H7" s="584"/>
      <c r="I7" s="584"/>
      <c r="J7" s="585"/>
      <c r="K7" s="586" t="s">
        <v>180</v>
      </c>
      <c r="L7" s="587"/>
      <c r="M7" s="96"/>
      <c r="N7" s="96"/>
      <c r="O7" s="96"/>
      <c r="P7" s="96"/>
      <c r="Q7" s="96"/>
    </row>
    <row r="8" spans="1:17" ht="21.75" customHeight="1" x14ac:dyDescent="0.2">
      <c r="A8" s="576"/>
      <c r="B8" s="577"/>
      <c r="C8" s="577"/>
      <c r="D8" s="577"/>
      <c r="E8" s="581"/>
      <c r="F8" s="590" t="s">
        <v>97</v>
      </c>
      <c r="G8" s="590" t="s">
        <v>98</v>
      </c>
      <c r="H8" s="590" t="s">
        <v>99</v>
      </c>
      <c r="I8" s="590" t="s">
        <v>100</v>
      </c>
      <c r="J8" s="590" t="s">
        <v>101</v>
      </c>
      <c r="K8" s="588"/>
      <c r="L8" s="589"/>
    </row>
    <row r="9" spans="1:17" ht="12" customHeight="1" x14ac:dyDescent="0.2">
      <c r="A9" s="576"/>
      <c r="B9" s="577"/>
      <c r="C9" s="577"/>
      <c r="D9" s="577"/>
      <c r="E9" s="581"/>
      <c r="F9" s="591"/>
      <c r="G9" s="591"/>
      <c r="H9" s="591"/>
      <c r="I9" s="591"/>
      <c r="J9" s="591"/>
      <c r="K9" s="98" t="s">
        <v>102</v>
      </c>
      <c r="L9" s="99" t="s">
        <v>103</v>
      </c>
    </row>
    <row r="10" spans="1:17" ht="12" customHeight="1" x14ac:dyDescent="0.2">
      <c r="A10" s="578"/>
      <c r="B10" s="579"/>
      <c r="C10" s="579"/>
      <c r="D10" s="579"/>
      <c r="E10" s="582"/>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35622</v>
      </c>
      <c r="G11" s="114">
        <v>35361</v>
      </c>
      <c r="H11" s="114">
        <v>35903</v>
      </c>
      <c r="I11" s="114">
        <v>34995</v>
      </c>
      <c r="J11" s="140">
        <v>34854</v>
      </c>
      <c r="K11" s="114">
        <v>768</v>
      </c>
      <c r="L11" s="116">
        <v>2.2034773627130315</v>
      </c>
    </row>
    <row r="12" spans="1:17" s="110" customFormat="1" ht="24.95" customHeight="1" x14ac:dyDescent="0.2">
      <c r="A12" s="604" t="s">
        <v>185</v>
      </c>
      <c r="B12" s="605"/>
      <c r="C12" s="605"/>
      <c r="D12" s="606"/>
      <c r="E12" s="113">
        <v>52.77918140474987</v>
      </c>
      <c r="F12" s="115">
        <v>18801</v>
      </c>
      <c r="G12" s="114">
        <v>18499</v>
      </c>
      <c r="H12" s="114">
        <v>18861</v>
      </c>
      <c r="I12" s="114">
        <v>18421</v>
      </c>
      <c r="J12" s="140">
        <v>18375</v>
      </c>
      <c r="K12" s="114">
        <v>426</v>
      </c>
      <c r="L12" s="116">
        <v>2.3183673469387753</v>
      </c>
    </row>
    <row r="13" spans="1:17" s="110" customFormat="1" ht="15" customHeight="1" x14ac:dyDescent="0.2">
      <c r="A13" s="120"/>
      <c r="B13" s="607" t="s">
        <v>107</v>
      </c>
      <c r="C13" s="607"/>
      <c r="E13" s="113">
        <v>47.22081859525013</v>
      </c>
      <c r="F13" s="115">
        <v>16821</v>
      </c>
      <c r="G13" s="114">
        <v>16862</v>
      </c>
      <c r="H13" s="114">
        <v>17042</v>
      </c>
      <c r="I13" s="114">
        <v>16574</v>
      </c>
      <c r="J13" s="140">
        <v>16479</v>
      </c>
      <c r="K13" s="114">
        <v>342</v>
      </c>
      <c r="L13" s="116">
        <v>2.0753686510103768</v>
      </c>
    </row>
    <row r="14" spans="1:17" s="110" customFormat="1" ht="24.95" customHeight="1" x14ac:dyDescent="0.2">
      <c r="A14" s="604" t="s">
        <v>186</v>
      </c>
      <c r="B14" s="605"/>
      <c r="C14" s="605"/>
      <c r="D14" s="606"/>
      <c r="E14" s="113">
        <v>11.450788838358317</v>
      </c>
      <c r="F14" s="115">
        <v>4079</v>
      </c>
      <c r="G14" s="114">
        <v>4183</v>
      </c>
      <c r="H14" s="114">
        <v>4356</v>
      </c>
      <c r="I14" s="114">
        <v>3920</v>
      </c>
      <c r="J14" s="140">
        <v>3980</v>
      </c>
      <c r="K14" s="114">
        <v>99</v>
      </c>
      <c r="L14" s="116">
        <v>2.487437185929648</v>
      </c>
    </row>
    <row r="15" spans="1:17" s="110" customFormat="1" ht="15" customHeight="1" x14ac:dyDescent="0.2">
      <c r="A15" s="120"/>
      <c r="B15" s="119"/>
      <c r="C15" s="258" t="s">
        <v>106</v>
      </c>
      <c r="E15" s="113">
        <v>61.093405246383917</v>
      </c>
      <c r="F15" s="115">
        <v>2492</v>
      </c>
      <c r="G15" s="114">
        <v>2538</v>
      </c>
      <c r="H15" s="114">
        <v>2640</v>
      </c>
      <c r="I15" s="114">
        <v>2397</v>
      </c>
      <c r="J15" s="140">
        <v>2414</v>
      </c>
      <c r="K15" s="114">
        <v>78</v>
      </c>
      <c r="L15" s="116">
        <v>3.2311516155758078</v>
      </c>
    </row>
    <row r="16" spans="1:17" s="110" customFormat="1" ht="15" customHeight="1" x14ac:dyDescent="0.2">
      <c r="A16" s="120"/>
      <c r="B16" s="119"/>
      <c r="C16" s="258" t="s">
        <v>107</v>
      </c>
      <c r="E16" s="113">
        <v>38.906594753616083</v>
      </c>
      <c r="F16" s="115">
        <v>1587</v>
      </c>
      <c r="G16" s="114">
        <v>1645</v>
      </c>
      <c r="H16" s="114">
        <v>1716</v>
      </c>
      <c r="I16" s="114">
        <v>1523</v>
      </c>
      <c r="J16" s="140">
        <v>1566</v>
      </c>
      <c r="K16" s="114">
        <v>21</v>
      </c>
      <c r="L16" s="116">
        <v>1.3409961685823755</v>
      </c>
    </row>
    <row r="17" spans="1:12" s="110" customFormat="1" ht="15" customHeight="1" x14ac:dyDescent="0.2">
      <c r="A17" s="120"/>
      <c r="B17" s="121" t="s">
        <v>109</v>
      </c>
      <c r="C17" s="258"/>
      <c r="E17" s="113">
        <v>66.360675986749754</v>
      </c>
      <c r="F17" s="115">
        <v>23639</v>
      </c>
      <c r="G17" s="114">
        <v>23393</v>
      </c>
      <c r="H17" s="114">
        <v>23774</v>
      </c>
      <c r="I17" s="114">
        <v>23474</v>
      </c>
      <c r="J17" s="140">
        <v>23436</v>
      </c>
      <c r="K17" s="114">
        <v>203</v>
      </c>
      <c r="L17" s="116">
        <v>0.8661887694145759</v>
      </c>
    </row>
    <row r="18" spans="1:12" s="110" customFormat="1" ht="15" customHeight="1" x14ac:dyDescent="0.2">
      <c r="A18" s="120"/>
      <c r="B18" s="119"/>
      <c r="C18" s="258" t="s">
        <v>106</v>
      </c>
      <c r="E18" s="113">
        <v>52.658741909556241</v>
      </c>
      <c r="F18" s="115">
        <v>12448</v>
      </c>
      <c r="G18" s="114">
        <v>12171</v>
      </c>
      <c r="H18" s="114">
        <v>12440</v>
      </c>
      <c r="I18" s="114">
        <v>12318</v>
      </c>
      <c r="J18" s="140">
        <v>12301</v>
      </c>
      <c r="K18" s="114">
        <v>147</v>
      </c>
      <c r="L18" s="116">
        <v>1.1950247947321355</v>
      </c>
    </row>
    <row r="19" spans="1:12" s="110" customFormat="1" ht="15" customHeight="1" x14ac:dyDescent="0.2">
      <c r="A19" s="120"/>
      <c r="B19" s="119"/>
      <c r="C19" s="258" t="s">
        <v>107</v>
      </c>
      <c r="E19" s="113">
        <v>47.341258090443759</v>
      </c>
      <c r="F19" s="115">
        <v>11191</v>
      </c>
      <c r="G19" s="114">
        <v>11222</v>
      </c>
      <c r="H19" s="114">
        <v>11334</v>
      </c>
      <c r="I19" s="114">
        <v>11156</v>
      </c>
      <c r="J19" s="140">
        <v>11135</v>
      </c>
      <c r="K19" s="114">
        <v>56</v>
      </c>
      <c r="L19" s="116">
        <v>0.5029187247418051</v>
      </c>
    </row>
    <row r="20" spans="1:12" s="110" customFormat="1" ht="15" customHeight="1" x14ac:dyDescent="0.2">
      <c r="A20" s="120"/>
      <c r="B20" s="121" t="s">
        <v>110</v>
      </c>
      <c r="C20" s="258"/>
      <c r="E20" s="113">
        <v>20.902812868452081</v>
      </c>
      <c r="F20" s="115">
        <v>7446</v>
      </c>
      <c r="G20" s="114">
        <v>7330</v>
      </c>
      <c r="H20" s="114">
        <v>7316</v>
      </c>
      <c r="I20" s="114">
        <v>7178</v>
      </c>
      <c r="J20" s="140">
        <v>7024</v>
      </c>
      <c r="K20" s="114">
        <v>422</v>
      </c>
      <c r="L20" s="116">
        <v>6.0079726651480634</v>
      </c>
    </row>
    <row r="21" spans="1:12" s="110" customFormat="1" ht="15" customHeight="1" x14ac:dyDescent="0.2">
      <c r="A21" s="120"/>
      <c r="B21" s="119"/>
      <c r="C21" s="258" t="s">
        <v>106</v>
      </c>
      <c r="E21" s="113">
        <v>48.267526188557618</v>
      </c>
      <c r="F21" s="115">
        <v>3594</v>
      </c>
      <c r="G21" s="114">
        <v>3522</v>
      </c>
      <c r="H21" s="114">
        <v>3505</v>
      </c>
      <c r="I21" s="114">
        <v>3452</v>
      </c>
      <c r="J21" s="140">
        <v>3408</v>
      </c>
      <c r="K21" s="114">
        <v>186</v>
      </c>
      <c r="L21" s="116">
        <v>5.457746478873239</v>
      </c>
    </row>
    <row r="22" spans="1:12" s="110" customFormat="1" ht="15" customHeight="1" x14ac:dyDescent="0.2">
      <c r="A22" s="120"/>
      <c r="B22" s="119"/>
      <c r="C22" s="258" t="s">
        <v>107</v>
      </c>
      <c r="E22" s="113">
        <v>51.732473811442382</v>
      </c>
      <c r="F22" s="115">
        <v>3852</v>
      </c>
      <c r="G22" s="114">
        <v>3808</v>
      </c>
      <c r="H22" s="114">
        <v>3811</v>
      </c>
      <c r="I22" s="114">
        <v>3726</v>
      </c>
      <c r="J22" s="140">
        <v>3616</v>
      </c>
      <c r="K22" s="114">
        <v>236</v>
      </c>
      <c r="L22" s="116">
        <v>6.5265486725663715</v>
      </c>
    </row>
    <row r="23" spans="1:12" s="110" customFormat="1" ht="15" customHeight="1" x14ac:dyDescent="0.2">
      <c r="A23" s="120"/>
      <c r="B23" s="121" t="s">
        <v>111</v>
      </c>
      <c r="C23" s="258"/>
      <c r="E23" s="113">
        <v>1.2857223064398406</v>
      </c>
      <c r="F23" s="115">
        <v>458</v>
      </c>
      <c r="G23" s="114">
        <v>455</v>
      </c>
      <c r="H23" s="114">
        <v>457</v>
      </c>
      <c r="I23" s="114">
        <v>423</v>
      </c>
      <c r="J23" s="140">
        <v>414</v>
      </c>
      <c r="K23" s="114">
        <v>44</v>
      </c>
      <c r="L23" s="116">
        <v>10.628019323671497</v>
      </c>
    </row>
    <row r="24" spans="1:12" s="110" customFormat="1" ht="15" customHeight="1" x14ac:dyDescent="0.2">
      <c r="A24" s="120"/>
      <c r="B24" s="119"/>
      <c r="C24" s="258" t="s">
        <v>106</v>
      </c>
      <c r="E24" s="113">
        <v>58.296943231441048</v>
      </c>
      <c r="F24" s="115">
        <v>267</v>
      </c>
      <c r="G24" s="114">
        <v>268</v>
      </c>
      <c r="H24" s="114">
        <v>276</v>
      </c>
      <c r="I24" s="114">
        <v>254</v>
      </c>
      <c r="J24" s="140">
        <v>252</v>
      </c>
      <c r="K24" s="114">
        <v>15</v>
      </c>
      <c r="L24" s="116">
        <v>5.9523809523809526</v>
      </c>
    </row>
    <row r="25" spans="1:12" s="110" customFormat="1" ht="15" customHeight="1" x14ac:dyDescent="0.2">
      <c r="A25" s="120"/>
      <c r="B25" s="119"/>
      <c r="C25" s="258" t="s">
        <v>107</v>
      </c>
      <c r="E25" s="113">
        <v>41.703056768558952</v>
      </c>
      <c r="F25" s="115">
        <v>191</v>
      </c>
      <c r="G25" s="114">
        <v>187</v>
      </c>
      <c r="H25" s="114">
        <v>181</v>
      </c>
      <c r="I25" s="114">
        <v>169</v>
      </c>
      <c r="J25" s="140">
        <v>162</v>
      </c>
      <c r="K25" s="114">
        <v>29</v>
      </c>
      <c r="L25" s="116">
        <v>17.901234567901234</v>
      </c>
    </row>
    <row r="26" spans="1:12" s="110" customFormat="1" ht="15" customHeight="1" x14ac:dyDescent="0.2">
      <c r="A26" s="120"/>
      <c r="C26" s="121" t="s">
        <v>187</v>
      </c>
      <c r="D26" s="110" t="s">
        <v>188</v>
      </c>
      <c r="E26" s="113">
        <v>0.3649430127449329</v>
      </c>
      <c r="F26" s="115">
        <v>130</v>
      </c>
      <c r="G26" s="114">
        <v>123</v>
      </c>
      <c r="H26" s="114">
        <v>123</v>
      </c>
      <c r="I26" s="114">
        <v>103</v>
      </c>
      <c r="J26" s="140">
        <v>96</v>
      </c>
      <c r="K26" s="114">
        <v>34</v>
      </c>
      <c r="L26" s="116">
        <v>35.416666666666664</v>
      </c>
    </row>
    <row r="27" spans="1:12" s="110" customFormat="1" ht="15" customHeight="1" x14ac:dyDescent="0.2">
      <c r="A27" s="120"/>
      <c r="B27" s="119"/>
      <c r="D27" s="259" t="s">
        <v>106</v>
      </c>
      <c r="E27" s="113">
        <v>46.92307692307692</v>
      </c>
      <c r="F27" s="115">
        <v>61</v>
      </c>
      <c r="G27" s="114">
        <v>56</v>
      </c>
      <c r="H27" s="114">
        <v>63</v>
      </c>
      <c r="I27" s="114">
        <v>48</v>
      </c>
      <c r="J27" s="140">
        <v>43</v>
      </c>
      <c r="K27" s="114">
        <v>18</v>
      </c>
      <c r="L27" s="116">
        <v>41.860465116279073</v>
      </c>
    </row>
    <row r="28" spans="1:12" s="110" customFormat="1" ht="15" customHeight="1" x14ac:dyDescent="0.2">
      <c r="A28" s="120"/>
      <c r="B28" s="119"/>
      <c r="D28" s="259" t="s">
        <v>107</v>
      </c>
      <c r="E28" s="113">
        <v>53.07692307692308</v>
      </c>
      <c r="F28" s="115">
        <v>69</v>
      </c>
      <c r="G28" s="114">
        <v>67</v>
      </c>
      <c r="H28" s="114">
        <v>60</v>
      </c>
      <c r="I28" s="114">
        <v>55</v>
      </c>
      <c r="J28" s="140">
        <v>53</v>
      </c>
      <c r="K28" s="114">
        <v>16</v>
      </c>
      <c r="L28" s="116">
        <v>30.188679245283019</v>
      </c>
    </row>
    <row r="29" spans="1:12" s="110" customFormat="1" ht="24.95" customHeight="1" x14ac:dyDescent="0.2">
      <c r="A29" s="604" t="s">
        <v>189</v>
      </c>
      <c r="B29" s="605"/>
      <c r="C29" s="605"/>
      <c r="D29" s="606"/>
      <c r="E29" s="113">
        <v>88.723260906181579</v>
      </c>
      <c r="F29" s="115">
        <v>31605</v>
      </c>
      <c r="G29" s="114">
        <v>31520</v>
      </c>
      <c r="H29" s="114">
        <v>31782</v>
      </c>
      <c r="I29" s="114">
        <v>31044</v>
      </c>
      <c r="J29" s="140">
        <v>31117</v>
      </c>
      <c r="K29" s="114">
        <v>488</v>
      </c>
      <c r="L29" s="116">
        <v>1.5682745765980011</v>
      </c>
    </row>
    <row r="30" spans="1:12" s="110" customFormat="1" ht="15" customHeight="1" x14ac:dyDescent="0.2">
      <c r="A30" s="120"/>
      <c r="B30" s="119"/>
      <c r="C30" s="258" t="s">
        <v>106</v>
      </c>
      <c r="E30" s="113">
        <v>50.982439487422873</v>
      </c>
      <c r="F30" s="115">
        <v>16113</v>
      </c>
      <c r="G30" s="114">
        <v>15952</v>
      </c>
      <c r="H30" s="114">
        <v>16117</v>
      </c>
      <c r="I30" s="114">
        <v>15745</v>
      </c>
      <c r="J30" s="140">
        <v>15831</v>
      </c>
      <c r="K30" s="114">
        <v>282</v>
      </c>
      <c r="L30" s="116">
        <v>1.7813151411787</v>
      </c>
    </row>
    <row r="31" spans="1:12" s="110" customFormat="1" ht="15" customHeight="1" x14ac:dyDescent="0.2">
      <c r="A31" s="120"/>
      <c r="B31" s="119"/>
      <c r="C31" s="258" t="s">
        <v>107</v>
      </c>
      <c r="E31" s="113">
        <v>49.017560512577127</v>
      </c>
      <c r="F31" s="115">
        <v>15492</v>
      </c>
      <c r="G31" s="114">
        <v>15568</v>
      </c>
      <c r="H31" s="114">
        <v>15665</v>
      </c>
      <c r="I31" s="114">
        <v>15299</v>
      </c>
      <c r="J31" s="140">
        <v>15286</v>
      </c>
      <c r="K31" s="114">
        <v>206</v>
      </c>
      <c r="L31" s="116">
        <v>1.3476383618997776</v>
      </c>
    </row>
    <row r="32" spans="1:12" s="110" customFormat="1" ht="15" customHeight="1" x14ac:dyDescent="0.2">
      <c r="A32" s="120"/>
      <c r="B32" s="119" t="s">
        <v>117</v>
      </c>
      <c r="C32" s="258"/>
      <c r="E32" s="113">
        <v>11.214979507046207</v>
      </c>
      <c r="F32" s="115">
        <v>3995</v>
      </c>
      <c r="G32" s="114">
        <v>3822</v>
      </c>
      <c r="H32" s="114">
        <v>4102</v>
      </c>
      <c r="I32" s="114">
        <v>3929</v>
      </c>
      <c r="J32" s="140">
        <v>3716</v>
      </c>
      <c r="K32" s="114">
        <v>279</v>
      </c>
      <c r="L32" s="116">
        <v>7.5080731969860066</v>
      </c>
    </row>
    <row r="33" spans="1:12" s="110" customFormat="1" ht="15" customHeight="1" x14ac:dyDescent="0.2">
      <c r="A33" s="120"/>
      <c r="B33" s="119"/>
      <c r="C33" s="258" t="s">
        <v>106</v>
      </c>
      <c r="E33" s="113">
        <v>66.883604505632036</v>
      </c>
      <c r="F33" s="115">
        <v>2672</v>
      </c>
      <c r="G33" s="114">
        <v>2535</v>
      </c>
      <c r="H33" s="114">
        <v>2732</v>
      </c>
      <c r="I33" s="114">
        <v>2660</v>
      </c>
      <c r="J33" s="140">
        <v>2530</v>
      </c>
      <c r="K33" s="114">
        <v>142</v>
      </c>
      <c r="L33" s="116">
        <v>5.6126482213438731</v>
      </c>
    </row>
    <row r="34" spans="1:12" s="110" customFormat="1" ht="15" customHeight="1" x14ac:dyDescent="0.2">
      <c r="A34" s="120"/>
      <c r="B34" s="119"/>
      <c r="C34" s="258" t="s">
        <v>107</v>
      </c>
      <c r="E34" s="113">
        <v>33.116395494367957</v>
      </c>
      <c r="F34" s="115">
        <v>1323</v>
      </c>
      <c r="G34" s="114">
        <v>1287</v>
      </c>
      <c r="H34" s="114">
        <v>1370</v>
      </c>
      <c r="I34" s="114">
        <v>1269</v>
      </c>
      <c r="J34" s="140">
        <v>1186</v>
      </c>
      <c r="K34" s="114">
        <v>137</v>
      </c>
      <c r="L34" s="116">
        <v>11.551433389544687</v>
      </c>
    </row>
    <row r="35" spans="1:12" s="110" customFormat="1" ht="24.95" customHeight="1" x14ac:dyDescent="0.2">
      <c r="A35" s="604" t="s">
        <v>190</v>
      </c>
      <c r="B35" s="605"/>
      <c r="C35" s="605"/>
      <c r="D35" s="606"/>
      <c r="E35" s="113">
        <v>69.768682274998596</v>
      </c>
      <c r="F35" s="115">
        <v>24853</v>
      </c>
      <c r="G35" s="114">
        <v>24660</v>
      </c>
      <c r="H35" s="114">
        <v>25127</v>
      </c>
      <c r="I35" s="114">
        <v>24341</v>
      </c>
      <c r="J35" s="140">
        <v>24375</v>
      </c>
      <c r="K35" s="114">
        <v>478</v>
      </c>
      <c r="L35" s="116">
        <v>1.961025641025641</v>
      </c>
    </row>
    <row r="36" spans="1:12" s="110" customFormat="1" ht="15" customHeight="1" x14ac:dyDescent="0.2">
      <c r="A36" s="120"/>
      <c r="B36" s="119"/>
      <c r="C36" s="258" t="s">
        <v>106</v>
      </c>
      <c r="E36" s="113">
        <v>68.040075644791372</v>
      </c>
      <c r="F36" s="115">
        <v>16910</v>
      </c>
      <c r="G36" s="114">
        <v>16627</v>
      </c>
      <c r="H36" s="114">
        <v>16948</v>
      </c>
      <c r="I36" s="114">
        <v>16497</v>
      </c>
      <c r="J36" s="140">
        <v>16516</v>
      </c>
      <c r="K36" s="114">
        <v>394</v>
      </c>
      <c r="L36" s="116">
        <v>2.3855655122305643</v>
      </c>
    </row>
    <row r="37" spans="1:12" s="110" customFormat="1" ht="15" customHeight="1" x14ac:dyDescent="0.2">
      <c r="A37" s="120"/>
      <c r="B37" s="119"/>
      <c r="C37" s="258" t="s">
        <v>107</v>
      </c>
      <c r="E37" s="113">
        <v>31.959924355208628</v>
      </c>
      <c r="F37" s="115">
        <v>7943</v>
      </c>
      <c r="G37" s="114">
        <v>8033</v>
      </c>
      <c r="H37" s="114">
        <v>8179</v>
      </c>
      <c r="I37" s="114">
        <v>7844</v>
      </c>
      <c r="J37" s="140">
        <v>7859</v>
      </c>
      <c r="K37" s="114">
        <v>84</v>
      </c>
      <c r="L37" s="116">
        <v>1.0688382745896425</v>
      </c>
    </row>
    <row r="38" spans="1:12" s="110" customFormat="1" ht="15" customHeight="1" x14ac:dyDescent="0.2">
      <c r="A38" s="120"/>
      <c r="B38" s="119" t="s">
        <v>182</v>
      </c>
      <c r="C38" s="258"/>
      <c r="E38" s="113">
        <v>30.231317725001404</v>
      </c>
      <c r="F38" s="115">
        <v>10769</v>
      </c>
      <c r="G38" s="114">
        <v>10701</v>
      </c>
      <c r="H38" s="114">
        <v>10776</v>
      </c>
      <c r="I38" s="114">
        <v>10654</v>
      </c>
      <c r="J38" s="140">
        <v>10479</v>
      </c>
      <c r="K38" s="114">
        <v>290</v>
      </c>
      <c r="L38" s="116">
        <v>2.7674396411871363</v>
      </c>
    </row>
    <row r="39" spans="1:12" s="110" customFormat="1" ht="15" customHeight="1" x14ac:dyDescent="0.2">
      <c r="A39" s="120"/>
      <c r="B39" s="119"/>
      <c r="C39" s="258" t="s">
        <v>106</v>
      </c>
      <c r="E39" s="113">
        <v>17.559661992756986</v>
      </c>
      <c r="F39" s="115">
        <v>1891</v>
      </c>
      <c r="G39" s="114">
        <v>1872</v>
      </c>
      <c r="H39" s="114">
        <v>1913</v>
      </c>
      <c r="I39" s="114">
        <v>1924</v>
      </c>
      <c r="J39" s="140">
        <v>1859</v>
      </c>
      <c r="K39" s="114">
        <v>32</v>
      </c>
      <c r="L39" s="116">
        <v>1.7213555675094137</v>
      </c>
    </row>
    <row r="40" spans="1:12" s="110" customFormat="1" ht="15" customHeight="1" x14ac:dyDescent="0.2">
      <c r="A40" s="120"/>
      <c r="B40" s="119"/>
      <c r="C40" s="258" t="s">
        <v>107</v>
      </c>
      <c r="E40" s="113">
        <v>82.440338007243014</v>
      </c>
      <c r="F40" s="115">
        <v>8878</v>
      </c>
      <c r="G40" s="114">
        <v>8829</v>
      </c>
      <c r="H40" s="114">
        <v>8863</v>
      </c>
      <c r="I40" s="114">
        <v>8730</v>
      </c>
      <c r="J40" s="140">
        <v>8620</v>
      </c>
      <c r="K40" s="114">
        <v>258</v>
      </c>
      <c r="L40" s="116">
        <v>2.9930394431554523</v>
      </c>
    </row>
    <row r="41" spans="1:12" s="110" customFormat="1" ht="24.75" customHeight="1" x14ac:dyDescent="0.2">
      <c r="A41" s="604" t="s">
        <v>518</v>
      </c>
      <c r="B41" s="605"/>
      <c r="C41" s="605"/>
      <c r="D41" s="606"/>
      <c r="E41" s="113">
        <v>5.7352198079838299</v>
      </c>
      <c r="F41" s="115">
        <v>2043</v>
      </c>
      <c r="G41" s="114">
        <v>2265</v>
      </c>
      <c r="H41" s="114">
        <v>2281</v>
      </c>
      <c r="I41" s="114">
        <v>1760</v>
      </c>
      <c r="J41" s="140">
        <v>1990</v>
      </c>
      <c r="K41" s="114">
        <v>53</v>
      </c>
      <c r="L41" s="116">
        <v>2.6633165829145731</v>
      </c>
    </row>
    <row r="42" spans="1:12" s="110" customFormat="1" ht="15" customHeight="1" x14ac:dyDescent="0.2">
      <c r="A42" s="120"/>
      <c r="B42" s="119"/>
      <c r="C42" s="258" t="s">
        <v>106</v>
      </c>
      <c r="E42" s="113">
        <v>60.939794419970632</v>
      </c>
      <c r="F42" s="115">
        <v>1245</v>
      </c>
      <c r="G42" s="114">
        <v>1401</v>
      </c>
      <c r="H42" s="114">
        <v>1414</v>
      </c>
      <c r="I42" s="114">
        <v>1076</v>
      </c>
      <c r="J42" s="140">
        <v>1194</v>
      </c>
      <c r="K42" s="114">
        <v>51</v>
      </c>
      <c r="L42" s="116">
        <v>4.2713567839195976</v>
      </c>
    </row>
    <row r="43" spans="1:12" s="110" customFormat="1" ht="15" customHeight="1" x14ac:dyDescent="0.2">
      <c r="A43" s="123"/>
      <c r="B43" s="124"/>
      <c r="C43" s="260" t="s">
        <v>107</v>
      </c>
      <c r="D43" s="261"/>
      <c r="E43" s="125">
        <v>39.060205580029368</v>
      </c>
      <c r="F43" s="143">
        <v>798</v>
      </c>
      <c r="G43" s="144">
        <v>864</v>
      </c>
      <c r="H43" s="144">
        <v>867</v>
      </c>
      <c r="I43" s="144">
        <v>684</v>
      </c>
      <c r="J43" s="145">
        <v>796</v>
      </c>
      <c r="K43" s="144">
        <v>2</v>
      </c>
      <c r="L43" s="146">
        <v>0.25125628140703515</v>
      </c>
    </row>
    <row r="44" spans="1:12" s="110" customFormat="1" ht="45.75" customHeight="1" x14ac:dyDescent="0.2">
      <c r="A44" s="604" t="s">
        <v>191</v>
      </c>
      <c r="B44" s="605"/>
      <c r="C44" s="605"/>
      <c r="D44" s="606"/>
      <c r="E44" s="113">
        <v>7.5795856493178368E-2</v>
      </c>
      <c r="F44" s="115">
        <v>27</v>
      </c>
      <c r="G44" s="114">
        <v>29</v>
      </c>
      <c r="H44" s="114">
        <v>30</v>
      </c>
      <c r="I44" s="114">
        <v>25</v>
      </c>
      <c r="J44" s="140">
        <v>36</v>
      </c>
      <c r="K44" s="114">
        <v>-9</v>
      </c>
      <c r="L44" s="116">
        <v>-25</v>
      </c>
    </row>
    <row r="45" spans="1:12" s="110" customFormat="1" ht="15" customHeight="1" x14ac:dyDescent="0.2">
      <c r="A45" s="120"/>
      <c r="B45" s="119"/>
      <c r="C45" s="258" t="s">
        <v>106</v>
      </c>
      <c r="E45" s="113">
        <v>37.037037037037038</v>
      </c>
      <c r="F45" s="115">
        <v>10</v>
      </c>
      <c r="G45" s="114">
        <v>10</v>
      </c>
      <c r="H45" s="114">
        <v>10</v>
      </c>
      <c r="I45" s="114">
        <v>9</v>
      </c>
      <c r="J45" s="140">
        <v>15</v>
      </c>
      <c r="K45" s="114">
        <v>-5</v>
      </c>
      <c r="L45" s="116">
        <v>-33.333333333333336</v>
      </c>
    </row>
    <row r="46" spans="1:12" s="110" customFormat="1" ht="15" customHeight="1" x14ac:dyDescent="0.2">
      <c r="A46" s="123"/>
      <c r="B46" s="124"/>
      <c r="C46" s="260" t="s">
        <v>107</v>
      </c>
      <c r="D46" s="261"/>
      <c r="E46" s="125">
        <v>62.962962962962962</v>
      </c>
      <c r="F46" s="143">
        <v>17</v>
      </c>
      <c r="G46" s="144">
        <v>19</v>
      </c>
      <c r="H46" s="144">
        <v>20</v>
      </c>
      <c r="I46" s="144">
        <v>16</v>
      </c>
      <c r="J46" s="145">
        <v>21</v>
      </c>
      <c r="K46" s="144">
        <v>-4</v>
      </c>
      <c r="L46" s="146">
        <v>-19.047619047619047</v>
      </c>
    </row>
    <row r="47" spans="1:12" s="110" customFormat="1" ht="39" customHeight="1" x14ac:dyDescent="0.2">
      <c r="A47" s="604" t="s">
        <v>519</v>
      </c>
      <c r="B47" s="608"/>
      <c r="C47" s="608"/>
      <c r="D47" s="609"/>
      <c r="E47" s="113">
        <v>0.19089326820504182</v>
      </c>
      <c r="F47" s="115">
        <v>68</v>
      </c>
      <c r="G47" s="114">
        <v>77</v>
      </c>
      <c r="H47" s="114">
        <v>70</v>
      </c>
      <c r="I47" s="114">
        <v>64</v>
      </c>
      <c r="J47" s="140">
        <v>76</v>
      </c>
      <c r="K47" s="114">
        <v>-8</v>
      </c>
      <c r="L47" s="116">
        <v>-10.526315789473685</v>
      </c>
    </row>
    <row r="48" spans="1:12" s="110" customFormat="1" ht="15" customHeight="1" x14ac:dyDescent="0.2">
      <c r="A48" s="120"/>
      <c r="B48" s="119"/>
      <c r="C48" s="258" t="s">
        <v>106</v>
      </c>
      <c r="E48" s="113">
        <v>42.647058823529413</v>
      </c>
      <c r="F48" s="115">
        <v>29</v>
      </c>
      <c r="G48" s="114">
        <v>32</v>
      </c>
      <c r="H48" s="114">
        <v>24</v>
      </c>
      <c r="I48" s="114">
        <v>20</v>
      </c>
      <c r="J48" s="140">
        <v>24</v>
      </c>
      <c r="K48" s="114">
        <v>5</v>
      </c>
      <c r="L48" s="116">
        <v>20.833333333333332</v>
      </c>
    </row>
    <row r="49" spans="1:12" s="110" customFormat="1" ht="15" customHeight="1" x14ac:dyDescent="0.2">
      <c r="A49" s="123"/>
      <c r="B49" s="124"/>
      <c r="C49" s="260" t="s">
        <v>107</v>
      </c>
      <c r="D49" s="261"/>
      <c r="E49" s="125">
        <v>57.352941176470587</v>
      </c>
      <c r="F49" s="143">
        <v>39</v>
      </c>
      <c r="G49" s="144">
        <v>45</v>
      </c>
      <c r="H49" s="144">
        <v>46</v>
      </c>
      <c r="I49" s="144">
        <v>44</v>
      </c>
      <c r="J49" s="145">
        <v>52</v>
      </c>
      <c r="K49" s="144">
        <v>-13</v>
      </c>
      <c r="L49" s="146">
        <v>-25</v>
      </c>
    </row>
    <row r="50" spans="1:12" s="110" customFormat="1" ht="24.95" customHeight="1" x14ac:dyDescent="0.2">
      <c r="A50" s="610" t="s">
        <v>192</v>
      </c>
      <c r="B50" s="611"/>
      <c r="C50" s="611"/>
      <c r="D50" s="612"/>
      <c r="E50" s="262">
        <v>12.290157767671664</v>
      </c>
      <c r="F50" s="263">
        <v>4378</v>
      </c>
      <c r="G50" s="264">
        <v>4627</v>
      </c>
      <c r="H50" s="264">
        <v>4670</v>
      </c>
      <c r="I50" s="264">
        <v>4272</v>
      </c>
      <c r="J50" s="265">
        <v>4247</v>
      </c>
      <c r="K50" s="263">
        <v>131</v>
      </c>
      <c r="L50" s="266">
        <v>3.0845302566517541</v>
      </c>
    </row>
    <row r="51" spans="1:12" s="110" customFormat="1" ht="15" customHeight="1" x14ac:dyDescent="0.2">
      <c r="A51" s="120"/>
      <c r="B51" s="119"/>
      <c r="C51" s="258" t="s">
        <v>106</v>
      </c>
      <c r="E51" s="113">
        <v>59.273640931932391</v>
      </c>
      <c r="F51" s="115">
        <v>2595</v>
      </c>
      <c r="G51" s="114">
        <v>2706</v>
      </c>
      <c r="H51" s="114">
        <v>2746</v>
      </c>
      <c r="I51" s="114">
        <v>2526</v>
      </c>
      <c r="J51" s="140">
        <v>2501</v>
      </c>
      <c r="K51" s="114">
        <v>94</v>
      </c>
      <c r="L51" s="116">
        <v>3.7584966013594561</v>
      </c>
    </row>
    <row r="52" spans="1:12" s="110" customFormat="1" ht="15" customHeight="1" x14ac:dyDescent="0.2">
      <c r="A52" s="120"/>
      <c r="B52" s="119"/>
      <c r="C52" s="258" t="s">
        <v>107</v>
      </c>
      <c r="E52" s="113">
        <v>40.726359068067609</v>
      </c>
      <c r="F52" s="115">
        <v>1783</v>
      </c>
      <c r="G52" s="114">
        <v>1921</v>
      </c>
      <c r="H52" s="114">
        <v>1924</v>
      </c>
      <c r="I52" s="114">
        <v>1746</v>
      </c>
      <c r="J52" s="140">
        <v>1746</v>
      </c>
      <c r="K52" s="114">
        <v>37</v>
      </c>
      <c r="L52" s="116">
        <v>2.1191294387170676</v>
      </c>
    </row>
    <row r="53" spans="1:12" s="110" customFormat="1" ht="15" customHeight="1" x14ac:dyDescent="0.2">
      <c r="A53" s="120"/>
      <c r="B53" s="119"/>
      <c r="C53" s="258" t="s">
        <v>187</v>
      </c>
      <c r="D53" s="110" t="s">
        <v>193</v>
      </c>
      <c r="E53" s="113">
        <v>30.287802649611695</v>
      </c>
      <c r="F53" s="115">
        <v>1326</v>
      </c>
      <c r="G53" s="114">
        <v>1597</v>
      </c>
      <c r="H53" s="114">
        <v>1625</v>
      </c>
      <c r="I53" s="114">
        <v>1212</v>
      </c>
      <c r="J53" s="140">
        <v>1314</v>
      </c>
      <c r="K53" s="114">
        <v>12</v>
      </c>
      <c r="L53" s="116">
        <v>0.91324200913242004</v>
      </c>
    </row>
    <row r="54" spans="1:12" s="110" customFormat="1" ht="15" customHeight="1" x14ac:dyDescent="0.2">
      <c r="A54" s="120"/>
      <c r="B54" s="119"/>
      <c r="D54" s="267" t="s">
        <v>194</v>
      </c>
      <c r="E54" s="113">
        <v>64.404223227752638</v>
      </c>
      <c r="F54" s="115">
        <v>854</v>
      </c>
      <c r="G54" s="114">
        <v>1013</v>
      </c>
      <c r="H54" s="114">
        <v>1038</v>
      </c>
      <c r="I54" s="114">
        <v>793</v>
      </c>
      <c r="J54" s="140">
        <v>832</v>
      </c>
      <c r="K54" s="114">
        <v>22</v>
      </c>
      <c r="L54" s="116">
        <v>2.6442307692307692</v>
      </c>
    </row>
    <row r="55" spans="1:12" s="110" customFormat="1" ht="15" customHeight="1" x14ac:dyDescent="0.2">
      <c r="A55" s="120"/>
      <c r="B55" s="119"/>
      <c r="D55" s="267" t="s">
        <v>195</v>
      </c>
      <c r="E55" s="113">
        <v>35.595776772247362</v>
      </c>
      <c r="F55" s="115">
        <v>472</v>
      </c>
      <c r="G55" s="114">
        <v>584</v>
      </c>
      <c r="H55" s="114">
        <v>587</v>
      </c>
      <c r="I55" s="114">
        <v>419</v>
      </c>
      <c r="J55" s="140">
        <v>482</v>
      </c>
      <c r="K55" s="114">
        <v>-10</v>
      </c>
      <c r="L55" s="116">
        <v>-2.0746887966804981</v>
      </c>
    </row>
    <row r="56" spans="1:12" s="110" customFormat="1" ht="15" customHeight="1" x14ac:dyDescent="0.2">
      <c r="A56" s="120"/>
      <c r="B56" s="119" t="s">
        <v>196</v>
      </c>
      <c r="C56" s="258"/>
      <c r="E56" s="113">
        <v>67.469541294705522</v>
      </c>
      <c r="F56" s="115">
        <v>24034</v>
      </c>
      <c r="G56" s="114">
        <v>23673</v>
      </c>
      <c r="H56" s="114">
        <v>23937</v>
      </c>
      <c r="I56" s="114">
        <v>23577</v>
      </c>
      <c r="J56" s="140">
        <v>23660</v>
      </c>
      <c r="K56" s="114">
        <v>374</v>
      </c>
      <c r="L56" s="116">
        <v>1.5807269653423499</v>
      </c>
    </row>
    <row r="57" spans="1:12" s="110" customFormat="1" ht="15" customHeight="1" x14ac:dyDescent="0.2">
      <c r="A57" s="120"/>
      <c r="B57" s="119"/>
      <c r="C57" s="258" t="s">
        <v>106</v>
      </c>
      <c r="E57" s="113">
        <v>50.170591661812431</v>
      </c>
      <c r="F57" s="115">
        <v>12058</v>
      </c>
      <c r="G57" s="114">
        <v>11780</v>
      </c>
      <c r="H57" s="114">
        <v>11949</v>
      </c>
      <c r="I57" s="114">
        <v>11777</v>
      </c>
      <c r="J57" s="140">
        <v>11896</v>
      </c>
      <c r="K57" s="114">
        <v>162</v>
      </c>
      <c r="L57" s="116">
        <v>1.3618022864828514</v>
      </c>
    </row>
    <row r="58" spans="1:12" s="110" customFormat="1" ht="15" customHeight="1" x14ac:dyDescent="0.2">
      <c r="A58" s="120"/>
      <c r="B58" s="119"/>
      <c r="C58" s="258" t="s">
        <v>107</v>
      </c>
      <c r="E58" s="113">
        <v>49.829408338187569</v>
      </c>
      <c r="F58" s="115">
        <v>11976</v>
      </c>
      <c r="G58" s="114">
        <v>11893</v>
      </c>
      <c r="H58" s="114">
        <v>11988</v>
      </c>
      <c r="I58" s="114">
        <v>11800</v>
      </c>
      <c r="J58" s="140">
        <v>11764</v>
      </c>
      <c r="K58" s="114">
        <v>212</v>
      </c>
      <c r="L58" s="116">
        <v>1.8021081264875893</v>
      </c>
    </row>
    <row r="59" spans="1:12" s="110" customFormat="1" ht="15" customHeight="1" x14ac:dyDescent="0.2">
      <c r="A59" s="120"/>
      <c r="B59" s="119"/>
      <c r="C59" s="258" t="s">
        <v>105</v>
      </c>
      <c r="D59" s="110" t="s">
        <v>197</v>
      </c>
      <c r="E59" s="113">
        <v>92.402429890987761</v>
      </c>
      <c r="F59" s="115">
        <v>22208</v>
      </c>
      <c r="G59" s="114">
        <v>21866</v>
      </c>
      <c r="H59" s="114">
        <v>22131</v>
      </c>
      <c r="I59" s="114">
        <v>21795</v>
      </c>
      <c r="J59" s="140">
        <v>21886</v>
      </c>
      <c r="K59" s="114">
        <v>322</v>
      </c>
      <c r="L59" s="116">
        <v>1.4712601663163667</v>
      </c>
    </row>
    <row r="60" spans="1:12" s="110" customFormat="1" ht="15" customHeight="1" x14ac:dyDescent="0.2">
      <c r="A60" s="120"/>
      <c r="B60" s="119"/>
      <c r="C60" s="258"/>
      <c r="D60" s="267" t="s">
        <v>198</v>
      </c>
      <c r="E60" s="113">
        <v>48.113292507204612</v>
      </c>
      <c r="F60" s="115">
        <v>10685</v>
      </c>
      <c r="G60" s="114">
        <v>10421</v>
      </c>
      <c r="H60" s="114">
        <v>10591</v>
      </c>
      <c r="I60" s="114">
        <v>10437</v>
      </c>
      <c r="J60" s="140">
        <v>10549</v>
      </c>
      <c r="K60" s="114">
        <v>136</v>
      </c>
      <c r="L60" s="116">
        <v>1.2892217271779316</v>
      </c>
    </row>
    <row r="61" spans="1:12" s="110" customFormat="1" ht="15" customHeight="1" x14ac:dyDescent="0.2">
      <c r="A61" s="120"/>
      <c r="B61" s="119"/>
      <c r="C61" s="258"/>
      <c r="D61" s="267" t="s">
        <v>199</v>
      </c>
      <c r="E61" s="113">
        <v>51.886707492795388</v>
      </c>
      <c r="F61" s="115">
        <v>11523</v>
      </c>
      <c r="G61" s="114">
        <v>11445</v>
      </c>
      <c r="H61" s="114">
        <v>11540</v>
      </c>
      <c r="I61" s="114">
        <v>11358</v>
      </c>
      <c r="J61" s="140">
        <v>11337</v>
      </c>
      <c r="K61" s="114">
        <v>186</v>
      </c>
      <c r="L61" s="116">
        <v>1.640645673458587</v>
      </c>
    </row>
    <row r="62" spans="1:12" s="110" customFormat="1" ht="15" customHeight="1" x14ac:dyDescent="0.2">
      <c r="A62" s="120"/>
      <c r="B62" s="119"/>
      <c r="C62" s="258"/>
      <c r="D62" s="258" t="s">
        <v>200</v>
      </c>
      <c r="E62" s="113">
        <v>7.5975701090122323</v>
      </c>
      <c r="F62" s="115">
        <v>1826</v>
      </c>
      <c r="G62" s="114">
        <v>1807</v>
      </c>
      <c r="H62" s="114">
        <v>1806</v>
      </c>
      <c r="I62" s="114">
        <v>1782</v>
      </c>
      <c r="J62" s="140">
        <v>1774</v>
      </c>
      <c r="K62" s="114">
        <v>52</v>
      </c>
      <c r="L62" s="116">
        <v>2.931228861330327</v>
      </c>
    </row>
    <row r="63" spans="1:12" s="110" customFormat="1" ht="15" customHeight="1" x14ac:dyDescent="0.2">
      <c r="A63" s="120"/>
      <c r="B63" s="119"/>
      <c r="C63" s="258"/>
      <c r="D63" s="267" t="s">
        <v>198</v>
      </c>
      <c r="E63" s="113">
        <v>75.191675794085427</v>
      </c>
      <c r="F63" s="115">
        <v>1373</v>
      </c>
      <c r="G63" s="114">
        <v>1359</v>
      </c>
      <c r="H63" s="114">
        <v>1358</v>
      </c>
      <c r="I63" s="114">
        <v>1340</v>
      </c>
      <c r="J63" s="140">
        <v>1347</v>
      </c>
      <c r="K63" s="114">
        <v>26</v>
      </c>
      <c r="L63" s="116">
        <v>1.9302152932442465</v>
      </c>
    </row>
    <row r="64" spans="1:12" s="110" customFormat="1" ht="15" customHeight="1" x14ac:dyDescent="0.2">
      <c r="A64" s="120"/>
      <c r="B64" s="119"/>
      <c r="C64" s="258"/>
      <c r="D64" s="267" t="s">
        <v>199</v>
      </c>
      <c r="E64" s="113">
        <v>24.808324205914566</v>
      </c>
      <c r="F64" s="115">
        <v>453</v>
      </c>
      <c r="G64" s="114">
        <v>448</v>
      </c>
      <c r="H64" s="114">
        <v>448</v>
      </c>
      <c r="I64" s="114">
        <v>442</v>
      </c>
      <c r="J64" s="140">
        <v>427</v>
      </c>
      <c r="K64" s="114">
        <v>26</v>
      </c>
      <c r="L64" s="116">
        <v>6.0889929742388755</v>
      </c>
    </row>
    <row r="65" spans="1:12" s="110" customFormat="1" ht="15" customHeight="1" x14ac:dyDescent="0.2">
      <c r="A65" s="120"/>
      <c r="B65" s="119" t="s">
        <v>201</v>
      </c>
      <c r="C65" s="258"/>
      <c r="E65" s="113">
        <v>10.754589860198754</v>
      </c>
      <c r="F65" s="115">
        <v>3831</v>
      </c>
      <c r="G65" s="114">
        <v>3700</v>
      </c>
      <c r="H65" s="114">
        <v>3657</v>
      </c>
      <c r="I65" s="114">
        <v>3597</v>
      </c>
      <c r="J65" s="140">
        <v>3524</v>
      </c>
      <c r="K65" s="114">
        <v>307</v>
      </c>
      <c r="L65" s="116">
        <v>8.7116912599318947</v>
      </c>
    </row>
    <row r="66" spans="1:12" s="110" customFormat="1" ht="15" customHeight="1" x14ac:dyDescent="0.2">
      <c r="A66" s="120"/>
      <c r="B66" s="119"/>
      <c r="C66" s="258" t="s">
        <v>106</v>
      </c>
      <c r="E66" s="113">
        <v>51.239885147481075</v>
      </c>
      <c r="F66" s="115">
        <v>1963</v>
      </c>
      <c r="G66" s="114">
        <v>1858</v>
      </c>
      <c r="H66" s="114">
        <v>1835</v>
      </c>
      <c r="I66" s="114">
        <v>1810</v>
      </c>
      <c r="J66" s="140">
        <v>1768</v>
      </c>
      <c r="K66" s="114">
        <v>195</v>
      </c>
      <c r="L66" s="116">
        <v>11.029411764705882</v>
      </c>
    </row>
    <row r="67" spans="1:12" s="110" customFormat="1" ht="15" customHeight="1" x14ac:dyDescent="0.2">
      <c r="A67" s="120"/>
      <c r="B67" s="119"/>
      <c r="C67" s="258" t="s">
        <v>107</v>
      </c>
      <c r="E67" s="113">
        <v>48.760114852518925</v>
      </c>
      <c r="F67" s="115">
        <v>1868</v>
      </c>
      <c r="G67" s="114">
        <v>1842</v>
      </c>
      <c r="H67" s="114">
        <v>1822</v>
      </c>
      <c r="I67" s="114">
        <v>1787</v>
      </c>
      <c r="J67" s="140">
        <v>1756</v>
      </c>
      <c r="K67" s="114">
        <v>112</v>
      </c>
      <c r="L67" s="116">
        <v>6.3781321184510249</v>
      </c>
    </row>
    <row r="68" spans="1:12" s="110" customFormat="1" ht="15" customHeight="1" x14ac:dyDescent="0.2">
      <c r="A68" s="120"/>
      <c r="B68" s="119"/>
      <c r="C68" s="258" t="s">
        <v>105</v>
      </c>
      <c r="D68" s="110" t="s">
        <v>202</v>
      </c>
      <c r="E68" s="113">
        <v>21.482641607935264</v>
      </c>
      <c r="F68" s="115">
        <v>823</v>
      </c>
      <c r="G68" s="114">
        <v>772</v>
      </c>
      <c r="H68" s="114">
        <v>765</v>
      </c>
      <c r="I68" s="114">
        <v>724</v>
      </c>
      <c r="J68" s="140">
        <v>708</v>
      </c>
      <c r="K68" s="114">
        <v>115</v>
      </c>
      <c r="L68" s="116">
        <v>16.242937853107346</v>
      </c>
    </row>
    <row r="69" spans="1:12" s="110" customFormat="1" ht="15" customHeight="1" x14ac:dyDescent="0.2">
      <c r="A69" s="120"/>
      <c r="B69" s="119"/>
      <c r="C69" s="258"/>
      <c r="D69" s="267" t="s">
        <v>198</v>
      </c>
      <c r="E69" s="113">
        <v>51.640340218712026</v>
      </c>
      <c r="F69" s="115">
        <v>425</v>
      </c>
      <c r="G69" s="114">
        <v>392</v>
      </c>
      <c r="H69" s="114">
        <v>395</v>
      </c>
      <c r="I69" s="114">
        <v>377</v>
      </c>
      <c r="J69" s="140">
        <v>368</v>
      </c>
      <c r="K69" s="114">
        <v>57</v>
      </c>
      <c r="L69" s="116">
        <v>15.489130434782609</v>
      </c>
    </row>
    <row r="70" spans="1:12" s="110" customFormat="1" ht="15" customHeight="1" x14ac:dyDescent="0.2">
      <c r="A70" s="120"/>
      <c r="B70" s="119"/>
      <c r="C70" s="258"/>
      <c r="D70" s="267" t="s">
        <v>199</v>
      </c>
      <c r="E70" s="113">
        <v>48.359659781287974</v>
      </c>
      <c r="F70" s="115">
        <v>398</v>
      </c>
      <c r="G70" s="114">
        <v>380</v>
      </c>
      <c r="H70" s="114">
        <v>370</v>
      </c>
      <c r="I70" s="114">
        <v>347</v>
      </c>
      <c r="J70" s="140">
        <v>340</v>
      </c>
      <c r="K70" s="114">
        <v>58</v>
      </c>
      <c r="L70" s="116">
        <v>17.058823529411764</v>
      </c>
    </row>
    <row r="71" spans="1:12" s="110" customFormat="1" ht="15" customHeight="1" x14ac:dyDescent="0.2">
      <c r="A71" s="120"/>
      <c r="B71" s="119"/>
      <c r="C71" s="258"/>
      <c r="D71" s="110" t="s">
        <v>203</v>
      </c>
      <c r="E71" s="113">
        <v>69.590185330200995</v>
      </c>
      <c r="F71" s="115">
        <v>2666</v>
      </c>
      <c r="G71" s="114">
        <v>2589</v>
      </c>
      <c r="H71" s="114">
        <v>2557</v>
      </c>
      <c r="I71" s="114">
        <v>2533</v>
      </c>
      <c r="J71" s="140">
        <v>2489</v>
      </c>
      <c r="K71" s="114">
        <v>177</v>
      </c>
      <c r="L71" s="116">
        <v>7.1112896745680994</v>
      </c>
    </row>
    <row r="72" spans="1:12" s="110" customFormat="1" ht="15" customHeight="1" x14ac:dyDescent="0.2">
      <c r="A72" s="120"/>
      <c r="B72" s="119"/>
      <c r="C72" s="258"/>
      <c r="D72" s="267" t="s">
        <v>198</v>
      </c>
      <c r="E72" s="113">
        <v>50.30007501875469</v>
      </c>
      <c r="F72" s="115">
        <v>1341</v>
      </c>
      <c r="G72" s="114">
        <v>1269</v>
      </c>
      <c r="H72" s="114">
        <v>1242</v>
      </c>
      <c r="I72" s="114">
        <v>1231</v>
      </c>
      <c r="J72" s="140">
        <v>1206</v>
      </c>
      <c r="K72" s="114">
        <v>135</v>
      </c>
      <c r="L72" s="116">
        <v>11.194029850746269</v>
      </c>
    </row>
    <row r="73" spans="1:12" s="110" customFormat="1" ht="15" customHeight="1" x14ac:dyDescent="0.2">
      <c r="A73" s="120"/>
      <c r="B73" s="119"/>
      <c r="C73" s="258"/>
      <c r="D73" s="267" t="s">
        <v>199</v>
      </c>
      <c r="E73" s="113">
        <v>49.69992498124531</v>
      </c>
      <c r="F73" s="115">
        <v>1325</v>
      </c>
      <c r="G73" s="114">
        <v>1320</v>
      </c>
      <c r="H73" s="114">
        <v>1315</v>
      </c>
      <c r="I73" s="114">
        <v>1302</v>
      </c>
      <c r="J73" s="140">
        <v>1283</v>
      </c>
      <c r="K73" s="114">
        <v>42</v>
      </c>
      <c r="L73" s="116">
        <v>3.273577552611068</v>
      </c>
    </row>
    <row r="74" spans="1:12" s="110" customFormat="1" ht="15" customHeight="1" x14ac:dyDescent="0.2">
      <c r="A74" s="120"/>
      <c r="B74" s="119"/>
      <c r="C74" s="258"/>
      <c r="D74" s="110" t="s">
        <v>204</v>
      </c>
      <c r="E74" s="113">
        <v>8.9271730618637424</v>
      </c>
      <c r="F74" s="115">
        <v>342</v>
      </c>
      <c r="G74" s="114">
        <v>339</v>
      </c>
      <c r="H74" s="114">
        <v>335</v>
      </c>
      <c r="I74" s="114">
        <v>340</v>
      </c>
      <c r="J74" s="140">
        <v>327</v>
      </c>
      <c r="K74" s="114">
        <v>15</v>
      </c>
      <c r="L74" s="116">
        <v>4.5871559633027523</v>
      </c>
    </row>
    <row r="75" spans="1:12" s="110" customFormat="1" ht="15" customHeight="1" x14ac:dyDescent="0.2">
      <c r="A75" s="120"/>
      <c r="B75" s="119"/>
      <c r="C75" s="258"/>
      <c r="D75" s="267" t="s">
        <v>198</v>
      </c>
      <c r="E75" s="113">
        <v>57.602339181286553</v>
      </c>
      <c r="F75" s="115">
        <v>197</v>
      </c>
      <c r="G75" s="114">
        <v>197</v>
      </c>
      <c r="H75" s="114">
        <v>198</v>
      </c>
      <c r="I75" s="114">
        <v>202</v>
      </c>
      <c r="J75" s="140">
        <v>194</v>
      </c>
      <c r="K75" s="114">
        <v>3</v>
      </c>
      <c r="L75" s="116">
        <v>1.5463917525773196</v>
      </c>
    </row>
    <row r="76" spans="1:12" s="110" customFormat="1" ht="15" customHeight="1" x14ac:dyDescent="0.2">
      <c r="A76" s="120"/>
      <c r="B76" s="119"/>
      <c r="C76" s="258"/>
      <c r="D76" s="267" t="s">
        <v>199</v>
      </c>
      <c r="E76" s="113">
        <v>42.397660818713447</v>
      </c>
      <c r="F76" s="115">
        <v>145</v>
      </c>
      <c r="G76" s="114">
        <v>142</v>
      </c>
      <c r="H76" s="114">
        <v>137</v>
      </c>
      <c r="I76" s="114">
        <v>138</v>
      </c>
      <c r="J76" s="140">
        <v>133</v>
      </c>
      <c r="K76" s="114">
        <v>12</v>
      </c>
      <c r="L76" s="116">
        <v>9.022556390977444</v>
      </c>
    </row>
    <row r="77" spans="1:12" s="110" customFormat="1" ht="15" customHeight="1" x14ac:dyDescent="0.2">
      <c r="A77" s="534"/>
      <c r="B77" s="119" t="s">
        <v>205</v>
      </c>
      <c r="C77" s="268"/>
      <c r="D77" s="182"/>
      <c r="E77" s="113">
        <v>9.4857110774240638</v>
      </c>
      <c r="F77" s="115">
        <v>3379</v>
      </c>
      <c r="G77" s="114">
        <v>3361</v>
      </c>
      <c r="H77" s="114">
        <v>3639</v>
      </c>
      <c r="I77" s="114">
        <v>3549</v>
      </c>
      <c r="J77" s="140">
        <v>3423</v>
      </c>
      <c r="K77" s="114">
        <v>-44</v>
      </c>
      <c r="L77" s="116">
        <v>-1.2854221443178497</v>
      </c>
    </row>
    <row r="78" spans="1:12" s="110" customFormat="1" ht="15" customHeight="1" x14ac:dyDescent="0.2">
      <c r="A78" s="120"/>
      <c r="B78" s="119"/>
      <c r="C78" s="268" t="s">
        <v>106</v>
      </c>
      <c r="D78" s="182"/>
      <c r="E78" s="113">
        <v>64.664101805267833</v>
      </c>
      <c r="F78" s="115">
        <v>2185</v>
      </c>
      <c r="G78" s="114">
        <v>2155</v>
      </c>
      <c r="H78" s="114">
        <v>2331</v>
      </c>
      <c r="I78" s="114">
        <v>2308</v>
      </c>
      <c r="J78" s="140">
        <v>2210</v>
      </c>
      <c r="K78" s="114">
        <v>-25</v>
      </c>
      <c r="L78" s="116">
        <v>-1.1312217194570136</v>
      </c>
    </row>
    <row r="79" spans="1:12" s="110" customFormat="1" ht="15" customHeight="1" x14ac:dyDescent="0.2">
      <c r="A79" s="123"/>
      <c r="B79" s="124"/>
      <c r="C79" s="260" t="s">
        <v>107</v>
      </c>
      <c r="D79" s="261"/>
      <c r="E79" s="125">
        <v>35.335898194732167</v>
      </c>
      <c r="F79" s="143">
        <v>1194</v>
      </c>
      <c r="G79" s="144">
        <v>1206</v>
      </c>
      <c r="H79" s="144">
        <v>1308</v>
      </c>
      <c r="I79" s="144">
        <v>1241</v>
      </c>
      <c r="J79" s="145">
        <v>1213</v>
      </c>
      <c r="K79" s="144">
        <v>-19</v>
      </c>
      <c r="L79" s="146">
        <v>-1.5663643858202803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6" t="s">
        <v>210</v>
      </c>
      <c r="B85" s="566"/>
      <c r="C85" s="566"/>
      <c r="D85" s="566"/>
      <c r="E85" s="566"/>
      <c r="F85" s="566"/>
      <c r="G85" s="566"/>
      <c r="H85" s="566"/>
      <c r="I85" s="566"/>
      <c r="J85" s="566"/>
      <c r="K85" s="566"/>
      <c r="L85" s="566"/>
    </row>
    <row r="86" spans="1:12" s="280" customFormat="1" ht="9" x14ac:dyDescent="0.2">
      <c r="A86" s="566" t="s">
        <v>211</v>
      </c>
      <c r="B86" s="566"/>
      <c r="C86" s="566"/>
      <c r="D86" s="566"/>
      <c r="E86" s="566"/>
      <c r="F86" s="566"/>
      <c r="G86" s="566"/>
      <c r="H86" s="566"/>
      <c r="I86" s="566"/>
      <c r="J86" s="566"/>
      <c r="K86" s="566"/>
      <c r="L86" s="566"/>
    </row>
    <row r="863" spans="6:6" ht="15.95" customHeight="1" x14ac:dyDescent="0.2">
      <c r="F863" s="281"/>
    </row>
  </sheetData>
  <mergeCells count="23">
    <mergeCell ref="A86:L86"/>
    <mergeCell ref="A35:D35"/>
    <mergeCell ref="A41:D41"/>
    <mergeCell ref="A44:D44"/>
    <mergeCell ref="A47:D47"/>
    <mergeCell ref="A50:D50"/>
    <mergeCell ref="A85:L85"/>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69" t="s">
        <v>212</v>
      </c>
      <c r="B3" s="569"/>
      <c r="C3" s="569"/>
      <c r="D3" s="569"/>
      <c r="E3" s="569"/>
      <c r="F3" s="569"/>
      <c r="G3" s="569"/>
      <c r="H3" s="569"/>
      <c r="I3" s="569"/>
      <c r="J3" s="569"/>
    </row>
    <row r="4" spans="1:15" s="94" customFormat="1" ht="12" customHeight="1" x14ac:dyDescent="0.2">
      <c r="A4" s="570" t="s">
        <v>92</v>
      </c>
      <c r="B4" s="570"/>
      <c r="C4" s="570"/>
      <c r="D4" s="570"/>
      <c r="E4" s="570"/>
      <c r="F4" s="570"/>
      <c r="G4" s="570"/>
      <c r="H4" s="570"/>
      <c r="I4" s="570"/>
      <c r="J4" s="570"/>
    </row>
    <row r="5" spans="1:15" s="94" customFormat="1" ht="12" customHeight="1" x14ac:dyDescent="0.2">
      <c r="A5" s="571" t="s">
        <v>57</v>
      </c>
      <c r="B5" s="571"/>
      <c r="C5" s="571"/>
      <c r="D5" s="571"/>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6" t="s">
        <v>213</v>
      </c>
      <c r="B7" s="587"/>
      <c r="C7" s="580" t="s">
        <v>94</v>
      </c>
      <c r="D7" s="583" t="s">
        <v>179</v>
      </c>
      <c r="E7" s="584"/>
      <c r="F7" s="584"/>
      <c r="G7" s="584"/>
      <c r="H7" s="585"/>
      <c r="I7" s="586" t="s">
        <v>180</v>
      </c>
      <c r="J7" s="587"/>
      <c r="K7" s="96"/>
      <c r="L7" s="96"/>
      <c r="M7" s="96"/>
      <c r="N7" s="96"/>
      <c r="O7" s="96"/>
    </row>
    <row r="8" spans="1:15" ht="21.75" customHeight="1" x14ac:dyDescent="0.2">
      <c r="A8" s="614"/>
      <c r="B8" s="615"/>
      <c r="C8" s="581"/>
      <c r="D8" s="590" t="s">
        <v>97</v>
      </c>
      <c r="E8" s="590" t="s">
        <v>98</v>
      </c>
      <c r="F8" s="590" t="s">
        <v>99</v>
      </c>
      <c r="G8" s="590" t="s">
        <v>100</v>
      </c>
      <c r="H8" s="590" t="s">
        <v>101</v>
      </c>
      <c r="I8" s="588"/>
      <c r="J8" s="589"/>
    </row>
    <row r="9" spans="1:15" ht="12" customHeight="1" x14ac:dyDescent="0.2">
      <c r="A9" s="614"/>
      <c r="B9" s="615"/>
      <c r="C9" s="581"/>
      <c r="D9" s="591"/>
      <c r="E9" s="591"/>
      <c r="F9" s="591"/>
      <c r="G9" s="591"/>
      <c r="H9" s="591"/>
      <c r="I9" s="98" t="s">
        <v>102</v>
      </c>
      <c r="J9" s="99" t="s">
        <v>103</v>
      </c>
    </row>
    <row r="10" spans="1:15" ht="12" customHeight="1" x14ac:dyDescent="0.2">
      <c r="A10" s="283"/>
      <c r="B10" s="284"/>
      <c r="C10" s="582"/>
      <c r="D10" s="100">
        <v>1</v>
      </c>
      <c r="E10" s="100">
        <v>2</v>
      </c>
      <c r="F10" s="100">
        <v>3</v>
      </c>
      <c r="G10" s="100">
        <v>4</v>
      </c>
      <c r="H10" s="100">
        <v>5</v>
      </c>
      <c r="I10" s="100">
        <v>6</v>
      </c>
      <c r="J10" s="100">
        <v>7</v>
      </c>
      <c r="K10" s="101"/>
    </row>
    <row r="11" spans="1:15" s="286" customFormat="1" ht="24.95" customHeight="1" x14ac:dyDescent="0.2">
      <c r="A11" s="616" t="s">
        <v>104</v>
      </c>
      <c r="B11" s="617"/>
      <c r="C11" s="285">
        <v>100</v>
      </c>
      <c r="D11" s="115">
        <v>35622</v>
      </c>
      <c r="E11" s="114">
        <v>35361</v>
      </c>
      <c r="F11" s="114">
        <v>35903</v>
      </c>
      <c r="G11" s="114">
        <v>34995</v>
      </c>
      <c r="H11" s="140">
        <v>34854</v>
      </c>
      <c r="I11" s="115">
        <v>768</v>
      </c>
      <c r="J11" s="116">
        <v>2.2034773627130315</v>
      </c>
    </row>
    <row r="12" spans="1:15" s="110" customFormat="1" ht="24.95" customHeight="1" x14ac:dyDescent="0.2">
      <c r="A12" s="193" t="s">
        <v>132</v>
      </c>
      <c r="B12" s="194" t="s">
        <v>133</v>
      </c>
      <c r="C12" s="113">
        <v>1.1200943237325249</v>
      </c>
      <c r="D12" s="115">
        <v>399</v>
      </c>
      <c r="E12" s="114">
        <v>381</v>
      </c>
      <c r="F12" s="114">
        <v>511</v>
      </c>
      <c r="G12" s="114">
        <v>494</v>
      </c>
      <c r="H12" s="140">
        <v>383</v>
      </c>
      <c r="I12" s="115">
        <v>16</v>
      </c>
      <c r="J12" s="116">
        <v>4.1775456919060057</v>
      </c>
    </row>
    <row r="13" spans="1:15" s="110" customFormat="1" ht="24.95" customHeight="1" x14ac:dyDescent="0.2">
      <c r="A13" s="193" t="s">
        <v>134</v>
      </c>
      <c r="B13" s="199" t="s">
        <v>214</v>
      </c>
      <c r="C13" s="113">
        <v>0.73830778732244118</v>
      </c>
      <c r="D13" s="115">
        <v>263</v>
      </c>
      <c r="E13" s="114">
        <v>267</v>
      </c>
      <c r="F13" s="114">
        <v>267</v>
      </c>
      <c r="G13" s="114">
        <v>266</v>
      </c>
      <c r="H13" s="140">
        <v>263</v>
      </c>
      <c r="I13" s="115">
        <v>0</v>
      </c>
      <c r="J13" s="116">
        <v>0</v>
      </c>
    </row>
    <row r="14" spans="1:15" s="287" customFormat="1" ht="24" customHeight="1" x14ac:dyDescent="0.2">
      <c r="A14" s="193" t="s">
        <v>215</v>
      </c>
      <c r="B14" s="199" t="s">
        <v>137</v>
      </c>
      <c r="C14" s="113">
        <v>19.709729942170569</v>
      </c>
      <c r="D14" s="115">
        <v>7021</v>
      </c>
      <c r="E14" s="114">
        <v>7001</v>
      </c>
      <c r="F14" s="114">
        <v>7103</v>
      </c>
      <c r="G14" s="114">
        <v>7000</v>
      </c>
      <c r="H14" s="140">
        <v>7038</v>
      </c>
      <c r="I14" s="115">
        <v>-17</v>
      </c>
      <c r="J14" s="116">
        <v>-0.24154589371980675</v>
      </c>
      <c r="K14" s="110"/>
      <c r="L14" s="110"/>
      <c r="M14" s="110"/>
      <c r="N14" s="110"/>
      <c r="O14" s="110"/>
    </row>
    <row r="15" spans="1:15" s="110" customFormat="1" ht="24.75" customHeight="1" x14ac:dyDescent="0.2">
      <c r="A15" s="193" t="s">
        <v>216</v>
      </c>
      <c r="B15" s="199" t="s">
        <v>217</v>
      </c>
      <c r="C15" s="113">
        <v>5.4432653977878838</v>
      </c>
      <c r="D15" s="115">
        <v>1939</v>
      </c>
      <c r="E15" s="114">
        <v>1930</v>
      </c>
      <c r="F15" s="114">
        <v>1957</v>
      </c>
      <c r="G15" s="114">
        <v>1882</v>
      </c>
      <c r="H15" s="140">
        <v>1868</v>
      </c>
      <c r="I15" s="115">
        <v>71</v>
      </c>
      <c r="J15" s="116">
        <v>3.8008565310492504</v>
      </c>
    </row>
    <row r="16" spans="1:15" s="287" customFormat="1" ht="24.95" customHeight="1" x14ac:dyDescent="0.2">
      <c r="A16" s="193" t="s">
        <v>218</v>
      </c>
      <c r="B16" s="199" t="s">
        <v>141</v>
      </c>
      <c r="C16" s="113">
        <v>9.0533939700185275</v>
      </c>
      <c r="D16" s="115">
        <v>3225</v>
      </c>
      <c r="E16" s="114">
        <v>3241</v>
      </c>
      <c r="F16" s="114">
        <v>3308</v>
      </c>
      <c r="G16" s="114">
        <v>3290</v>
      </c>
      <c r="H16" s="140">
        <v>3312</v>
      </c>
      <c r="I16" s="115">
        <v>-87</v>
      </c>
      <c r="J16" s="116">
        <v>-2.6268115942028984</v>
      </c>
      <c r="K16" s="110"/>
      <c r="L16" s="110"/>
      <c r="M16" s="110"/>
      <c r="N16" s="110"/>
      <c r="O16" s="110"/>
    </row>
    <row r="17" spans="1:15" s="110" customFormat="1" ht="24.95" customHeight="1" x14ac:dyDescent="0.2">
      <c r="A17" s="193" t="s">
        <v>219</v>
      </c>
      <c r="B17" s="199" t="s">
        <v>220</v>
      </c>
      <c r="C17" s="113">
        <v>5.2130705743641572</v>
      </c>
      <c r="D17" s="115">
        <v>1857</v>
      </c>
      <c r="E17" s="114">
        <v>1830</v>
      </c>
      <c r="F17" s="114">
        <v>1838</v>
      </c>
      <c r="G17" s="114">
        <v>1828</v>
      </c>
      <c r="H17" s="140">
        <v>1858</v>
      </c>
      <c r="I17" s="115">
        <v>-1</v>
      </c>
      <c r="J17" s="116">
        <v>-5.3821313240043057E-2</v>
      </c>
    </row>
    <row r="18" spans="1:15" s="287" customFormat="1" ht="24.95" customHeight="1" x14ac:dyDescent="0.2">
      <c r="A18" s="201" t="s">
        <v>144</v>
      </c>
      <c r="B18" s="202" t="s">
        <v>145</v>
      </c>
      <c r="C18" s="113">
        <v>8.3319297063612368</v>
      </c>
      <c r="D18" s="115">
        <v>2968</v>
      </c>
      <c r="E18" s="114">
        <v>2947</v>
      </c>
      <c r="F18" s="114">
        <v>3018</v>
      </c>
      <c r="G18" s="114">
        <v>2895</v>
      </c>
      <c r="H18" s="140">
        <v>2897</v>
      </c>
      <c r="I18" s="115">
        <v>71</v>
      </c>
      <c r="J18" s="116">
        <v>2.450811183983431</v>
      </c>
      <c r="K18" s="110"/>
      <c r="L18" s="110"/>
      <c r="M18" s="110"/>
      <c r="N18" s="110"/>
      <c r="O18" s="110"/>
    </row>
    <row r="19" spans="1:15" s="110" customFormat="1" ht="24.95" customHeight="1" x14ac:dyDescent="0.2">
      <c r="A19" s="193" t="s">
        <v>146</v>
      </c>
      <c r="B19" s="199" t="s">
        <v>147</v>
      </c>
      <c r="C19" s="113">
        <v>14.311380607489754</v>
      </c>
      <c r="D19" s="115">
        <v>5098</v>
      </c>
      <c r="E19" s="114">
        <v>5074</v>
      </c>
      <c r="F19" s="114">
        <v>5052</v>
      </c>
      <c r="G19" s="114">
        <v>4908</v>
      </c>
      <c r="H19" s="140">
        <v>4949</v>
      </c>
      <c r="I19" s="115">
        <v>149</v>
      </c>
      <c r="J19" s="116">
        <v>3.0107092341887252</v>
      </c>
    </row>
    <row r="20" spans="1:15" s="287" customFormat="1" ht="24.95" customHeight="1" x14ac:dyDescent="0.2">
      <c r="A20" s="193" t="s">
        <v>148</v>
      </c>
      <c r="B20" s="199" t="s">
        <v>149</v>
      </c>
      <c r="C20" s="113">
        <v>4.3175565661669753</v>
      </c>
      <c r="D20" s="115">
        <v>1538</v>
      </c>
      <c r="E20" s="114">
        <v>1533</v>
      </c>
      <c r="F20" s="114">
        <v>1567</v>
      </c>
      <c r="G20" s="114">
        <v>1551</v>
      </c>
      <c r="H20" s="140">
        <v>1680</v>
      </c>
      <c r="I20" s="115">
        <v>-142</v>
      </c>
      <c r="J20" s="116">
        <v>-8.4523809523809526</v>
      </c>
      <c r="K20" s="110"/>
      <c r="L20" s="110"/>
      <c r="M20" s="110"/>
      <c r="N20" s="110"/>
      <c r="O20" s="110"/>
    </row>
    <row r="21" spans="1:15" s="110" customFormat="1" ht="24.95" customHeight="1" x14ac:dyDescent="0.2">
      <c r="A21" s="201" t="s">
        <v>150</v>
      </c>
      <c r="B21" s="202" t="s">
        <v>151</v>
      </c>
      <c r="C21" s="113">
        <v>6.403346246701477</v>
      </c>
      <c r="D21" s="115">
        <v>2281</v>
      </c>
      <c r="E21" s="114">
        <v>2341</v>
      </c>
      <c r="F21" s="114">
        <v>2561</v>
      </c>
      <c r="G21" s="114">
        <v>2445</v>
      </c>
      <c r="H21" s="140">
        <v>2233</v>
      </c>
      <c r="I21" s="115">
        <v>48</v>
      </c>
      <c r="J21" s="116">
        <v>2.1495745633676666</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3.1104373701645049</v>
      </c>
      <c r="D23" s="115">
        <v>1108</v>
      </c>
      <c r="E23" s="114">
        <v>1103</v>
      </c>
      <c r="F23" s="114">
        <v>1069</v>
      </c>
      <c r="G23" s="114">
        <v>1083</v>
      </c>
      <c r="H23" s="140">
        <v>1084</v>
      </c>
      <c r="I23" s="115">
        <v>24</v>
      </c>
      <c r="J23" s="116">
        <v>2.2140221402214024</v>
      </c>
    </row>
    <row r="24" spans="1:15" s="110" customFormat="1" ht="24.95" customHeight="1" x14ac:dyDescent="0.2">
      <c r="A24" s="193" t="s">
        <v>156</v>
      </c>
      <c r="B24" s="199" t="s">
        <v>221</v>
      </c>
      <c r="C24" s="113">
        <v>5.1625400033687043</v>
      </c>
      <c r="D24" s="115">
        <v>1839</v>
      </c>
      <c r="E24" s="114">
        <v>1853</v>
      </c>
      <c r="F24" s="114">
        <v>1831</v>
      </c>
      <c r="G24" s="114">
        <v>1752</v>
      </c>
      <c r="H24" s="140">
        <v>1756</v>
      </c>
      <c r="I24" s="115">
        <v>83</v>
      </c>
      <c r="J24" s="116">
        <v>4.7266514806378135</v>
      </c>
    </row>
    <row r="25" spans="1:15" s="110" customFormat="1" ht="24.95" customHeight="1" x14ac:dyDescent="0.2">
      <c r="A25" s="193" t="s">
        <v>222</v>
      </c>
      <c r="B25" s="204" t="s">
        <v>159</v>
      </c>
      <c r="C25" s="113">
        <v>3.8375161417101791</v>
      </c>
      <c r="D25" s="115">
        <v>1367</v>
      </c>
      <c r="E25" s="114">
        <v>1264</v>
      </c>
      <c r="F25" s="114">
        <v>1296</v>
      </c>
      <c r="G25" s="114">
        <v>1276</v>
      </c>
      <c r="H25" s="140">
        <v>1214</v>
      </c>
      <c r="I25" s="115">
        <v>153</v>
      </c>
      <c r="J25" s="116">
        <v>12.602965403624383</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223</v>
      </c>
      <c r="C27" s="113">
        <v>6.3472011678176408</v>
      </c>
      <c r="D27" s="115">
        <v>2261</v>
      </c>
      <c r="E27" s="114">
        <v>2256</v>
      </c>
      <c r="F27" s="114">
        <v>2250</v>
      </c>
      <c r="G27" s="114">
        <v>2166</v>
      </c>
      <c r="H27" s="140">
        <v>2176</v>
      </c>
      <c r="I27" s="115">
        <v>85</v>
      </c>
      <c r="J27" s="116">
        <v>3.90625</v>
      </c>
    </row>
    <row r="28" spans="1:15" s="110" customFormat="1" ht="24.95" customHeight="1" x14ac:dyDescent="0.2">
      <c r="A28" s="193" t="s">
        <v>163</v>
      </c>
      <c r="B28" s="199" t="s">
        <v>164</v>
      </c>
      <c r="C28" s="113">
        <v>3.4894166526303971</v>
      </c>
      <c r="D28" s="115">
        <v>1243</v>
      </c>
      <c r="E28" s="114">
        <v>1253</v>
      </c>
      <c r="F28" s="114">
        <v>1244</v>
      </c>
      <c r="G28" s="114">
        <v>1202</v>
      </c>
      <c r="H28" s="140">
        <v>1244</v>
      </c>
      <c r="I28" s="115">
        <v>-1</v>
      </c>
      <c r="J28" s="116">
        <v>-8.0385852090032156E-2</v>
      </c>
    </row>
    <row r="29" spans="1:15" s="110" customFormat="1" ht="24.95" customHeight="1" x14ac:dyDescent="0.2">
      <c r="A29" s="193">
        <v>86</v>
      </c>
      <c r="B29" s="199" t="s">
        <v>165</v>
      </c>
      <c r="C29" s="113">
        <v>8.8568861939251029</v>
      </c>
      <c r="D29" s="115">
        <v>3155</v>
      </c>
      <c r="E29" s="114">
        <v>3185</v>
      </c>
      <c r="F29" s="114">
        <v>3211</v>
      </c>
      <c r="G29" s="114">
        <v>3149</v>
      </c>
      <c r="H29" s="140">
        <v>3170</v>
      </c>
      <c r="I29" s="115">
        <v>-15</v>
      </c>
      <c r="J29" s="116">
        <v>-0.47318611987381703</v>
      </c>
    </row>
    <row r="30" spans="1:15" s="110" customFormat="1" ht="24.95" customHeight="1" x14ac:dyDescent="0.2">
      <c r="A30" s="193">
        <v>87.88</v>
      </c>
      <c r="B30" s="204" t="s">
        <v>166</v>
      </c>
      <c r="C30" s="113">
        <v>8.6210768626129912</v>
      </c>
      <c r="D30" s="115">
        <v>3071</v>
      </c>
      <c r="E30" s="114">
        <v>3014</v>
      </c>
      <c r="F30" s="114">
        <v>3019</v>
      </c>
      <c r="G30" s="114">
        <v>2953</v>
      </c>
      <c r="H30" s="140">
        <v>2950</v>
      </c>
      <c r="I30" s="115">
        <v>121</v>
      </c>
      <c r="J30" s="116">
        <v>4.101694915254237</v>
      </c>
    </row>
    <row r="31" spans="1:15" s="110" customFormat="1" ht="24.95" customHeight="1" x14ac:dyDescent="0.2">
      <c r="A31" s="193" t="s">
        <v>167</v>
      </c>
      <c r="B31" s="199" t="s">
        <v>168</v>
      </c>
      <c r="C31" s="113">
        <v>3.4192353040256021</v>
      </c>
      <c r="D31" s="115">
        <v>1218</v>
      </c>
      <c r="E31" s="114">
        <v>1210</v>
      </c>
      <c r="F31" s="114">
        <v>1213</v>
      </c>
      <c r="G31" s="114">
        <v>1201</v>
      </c>
      <c r="H31" s="140">
        <v>1188</v>
      </c>
      <c r="I31" s="115">
        <v>30</v>
      </c>
      <c r="J31" s="116">
        <v>2.5252525252525251</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1.1200943237325249</v>
      </c>
      <c r="D34" s="115">
        <v>399</v>
      </c>
      <c r="E34" s="114">
        <v>381</v>
      </c>
      <c r="F34" s="114">
        <v>511</v>
      </c>
      <c r="G34" s="114">
        <v>494</v>
      </c>
      <c r="H34" s="140">
        <v>383</v>
      </c>
      <c r="I34" s="115">
        <v>16</v>
      </c>
      <c r="J34" s="116">
        <v>4.1775456919060057</v>
      </c>
    </row>
    <row r="35" spans="1:10" s="110" customFormat="1" ht="24.95" customHeight="1" x14ac:dyDescent="0.2">
      <c r="A35" s="292" t="s">
        <v>171</v>
      </c>
      <c r="B35" s="293" t="s">
        <v>172</v>
      </c>
      <c r="C35" s="113">
        <v>28.779967435854246</v>
      </c>
      <c r="D35" s="115">
        <v>10252</v>
      </c>
      <c r="E35" s="114">
        <v>10215</v>
      </c>
      <c r="F35" s="114">
        <v>10388</v>
      </c>
      <c r="G35" s="114">
        <v>10161</v>
      </c>
      <c r="H35" s="140">
        <v>10198</v>
      </c>
      <c r="I35" s="115">
        <v>54</v>
      </c>
      <c r="J35" s="116">
        <v>0.52951559129241033</v>
      </c>
    </row>
    <row r="36" spans="1:10" s="110" customFormat="1" ht="24.95" customHeight="1" x14ac:dyDescent="0.2">
      <c r="A36" s="294" t="s">
        <v>173</v>
      </c>
      <c r="B36" s="295" t="s">
        <v>174</v>
      </c>
      <c r="C36" s="125">
        <v>70.099938240413223</v>
      </c>
      <c r="D36" s="143">
        <v>24971</v>
      </c>
      <c r="E36" s="144">
        <v>24765</v>
      </c>
      <c r="F36" s="144">
        <v>25004</v>
      </c>
      <c r="G36" s="144">
        <v>24340</v>
      </c>
      <c r="H36" s="145">
        <v>24273</v>
      </c>
      <c r="I36" s="143">
        <v>698</v>
      </c>
      <c r="J36" s="146">
        <v>2.8756231203394718</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3" t="s">
        <v>225</v>
      </c>
      <c r="B39" s="613"/>
      <c r="C39" s="613"/>
      <c r="D39" s="613"/>
      <c r="E39" s="613"/>
      <c r="F39" s="613"/>
      <c r="G39" s="613"/>
      <c r="H39" s="613"/>
      <c r="I39" s="613"/>
      <c r="J39" s="613"/>
    </row>
    <row r="40" spans="1:10" ht="30.75" customHeight="1" x14ac:dyDescent="0.2">
      <c r="A40" s="613"/>
      <c r="B40" s="613"/>
      <c r="C40" s="613"/>
      <c r="D40" s="613"/>
      <c r="E40" s="613"/>
      <c r="F40" s="613"/>
      <c r="G40" s="613"/>
      <c r="H40" s="613"/>
      <c r="I40" s="613"/>
      <c r="J40" s="613"/>
    </row>
    <row r="41" spans="1:10" ht="12.75" customHeight="1" x14ac:dyDescent="0.2">
      <c r="A41" s="613"/>
      <c r="B41" s="613"/>
      <c r="C41" s="613"/>
      <c r="D41" s="613"/>
      <c r="E41" s="613"/>
      <c r="F41" s="613"/>
      <c r="G41" s="613"/>
      <c r="H41" s="613"/>
      <c r="I41" s="613"/>
      <c r="J41" s="613"/>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2020-09-25T09:04:22Z</dcterms:created>
  <dcterms:modified xsi:type="dcterms:W3CDTF">2020-09-28T08:08:52Z</dcterms:modified>
</cp:coreProperties>
</file>